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9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8.vml" ContentType="application/vnd.openxmlformats-officedocument.vmlDrawing"/>
  <Override PartName="/xl/drawings/drawing18.xml" ContentType="application/vnd.openxmlformats-officedocument.drawing+xml"/>
  <Override PartName="/xl/drawings/vmlDrawing17.vml" ContentType="application/vnd.openxmlformats-officedocument.vmlDrawing"/>
  <Override PartName="/xl/drawings/drawing17.xml" ContentType="application/vnd.openxmlformats-officedocument.drawing+xml"/>
  <Override PartName="/xl/drawings/vmlDrawing16.vml" ContentType="application/vnd.openxmlformats-officedocument.vmlDrawing"/>
  <Override PartName="/xl/drawings/drawing16.xml" ContentType="application/vnd.openxmlformats-officedocument.drawing+xml"/>
  <Override PartName="/xl/drawings/vmlDrawing15.vml" ContentType="application/vnd.openxmlformats-officedocument.vmlDrawing"/>
  <Override PartName="/xl/drawings/drawing15.xml" ContentType="application/vnd.openxmlformats-officedocument.drawing+xml"/>
  <Override PartName="/xl/drawings/vmlDrawing14.vml" ContentType="application/vnd.openxmlformats-officedocument.vmlDrawing"/>
  <Override PartName="/xl/drawings/drawing14.xml" ContentType="application/vnd.openxmlformats-officedocument.drawing+xml"/>
  <Override PartName="/xl/drawings/vmlDrawing13.vml" ContentType="application/vnd.openxmlformats-officedocument.vmlDrawing"/>
  <Override PartName="/xl/drawings/drawing13.xml" ContentType="application/vnd.openxmlformats-officedocument.drawing+xml"/>
  <Override PartName="/xl/drawings/vmlDrawing12.vml" ContentType="application/vnd.openxmlformats-officedocument.vmlDrawing"/>
  <Override PartName="/xl/drawings/drawing12.xml" ContentType="application/vnd.openxmlformats-officedocument.drawing+xml"/>
  <Override PartName="/xl/drawings/vmlDrawing5.vml" ContentType="application/vnd.openxmlformats-officedocument.vmlDrawing"/>
  <Override PartName="/xl/drawings/drawing3.xml" ContentType="application/vnd.openxmlformats-officedocument.drawing+xml"/>
  <Override PartName="/xl/drawings/vmlDrawing4.vml" ContentType="application/vnd.openxmlformats-officedocument.vmlDrawing"/>
  <Override PartName="/xl/drawings/drawing2.xml" ContentType="application/vnd.openxmlformats-officedocument.drawing+xml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6.vml" ContentType="application/vnd.openxmlformats-officedocument.vmlDrawing"/>
  <Override PartName="/xl/drawings/vmlDrawing1.vml" ContentType="application/vnd.openxmlformats-officedocument.vmlDrawing"/>
  <Override PartName="/xl/drawings/drawing5.xml" ContentType="application/vnd.openxmlformats-officedocument.drawing+xml"/>
  <Override PartName="/xl/drawings/vmlDrawing7.vml" ContentType="application/vnd.openxmlformats-officedocument.vmlDrawing"/>
  <Override PartName="/xl/drawings/vmlDrawing2.vml" ContentType="application/vnd.openxmlformats-officedocument.vmlDrawing"/>
  <Override PartName="/xl/drawings/drawing6.xml" ContentType="application/vnd.openxmlformats-officedocument.drawing+xml"/>
  <Override PartName="/xl/drawings/vmlDrawing8.vml" ContentType="application/vnd.openxmlformats-officedocument.vmlDrawing"/>
  <Override PartName="/xl/drawings/drawing7.xml" ContentType="application/vnd.openxmlformats-officedocument.drawing+xml"/>
  <Override PartName="/xl/drawings/vmlDrawing9.vml" ContentType="application/vnd.openxmlformats-officedocument.vmlDrawing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vmlDrawing10.vml" ContentType="application/vnd.openxmlformats-officedocument.vmlDrawing"/>
  <Override PartName="/xl/drawings/drawing11.xml" ContentType="application/vnd.openxmlformats-officedocument.drawing+xml"/>
  <Override PartName="/xl/drawings/vmlDrawing11.vml" ContentType="application/vnd.openxmlformats-officedocument.vmlDrawing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comments15.xml" ContentType="application/vnd.openxmlformats-officedocument.spreadsheetml.comment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comments18.xml" ContentType="application/vnd.openxmlformats-officedocument.spreadsheetml.comments+xml"/>
  <Override PartName="/xl/comments6.xml" ContentType="application/vnd.openxmlformats-officedocument.spreadsheetml.comments+xml"/>
  <Override PartName="/xl/comments10.xml" ContentType="application/vnd.openxmlformats-officedocument.spreadsheetml.comments+xml"/>
  <Override PartName="/xl/comments7.xml" ContentType="application/vnd.openxmlformats-officedocument.spreadsheetml.comments+xml"/>
  <Override PartName="/xl/comments11.xml" ContentType="application/vnd.openxmlformats-officedocument.spreadsheetml.comments+xml"/>
  <Override PartName="/xl/comments8.xml" ContentType="application/vnd.openxmlformats-officedocument.spreadsheetml.comments+xml"/>
  <Override PartName="/xl/styles.xml" ContentType="application/vnd.openxmlformats-officedocument.spreadsheetml.styles+xml"/>
  <Override PartName="/xl/comments12.xml" ContentType="application/vnd.openxmlformats-officedocument.spreadsheetml.comments+xml"/>
  <Override PartName="/xl/comments9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7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трансп-1" sheetId="1" state="visible" r:id="rId2"/>
    <sheet name="трансп-2" sheetId="2" state="visible" r:id="rId3"/>
    <sheet name="трансп-3" sheetId="3" state="visible" r:id="rId4"/>
    <sheet name="комірн-1" sheetId="4" state="visible" r:id="rId5"/>
    <sheet name="комірн-2" sheetId="5" state="visible" r:id="rId6"/>
    <sheet name="комірн-3" sheetId="6" state="visible" r:id="rId7"/>
    <sheet name="наладч-1" sheetId="7" state="visible" r:id="rId8"/>
    <sheet name="наладч-2" sheetId="8" state="visible" r:id="rId9"/>
    <sheet name="наладч-3" sheetId="9" state="visible" r:id="rId10"/>
    <sheet name="контр-1" sheetId="10" state="visible" r:id="rId11"/>
    <sheet name="контр-2" sheetId="11" state="visible" r:id="rId12"/>
    <sheet name="контр-3" sheetId="12" state="visible" r:id="rId13"/>
    <sheet name="приб-1" sheetId="13" state="visible" r:id="rId14"/>
    <sheet name="приб-2" sheetId="14" state="visible" r:id="rId15"/>
    <sheet name="приб-3" sheetId="15" state="visible" r:id="rId16"/>
    <sheet name="Графік" sheetId="16" state="visible" r:id="rId17"/>
    <sheet name="жовта" sheetId="17" state="visible" r:id="rId18"/>
    <sheet name="оранжева" sheetId="18" state="visible" r:id="rId19"/>
    <sheet name="зелена" sheetId="19" state="visible" r:id="rId20"/>
    <sheet name="Позначення" sheetId="20" state="visible" r:id="rId21"/>
    <sheet name="Списки" sheetId="21" state="visible" r:id="rId22"/>
  </sheets>
  <definedNames>
    <definedName function="false" hidden="false" localSheetId="16" name="_xlnm.Print_Area" vbProcedure="false">жовта!$A$2:$BA$345</definedName>
    <definedName function="false" hidden="true" localSheetId="16" name="_xlnm._FilterDatabase" vbProcedure="false">жовта!$A$12:$BA$338</definedName>
    <definedName function="false" hidden="false" localSheetId="18" name="_xlnm.Print_Area" vbProcedure="false">зелена!$A$2:$BA$345</definedName>
    <definedName function="false" hidden="true" localSheetId="18" name="_xlnm._FilterDatabase" vbProcedure="false">зелена!$A$12:$BA$338</definedName>
    <definedName function="false" hidden="false" localSheetId="3" name="_xlnm.Print_Area" vbProcedure="false">'комірн-1'!$A$2:$BA$81</definedName>
    <definedName function="false" hidden="true" localSheetId="3" name="_xlnm._FilterDatabase" vbProcedure="false">'комірн-1'!$A$12:$BA$74</definedName>
    <definedName function="false" hidden="false" localSheetId="4" name="_xlnm.Print_Area" vbProcedure="false">'комірн-2'!$A$2:$BA$81</definedName>
    <definedName function="false" hidden="true" localSheetId="4" name="_xlnm._FilterDatabase" vbProcedure="false">'комірн-2'!$A$12:$BA$74</definedName>
    <definedName function="false" hidden="false" localSheetId="5" name="_xlnm.Print_Area" vbProcedure="false">'комірн-3'!$A$2:$BA$81</definedName>
    <definedName function="false" hidden="true" localSheetId="5" name="_xlnm._FilterDatabase" vbProcedure="false">'комірн-3'!$A$12:$BA$74</definedName>
    <definedName function="false" hidden="false" localSheetId="9" name="_xlnm.Print_Area" vbProcedure="false">'контр-1'!$A$2:$BA$101</definedName>
    <definedName function="false" hidden="true" localSheetId="9" name="_xlnm._FilterDatabase" vbProcedure="false">'контр-1'!$A$12:$BA$94</definedName>
    <definedName function="false" hidden="false" localSheetId="10" name="_xlnm.Print_Area" vbProcedure="false">'контр-2'!$A$2:$BA$81</definedName>
    <definedName function="false" hidden="true" localSheetId="10" name="_xlnm._FilterDatabase" vbProcedure="false">'контр-2'!$A$12:$BA$74</definedName>
    <definedName function="false" hidden="false" localSheetId="11" name="_xlnm.Print_Area" vbProcedure="false">'контр-3'!$A$2:$BA$81</definedName>
    <definedName function="false" hidden="true" localSheetId="11" name="_xlnm._FilterDatabase" vbProcedure="false">'контр-3'!$A$12:$BA$74</definedName>
    <definedName function="false" hidden="false" localSheetId="6" name="_xlnm.Print_Area" vbProcedure="false">'наладч-1'!$A$2:$BA$81</definedName>
    <definedName function="false" hidden="true" localSheetId="6" name="_xlnm._FilterDatabase" vbProcedure="false">'наладч-1'!$A$12:$BA$74</definedName>
    <definedName function="false" hidden="false" localSheetId="7" name="_xlnm.Print_Area" vbProcedure="false">'наладч-2'!$A$2:$BA$81</definedName>
    <definedName function="false" hidden="true" localSheetId="7" name="_xlnm._FilterDatabase" vbProcedure="false">'наладч-2'!$A$12:$BA$74</definedName>
    <definedName function="false" hidden="false" localSheetId="8" name="_xlnm.Print_Area" vbProcedure="false">'наладч-3'!$A$2:$BA$81</definedName>
    <definedName function="false" hidden="true" localSheetId="8" name="_xlnm._FilterDatabase" vbProcedure="false">'наладч-3'!$A$12:$BA$74</definedName>
    <definedName function="false" hidden="false" localSheetId="17" name="_xlnm.Print_Area" vbProcedure="false">оранжева!$A$2:$BA$345</definedName>
    <definedName function="false" hidden="true" localSheetId="17" name="_xlnm._FilterDatabase" vbProcedure="false">оранжева!$A$12:$BA$338</definedName>
    <definedName function="false" hidden="false" localSheetId="19" name="_xlnm.Print_Area" vbProcedure="false">Позначення!$A$1:$W$18</definedName>
    <definedName function="false" hidden="false" localSheetId="12" name="_xlnm.Print_Area" vbProcedure="false">'приб-1'!$A$2:$BA$61</definedName>
    <definedName function="false" hidden="true" localSheetId="12" name="_xlnm._FilterDatabase" vbProcedure="false">'приб-1'!$A$12:$BA$54</definedName>
    <definedName function="false" hidden="false" localSheetId="13" name="_xlnm.Print_Area" vbProcedure="false">'приб-2'!$A$2:$BA$61</definedName>
    <definedName function="false" hidden="true" localSheetId="13" name="_xlnm._FilterDatabase" vbProcedure="false">'приб-2'!$A$12:$BA$54</definedName>
    <definedName function="false" hidden="false" localSheetId="14" name="_xlnm.Print_Area" vbProcedure="false">'приб-3'!$A$2:$BA$61</definedName>
    <definedName function="false" hidden="true" localSheetId="14" name="_xlnm._FilterDatabase" vbProcedure="false">'приб-3'!$A$12:$BA$54</definedName>
    <definedName function="false" hidden="false" localSheetId="0" name="_xlnm.Print_Area" vbProcedure="false">'трансп-1'!$A$2:$BA$121</definedName>
    <definedName function="false" hidden="true" localSheetId="0" name="_xlnm._FilterDatabase" vbProcedure="false">'трансп-1'!$A$12:$BA$114</definedName>
    <definedName function="false" hidden="false" localSheetId="1" name="_xlnm.Print_Area" vbProcedure="false">'трансп-2'!$A$2:$BA$117</definedName>
    <definedName function="false" hidden="true" localSheetId="1" name="_xlnm._FilterDatabase" vbProcedure="false">'трансп-2'!$A$12:$BA$110</definedName>
    <definedName function="false" hidden="false" localSheetId="2" name="_xlnm.Print_Area" vbProcedure="false">'трансп-3'!$A$2:$BA$121</definedName>
    <definedName function="false" hidden="true" localSheetId="2" name="_xlnm._FilterDatabase" vbProcedure="false">'трансп-3'!$A$12:$BA$114</definedName>
    <definedName function="false" hidden="false" name="_xlfn_IFERROR" vbProcedure="false"/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</xdr:row>
                <xdr:rowOff>0</xdr:rowOff>
              </xdr:from>
              <xdr:to>
                <xdr:col>4</xdr:col>
                <xdr:colOff>-60</xdr:colOff>
                <xdr:row>16</xdr:row>
                <xdr:rowOff>20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</xdr:row>
                <xdr:rowOff>0</xdr:rowOff>
              </xdr:from>
              <xdr:to>
                <xdr:col>4</xdr:col>
                <xdr:colOff>-60</xdr:colOff>
                <xdr:row>17</xdr:row>
                <xdr:rowOff>20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</xdr:row>
                <xdr:rowOff>0</xdr:rowOff>
              </xdr:from>
              <xdr:to>
                <xdr:col>4</xdr:col>
                <xdr:colOff>-60</xdr:colOff>
                <xdr:row>18</xdr:row>
                <xdr:rowOff>20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</xdr:row>
                <xdr:rowOff>0</xdr:rowOff>
              </xdr:from>
              <xdr:to>
                <xdr:col>4</xdr:col>
                <xdr:colOff>-60</xdr:colOff>
                <xdr:row>20</xdr:row>
                <xdr:rowOff>0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</xdr:row>
                <xdr:rowOff>0</xdr:rowOff>
              </xdr:from>
              <xdr:to>
                <xdr:col>4</xdr:col>
                <xdr:colOff>-60</xdr:colOff>
                <xdr:row>21</xdr:row>
                <xdr:rowOff>0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</xdr:row>
                <xdr:rowOff>0</xdr:rowOff>
              </xdr:from>
              <xdr:to>
                <xdr:col>4</xdr:col>
                <xdr:colOff>-60</xdr:colOff>
                <xdr:row>22</xdr:row>
                <xdr:rowOff>0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</xdr:row>
                <xdr:rowOff>0</xdr:rowOff>
              </xdr:from>
              <xdr:to>
                <xdr:col>4</xdr:col>
                <xdr:colOff>-60</xdr:colOff>
                <xdr:row>23</xdr:row>
                <xdr:rowOff>2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</xdr:row>
                <xdr:rowOff>2</xdr:rowOff>
              </xdr:from>
              <xdr:to>
                <xdr:col>4</xdr:col>
                <xdr:colOff>-60</xdr:colOff>
                <xdr:row>24</xdr:row>
                <xdr:rowOff>2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</xdr:row>
                <xdr:rowOff>2</xdr:rowOff>
              </xdr:from>
              <xdr:to>
                <xdr:col>4</xdr:col>
                <xdr:colOff>-60</xdr:colOff>
                <xdr:row>25</xdr:row>
                <xdr:rowOff>2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</xdr:row>
                <xdr:rowOff>2</xdr:rowOff>
              </xdr:from>
              <xdr:to>
                <xdr:col>4</xdr:col>
                <xdr:colOff>-60</xdr:colOff>
                <xdr:row>26</xdr:row>
                <xdr:rowOff>2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</xdr:row>
                <xdr:rowOff>2</xdr:rowOff>
              </xdr:from>
              <xdr:to>
                <xdr:col>4</xdr:col>
                <xdr:colOff>-60</xdr:colOff>
                <xdr:row>27</xdr:row>
                <xdr:rowOff>2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</xdr:row>
                <xdr:rowOff>6</xdr:rowOff>
              </xdr:from>
              <xdr:to>
                <xdr:col>4</xdr:col>
                <xdr:colOff>-60</xdr:colOff>
                <xdr:row>28</xdr:row>
                <xdr:rowOff>6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</xdr:row>
                <xdr:rowOff>6</xdr:rowOff>
              </xdr:from>
              <xdr:to>
                <xdr:col>4</xdr:col>
                <xdr:colOff>-60</xdr:colOff>
                <xdr:row>29</xdr:row>
                <xdr:rowOff>6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</xdr:row>
                <xdr:rowOff>6</xdr:rowOff>
              </xdr:from>
              <xdr:to>
                <xdr:col>4</xdr:col>
                <xdr:colOff>-60</xdr:colOff>
                <xdr:row>30</xdr:row>
                <xdr:rowOff>6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</xdr:row>
                <xdr:rowOff>6</xdr:rowOff>
              </xdr:from>
              <xdr:to>
                <xdr:col>4</xdr:col>
                <xdr:colOff>-60</xdr:colOff>
                <xdr:row>31</xdr:row>
                <xdr:rowOff>6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</xdr:row>
                <xdr:rowOff>6</xdr:rowOff>
              </xdr:from>
              <xdr:to>
                <xdr:col>4</xdr:col>
                <xdr:colOff>-60</xdr:colOff>
                <xdr:row>32</xdr:row>
                <xdr:rowOff>6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</xdr:row>
                <xdr:rowOff>6</xdr:rowOff>
              </xdr:from>
              <xdr:to>
                <xdr:col>4</xdr:col>
                <xdr:colOff>-60</xdr:colOff>
                <xdr:row>33</xdr:row>
                <xdr:rowOff>6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</xdr:row>
                <xdr:rowOff>6</xdr:rowOff>
              </xdr:from>
              <xdr:to>
                <xdr:col>4</xdr:col>
                <xdr:colOff>-60</xdr:colOff>
                <xdr:row>34</xdr:row>
                <xdr:rowOff>6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</xdr:row>
                <xdr:rowOff>8</xdr:rowOff>
              </xdr:from>
              <xdr:to>
                <xdr:col>4</xdr:col>
                <xdr:colOff>-60</xdr:colOff>
                <xdr:row>35</xdr:row>
                <xdr:rowOff>8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</xdr:row>
                <xdr:rowOff>8</xdr:rowOff>
              </xdr:from>
              <xdr:to>
                <xdr:col>4</xdr:col>
                <xdr:colOff>-60</xdr:colOff>
                <xdr:row>36</xdr:row>
                <xdr:rowOff>8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</xdr:row>
                <xdr:rowOff>9</xdr:rowOff>
              </xdr:from>
              <xdr:to>
                <xdr:col>4</xdr:col>
                <xdr:colOff>-60</xdr:colOff>
                <xdr:row>37</xdr:row>
                <xdr:rowOff>9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34</xdr:row>
                <xdr:rowOff>9</xdr:rowOff>
              </xdr:from>
              <xdr:to>
                <xdr:col>4</xdr:col>
                <xdr:colOff>-60</xdr:colOff>
                <xdr:row>38</xdr:row>
                <xdr:rowOff>9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35</xdr:row>
                <xdr:rowOff>9</xdr:rowOff>
              </xdr:from>
              <xdr:to>
                <xdr:col>4</xdr:col>
                <xdr:colOff>-60</xdr:colOff>
                <xdr:row>39</xdr:row>
                <xdr:rowOff>10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36</xdr:row>
                <xdr:rowOff>10</xdr:rowOff>
              </xdr:from>
              <xdr:to>
                <xdr:col>4</xdr:col>
                <xdr:colOff>-60</xdr:colOff>
                <xdr:row>40</xdr:row>
                <xdr:rowOff>10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37</xdr:row>
                <xdr:rowOff>10</xdr:rowOff>
              </xdr:from>
              <xdr:to>
                <xdr:col>4</xdr:col>
                <xdr:colOff>-60</xdr:colOff>
                <xdr:row>41</xdr:row>
                <xdr:rowOff>10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38</xdr:row>
                <xdr:rowOff>10</xdr:rowOff>
              </xdr:from>
              <xdr:to>
                <xdr:col>4</xdr:col>
                <xdr:colOff>-60</xdr:colOff>
                <xdr:row>42</xdr:row>
                <xdr:rowOff>10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39</xdr:row>
                <xdr:rowOff>10</xdr:rowOff>
              </xdr:from>
              <xdr:to>
                <xdr:col>4</xdr:col>
                <xdr:colOff>-60</xdr:colOff>
                <xdr:row>43</xdr:row>
                <xdr:rowOff>10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40</xdr:row>
                <xdr:rowOff>10</xdr:rowOff>
              </xdr:from>
              <xdr:to>
                <xdr:col>4</xdr:col>
                <xdr:colOff>-60</xdr:colOff>
                <xdr:row>44</xdr:row>
                <xdr:rowOff>10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41</xdr:row>
                <xdr:rowOff>10</xdr:rowOff>
              </xdr:from>
              <xdr:to>
                <xdr:col>4</xdr:col>
                <xdr:colOff>-60</xdr:colOff>
                <xdr:row>45</xdr:row>
                <xdr:rowOff>12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42</xdr:row>
                <xdr:rowOff>12</xdr:rowOff>
              </xdr:from>
              <xdr:to>
                <xdr:col>4</xdr:col>
                <xdr:colOff>-60</xdr:colOff>
                <xdr:row>46</xdr:row>
                <xdr:rowOff>12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43</xdr:row>
                <xdr:rowOff>12</xdr:rowOff>
              </xdr:from>
              <xdr:to>
                <xdr:col>4</xdr:col>
                <xdr:colOff>-60</xdr:colOff>
                <xdr:row>47</xdr:row>
                <xdr:rowOff>12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44</xdr:row>
                <xdr:rowOff>12</xdr:rowOff>
              </xdr:from>
              <xdr:to>
                <xdr:col>4</xdr:col>
                <xdr:colOff>-60</xdr:colOff>
                <xdr:row>48</xdr:row>
                <xdr:rowOff>12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45</xdr:row>
                <xdr:rowOff>12</xdr:rowOff>
              </xdr:from>
              <xdr:to>
                <xdr:col>4</xdr:col>
                <xdr:colOff>-60</xdr:colOff>
                <xdr:row>49</xdr:row>
                <xdr:rowOff>12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46</xdr:row>
                <xdr:rowOff>16</xdr:rowOff>
              </xdr:from>
              <xdr:to>
                <xdr:col>4</xdr:col>
                <xdr:colOff>-60</xdr:colOff>
                <xdr:row>50</xdr:row>
                <xdr:rowOff>16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47</xdr:row>
                <xdr:rowOff>16</xdr:rowOff>
              </xdr:from>
              <xdr:to>
                <xdr:col>4</xdr:col>
                <xdr:colOff>-60</xdr:colOff>
                <xdr:row>51</xdr:row>
                <xdr:rowOff>16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48</xdr:row>
                <xdr:rowOff>16</xdr:rowOff>
              </xdr:from>
              <xdr:to>
                <xdr:col>4</xdr:col>
                <xdr:colOff>-60</xdr:colOff>
                <xdr:row>52</xdr:row>
                <xdr:rowOff>16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49</xdr:row>
                <xdr:rowOff>16</xdr:rowOff>
              </xdr:from>
              <xdr:to>
                <xdr:col>4</xdr:col>
                <xdr:colOff>-60</xdr:colOff>
                <xdr:row>53</xdr:row>
                <xdr:rowOff>16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50</xdr:row>
                <xdr:rowOff>16</xdr:rowOff>
              </xdr:from>
              <xdr:to>
                <xdr:col>4</xdr:col>
                <xdr:colOff>-60</xdr:colOff>
                <xdr:row>54</xdr:row>
                <xdr:rowOff>16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51</xdr:row>
                <xdr:rowOff>16</xdr:rowOff>
              </xdr:from>
              <xdr:to>
                <xdr:col>4</xdr:col>
                <xdr:colOff>-60</xdr:colOff>
                <xdr:row>55</xdr:row>
                <xdr:rowOff>16</xdr:rowOff>
              </xdr:to>
            </anchor>
          </commentPr>
        </mc:Choice>
        <mc:Fallback/>
      </mc:AlternateContent>
    </comment>
    <comment ref="E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52</xdr:row>
                <xdr:rowOff>16</xdr:rowOff>
              </xdr:from>
              <xdr:to>
                <xdr:col>4</xdr:col>
                <xdr:colOff>-60</xdr:colOff>
                <xdr:row>56</xdr:row>
                <xdr:rowOff>16</xdr:rowOff>
              </xdr:to>
            </anchor>
          </commentPr>
        </mc:Choice>
        <mc:Fallback/>
      </mc:AlternateContent>
    </comment>
    <comment ref="E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53</xdr:row>
                <xdr:rowOff>18</xdr:rowOff>
              </xdr:from>
              <xdr:to>
                <xdr:col>4</xdr:col>
                <xdr:colOff>-60</xdr:colOff>
                <xdr:row>57</xdr:row>
                <xdr:rowOff>18</xdr:rowOff>
              </xdr:to>
            </anchor>
          </commentPr>
        </mc:Choice>
        <mc:Fallback/>
      </mc:AlternateContent>
    </comment>
    <comment ref="E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54</xdr:row>
                <xdr:rowOff>18</xdr:rowOff>
              </xdr:from>
              <xdr:to>
                <xdr:col>4</xdr:col>
                <xdr:colOff>-60</xdr:colOff>
                <xdr:row>58</xdr:row>
                <xdr:rowOff>18</xdr:rowOff>
              </xdr:to>
            </anchor>
          </commentPr>
        </mc:Choice>
        <mc:Fallback/>
      </mc:AlternateContent>
    </comment>
    <comment ref="E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55</xdr:row>
                <xdr:rowOff>19</xdr:rowOff>
              </xdr:from>
              <xdr:to>
                <xdr:col>4</xdr:col>
                <xdr:colOff>-60</xdr:colOff>
                <xdr:row>59</xdr:row>
                <xdr:rowOff>19</xdr:rowOff>
              </xdr:to>
            </anchor>
          </commentPr>
        </mc:Choice>
        <mc:Fallback/>
      </mc:AlternateContent>
    </comment>
    <comment ref="E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56</xdr:row>
                <xdr:rowOff>19</xdr:rowOff>
              </xdr:from>
              <xdr:to>
                <xdr:col>4</xdr:col>
                <xdr:colOff>-60</xdr:colOff>
                <xdr:row>60</xdr:row>
                <xdr:rowOff>19</xdr:rowOff>
              </xdr:to>
            </anchor>
          </commentPr>
        </mc:Choice>
        <mc:Fallback/>
      </mc:AlternateContent>
    </comment>
    <comment ref="E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57</xdr:row>
                <xdr:rowOff>19</xdr:rowOff>
              </xdr:from>
              <xdr:to>
                <xdr:col>4</xdr:col>
                <xdr:colOff>-60</xdr:colOff>
                <xdr:row>62</xdr:row>
                <xdr:rowOff>0</xdr:rowOff>
              </xdr:to>
            </anchor>
          </commentPr>
        </mc:Choice>
        <mc:Fallback/>
      </mc:AlternateContent>
    </comment>
    <comment ref="E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59</xdr:row>
                <xdr:rowOff>0</xdr:rowOff>
              </xdr:from>
              <xdr:to>
                <xdr:col>4</xdr:col>
                <xdr:colOff>-60</xdr:colOff>
                <xdr:row>63</xdr:row>
                <xdr:rowOff>0</xdr:rowOff>
              </xdr:to>
            </anchor>
          </commentPr>
        </mc:Choice>
        <mc:Fallback/>
      </mc:AlternateContent>
    </comment>
    <comment ref="E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60</xdr:row>
                <xdr:rowOff>0</xdr:rowOff>
              </xdr:from>
              <xdr:to>
                <xdr:col>4</xdr:col>
                <xdr:colOff>-60</xdr:colOff>
                <xdr:row>64</xdr:row>
                <xdr:rowOff>0</xdr:rowOff>
              </xdr:to>
            </anchor>
          </commentPr>
        </mc:Choice>
        <mc:Fallback/>
      </mc:AlternateContent>
    </comment>
    <comment ref="E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61</xdr:row>
                <xdr:rowOff>0</xdr:rowOff>
              </xdr:from>
              <xdr:to>
                <xdr:col>4</xdr:col>
                <xdr:colOff>-60</xdr:colOff>
                <xdr:row>64</xdr:row>
                <xdr:rowOff>20</xdr:rowOff>
              </xdr:to>
            </anchor>
          </commentPr>
        </mc:Choice>
        <mc:Fallback/>
      </mc:AlternateContent>
    </comment>
    <comment ref="E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62</xdr:row>
                <xdr:rowOff>0</xdr:rowOff>
              </xdr:from>
              <xdr:to>
                <xdr:col>4</xdr:col>
                <xdr:colOff>-60</xdr:colOff>
                <xdr:row>65</xdr:row>
                <xdr:rowOff>20</xdr:rowOff>
              </xdr:to>
            </anchor>
          </commentPr>
        </mc:Choice>
        <mc:Fallback/>
      </mc:AlternateContent>
    </comment>
    <comment ref="E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63</xdr:row>
                <xdr:rowOff>0</xdr:rowOff>
              </xdr:from>
              <xdr:to>
                <xdr:col>4</xdr:col>
                <xdr:colOff>-60</xdr:colOff>
                <xdr:row>66</xdr:row>
                <xdr:rowOff>20</xdr:rowOff>
              </xdr:to>
            </anchor>
          </commentPr>
        </mc:Choice>
        <mc:Fallback/>
      </mc:AlternateContent>
    </comment>
    <comment ref="E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64</xdr:row>
                <xdr:rowOff>0</xdr:rowOff>
              </xdr:from>
              <xdr:to>
                <xdr:col>4</xdr:col>
                <xdr:colOff>-60</xdr:colOff>
                <xdr:row>68</xdr:row>
                <xdr:rowOff>2</xdr:rowOff>
              </xdr:to>
            </anchor>
          </commentPr>
        </mc:Choice>
        <mc:Fallback/>
      </mc:AlternateContent>
    </comment>
    <comment ref="E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65</xdr:row>
                <xdr:rowOff>2</xdr:rowOff>
              </xdr:from>
              <xdr:to>
                <xdr:col>4</xdr:col>
                <xdr:colOff>-60</xdr:colOff>
                <xdr:row>69</xdr:row>
                <xdr:rowOff>2</xdr:rowOff>
              </xdr:to>
            </anchor>
          </commentPr>
        </mc:Choice>
        <mc:Fallback/>
      </mc:AlternateContent>
    </comment>
    <comment ref="E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66</xdr:row>
                <xdr:rowOff>2</xdr:rowOff>
              </xdr:from>
              <xdr:to>
                <xdr:col>4</xdr:col>
                <xdr:colOff>-60</xdr:colOff>
                <xdr:row>70</xdr:row>
                <xdr:rowOff>2</xdr:rowOff>
              </xdr:to>
            </anchor>
          </commentPr>
        </mc:Choice>
        <mc:Fallback/>
      </mc:AlternateContent>
    </comment>
    <comment ref="E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67</xdr:row>
                <xdr:rowOff>2</xdr:rowOff>
              </xdr:from>
              <xdr:to>
                <xdr:col>4</xdr:col>
                <xdr:colOff>-60</xdr:colOff>
                <xdr:row>71</xdr:row>
                <xdr:rowOff>2</xdr:rowOff>
              </xdr:to>
            </anchor>
          </commentPr>
        </mc:Choice>
        <mc:Fallback/>
      </mc:AlternateContent>
    </comment>
    <comment ref="E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68</xdr:row>
                <xdr:rowOff>2</xdr:rowOff>
              </xdr:from>
              <xdr:to>
                <xdr:col>4</xdr:col>
                <xdr:colOff>-60</xdr:colOff>
                <xdr:row>72</xdr:row>
                <xdr:rowOff>2</xdr:rowOff>
              </xdr:to>
            </anchor>
          </commentPr>
        </mc:Choice>
        <mc:Fallback/>
      </mc:AlternateContent>
    </comment>
    <comment ref="E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69</xdr:row>
                <xdr:rowOff>6</xdr:rowOff>
              </xdr:from>
              <xdr:to>
                <xdr:col>4</xdr:col>
                <xdr:colOff>-60</xdr:colOff>
                <xdr:row>73</xdr:row>
                <xdr:rowOff>6</xdr:rowOff>
              </xdr:to>
            </anchor>
          </commentPr>
        </mc:Choice>
        <mc:Fallback/>
      </mc:AlternateContent>
    </comment>
    <comment ref="E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70</xdr:row>
                <xdr:rowOff>6</xdr:rowOff>
              </xdr:from>
              <xdr:to>
                <xdr:col>4</xdr:col>
                <xdr:colOff>-60</xdr:colOff>
                <xdr:row>74</xdr:row>
                <xdr:rowOff>6</xdr:rowOff>
              </xdr:to>
            </anchor>
          </commentPr>
        </mc:Choice>
        <mc:Fallback/>
      </mc:AlternateContent>
    </comment>
    <comment ref="E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71</xdr:row>
                <xdr:rowOff>6</xdr:rowOff>
              </xdr:from>
              <xdr:to>
                <xdr:col>4</xdr:col>
                <xdr:colOff>-60</xdr:colOff>
                <xdr:row>75</xdr:row>
                <xdr:rowOff>6</xdr:rowOff>
              </xdr:to>
            </anchor>
          </commentPr>
        </mc:Choice>
        <mc:Fallback/>
      </mc:AlternateContent>
    </comment>
    <comment ref="E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72</xdr:row>
                <xdr:rowOff>6</xdr:rowOff>
              </xdr:from>
              <xdr:to>
                <xdr:col>4</xdr:col>
                <xdr:colOff>-60</xdr:colOff>
                <xdr:row>76</xdr:row>
                <xdr:rowOff>6</xdr:rowOff>
              </xdr:to>
            </anchor>
          </commentPr>
        </mc:Choice>
        <mc:Fallback/>
      </mc:AlternateContent>
    </comment>
    <comment ref="E7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73</xdr:row>
                <xdr:rowOff>6</xdr:rowOff>
              </xdr:from>
              <xdr:to>
                <xdr:col>4</xdr:col>
                <xdr:colOff>-60</xdr:colOff>
                <xdr:row>77</xdr:row>
                <xdr:rowOff>6</xdr:rowOff>
              </xdr:to>
            </anchor>
          </commentPr>
        </mc:Choice>
        <mc:Fallback/>
      </mc:AlternateContent>
    </comment>
    <comment ref="E7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74</xdr:row>
                <xdr:rowOff>6</xdr:rowOff>
              </xdr:from>
              <xdr:to>
                <xdr:col>4</xdr:col>
                <xdr:colOff>-60</xdr:colOff>
                <xdr:row>78</xdr:row>
                <xdr:rowOff>6</xdr:rowOff>
              </xdr:to>
            </anchor>
          </commentPr>
        </mc:Choice>
        <mc:Fallback/>
      </mc:AlternateContent>
    </comment>
    <comment ref="E7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75</xdr:row>
                <xdr:rowOff>6</xdr:rowOff>
              </xdr:from>
              <xdr:to>
                <xdr:col>4</xdr:col>
                <xdr:colOff>-60</xdr:colOff>
                <xdr:row>79</xdr:row>
                <xdr:rowOff>6</xdr:rowOff>
              </xdr:to>
            </anchor>
          </commentPr>
        </mc:Choice>
        <mc:Fallback/>
      </mc:AlternateContent>
    </comment>
    <comment ref="E7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76</xdr:row>
                <xdr:rowOff>8</xdr:rowOff>
              </xdr:from>
              <xdr:to>
                <xdr:col>4</xdr:col>
                <xdr:colOff>-60</xdr:colOff>
                <xdr:row>80</xdr:row>
                <xdr:rowOff>8</xdr:rowOff>
              </xdr:to>
            </anchor>
          </commentPr>
        </mc:Choice>
        <mc:Fallback/>
      </mc:AlternateContent>
    </comment>
    <comment ref="E7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77</xdr:row>
                <xdr:rowOff>8</xdr:rowOff>
              </xdr:from>
              <xdr:to>
                <xdr:col>4</xdr:col>
                <xdr:colOff>-60</xdr:colOff>
                <xdr:row>81</xdr:row>
                <xdr:rowOff>8</xdr:rowOff>
              </xdr:to>
            </anchor>
          </commentPr>
        </mc:Choice>
        <mc:Fallback/>
      </mc:AlternateContent>
    </comment>
    <comment ref="E7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78</xdr:row>
                <xdr:rowOff>9</xdr:rowOff>
              </xdr:from>
              <xdr:to>
                <xdr:col>4</xdr:col>
                <xdr:colOff>-60</xdr:colOff>
                <xdr:row>82</xdr:row>
                <xdr:rowOff>9</xdr:rowOff>
              </xdr:to>
            </anchor>
          </commentPr>
        </mc:Choice>
        <mc:Fallback/>
      </mc:AlternateContent>
    </comment>
    <comment ref="E7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79</xdr:row>
                <xdr:rowOff>9</xdr:rowOff>
              </xdr:from>
              <xdr:to>
                <xdr:col>4</xdr:col>
                <xdr:colOff>-60</xdr:colOff>
                <xdr:row>83</xdr:row>
                <xdr:rowOff>9</xdr:rowOff>
              </xdr:to>
            </anchor>
          </commentPr>
        </mc:Choice>
        <mc:Fallback/>
      </mc:AlternateContent>
    </comment>
    <comment ref="E8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80</xdr:row>
                <xdr:rowOff>9</xdr:rowOff>
              </xdr:from>
              <xdr:to>
                <xdr:col>4</xdr:col>
                <xdr:colOff>-60</xdr:colOff>
                <xdr:row>84</xdr:row>
                <xdr:rowOff>10</xdr:rowOff>
              </xdr:to>
            </anchor>
          </commentPr>
        </mc:Choice>
        <mc:Fallback/>
      </mc:AlternateContent>
    </comment>
    <comment ref="E8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81</xdr:row>
                <xdr:rowOff>10</xdr:rowOff>
              </xdr:from>
              <xdr:to>
                <xdr:col>4</xdr:col>
                <xdr:colOff>-60</xdr:colOff>
                <xdr:row>85</xdr:row>
                <xdr:rowOff>10</xdr:rowOff>
              </xdr:to>
            </anchor>
          </commentPr>
        </mc:Choice>
        <mc:Fallback/>
      </mc:AlternateContent>
    </comment>
    <comment ref="E8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82</xdr:row>
                <xdr:rowOff>10</xdr:rowOff>
              </xdr:from>
              <xdr:to>
                <xdr:col>4</xdr:col>
                <xdr:colOff>-60</xdr:colOff>
                <xdr:row>86</xdr:row>
                <xdr:rowOff>10</xdr:rowOff>
              </xdr:to>
            </anchor>
          </commentPr>
        </mc:Choice>
        <mc:Fallback/>
      </mc:AlternateContent>
    </comment>
    <comment ref="E8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83</xdr:row>
                <xdr:rowOff>10</xdr:rowOff>
              </xdr:from>
              <xdr:to>
                <xdr:col>4</xdr:col>
                <xdr:colOff>-60</xdr:colOff>
                <xdr:row>87</xdr:row>
                <xdr:rowOff>10</xdr:rowOff>
              </xdr:to>
            </anchor>
          </commentPr>
        </mc:Choice>
        <mc:Fallback/>
      </mc:AlternateContent>
    </comment>
    <comment ref="E8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84</xdr:row>
                <xdr:rowOff>10</xdr:rowOff>
              </xdr:from>
              <xdr:to>
                <xdr:col>4</xdr:col>
                <xdr:colOff>-60</xdr:colOff>
                <xdr:row>88</xdr:row>
                <xdr:rowOff>10</xdr:rowOff>
              </xdr:to>
            </anchor>
          </commentPr>
        </mc:Choice>
        <mc:Fallback/>
      </mc:AlternateContent>
    </comment>
    <comment ref="E8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85</xdr:row>
                <xdr:rowOff>10</xdr:rowOff>
              </xdr:from>
              <xdr:to>
                <xdr:col>4</xdr:col>
                <xdr:colOff>-60</xdr:colOff>
                <xdr:row>89</xdr:row>
                <xdr:rowOff>10</xdr:rowOff>
              </xdr:to>
            </anchor>
          </commentPr>
        </mc:Choice>
        <mc:Fallback/>
      </mc:AlternateContent>
    </comment>
    <comment ref="E8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86</xdr:row>
                <xdr:rowOff>10</xdr:rowOff>
              </xdr:from>
              <xdr:to>
                <xdr:col>4</xdr:col>
                <xdr:colOff>-60</xdr:colOff>
                <xdr:row>90</xdr:row>
                <xdr:rowOff>12</xdr:rowOff>
              </xdr:to>
            </anchor>
          </commentPr>
        </mc:Choice>
        <mc:Fallback/>
      </mc:AlternateContent>
    </comment>
    <comment ref="E8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87</xdr:row>
                <xdr:rowOff>12</xdr:rowOff>
              </xdr:from>
              <xdr:to>
                <xdr:col>4</xdr:col>
                <xdr:colOff>-60</xdr:colOff>
                <xdr:row>91</xdr:row>
                <xdr:rowOff>12</xdr:rowOff>
              </xdr:to>
            </anchor>
          </commentPr>
        </mc:Choice>
        <mc:Fallback/>
      </mc:AlternateContent>
    </comment>
    <comment ref="E8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88</xdr:row>
                <xdr:rowOff>12</xdr:rowOff>
              </xdr:from>
              <xdr:to>
                <xdr:col>4</xdr:col>
                <xdr:colOff>-60</xdr:colOff>
                <xdr:row>92</xdr:row>
                <xdr:rowOff>12</xdr:rowOff>
              </xdr:to>
            </anchor>
          </commentPr>
        </mc:Choice>
        <mc:Fallback/>
      </mc:AlternateContent>
    </comment>
    <comment ref="E8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89</xdr:row>
                <xdr:rowOff>12</xdr:rowOff>
              </xdr:from>
              <xdr:to>
                <xdr:col>4</xdr:col>
                <xdr:colOff>-60</xdr:colOff>
                <xdr:row>93</xdr:row>
                <xdr:rowOff>12</xdr:rowOff>
              </xdr:to>
            </anchor>
          </commentPr>
        </mc:Choice>
        <mc:Fallback/>
      </mc:AlternateContent>
    </comment>
    <comment ref="E9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90</xdr:row>
                <xdr:rowOff>12</xdr:rowOff>
              </xdr:from>
              <xdr:to>
                <xdr:col>4</xdr:col>
                <xdr:colOff>-60</xdr:colOff>
                <xdr:row>94</xdr:row>
                <xdr:rowOff>12</xdr:rowOff>
              </xdr:to>
            </anchor>
          </commentPr>
        </mc:Choice>
        <mc:Fallback/>
      </mc:AlternateContent>
    </comment>
    <comment ref="E9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91</xdr:row>
                <xdr:rowOff>16</xdr:rowOff>
              </xdr:from>
              <xdr:to>
                <xdr:col>4</xdr:col>
                <xdr:colOff>-60</xdr:colOff>
                <xdr:row>95</xdr:row>
                <xdr:rowOff>16</xdr:rowOff>
              </xdr:to>
            </anchor>
          </commentPr>
        </mc:Choice>
        <mc:Fallback/>
      </mc:AlternateContent>
    </comment>
    <comment ref="E9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92</xdr:row>
                <xdr:rowOff>16</xdr:rowOff>
              </xdr:from>
              <xdr:to>
                <xdr:col>4</xdr:col>
                <xdr:colOff>-60</xdr:colOff>
                <xdr:row>97</xdr:row>
                <xdr:rowOff>3</xdr:rowOff>
              </xdr:to>
            </anchor>
          </commentPr>
        </mc:Choice>
        <mc:Fallback/>
      </mc:AlternateContent>
    </comment>
    <comment ref="E9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93</xdr:row>
                <xdr:rowOff>16</xdr:rowOff>
              </xdr:from>
              <xdr:to>
                <xdr:col>4</xdr:col>
                <xdr:colOff>-60</xdr:colOff>
                <xdr:row>98</xdr:row>
                <xdr:rowOff>5</xdr:rowOff>
              </xdr:to>
            </anchor>
          </commentPr>
        </mc:Choice>
        <mc:Fallback/>
      </mc:AlternateContent>
    </comment>
    <comment ref="E9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94</xdr:row>
                <xdr:rowOff>16</xdr:rowOff>
              </xdr:from>
              <xdr:to>
                <xdr:col>4</xdr:col>
                <xdr:colOff>-60</xdr:colOff>
                <xdr:row>99</xdr:row>
                <xdr:rowOff>9</xdr:rowOff>
              </xdr:to>
            </anchor>
          </commentPr>
        </mc:Choice>
        <mc:Fallback/>
      </mc:AlternateContent>
    </comment>
    <comment ref="E9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96</xdr:row>
                <xdr:rowOff>1</xdr:rowOff>
              </xdr:from>
              <xdr:to>
                <xdr:col>4</xdr:col>
                <xdr:colOff>-60</xdr:colOff>
                <xdr:row>100</xdr:row>
                <xdr:rowOff>10</xdr:rowOff>
              </xdr:to>
            </anchor>
          </commentPr>
        </mc:Choice>
        <mc:Fallback/>
      </mc:AlternateContent>
    </comment>
    <comment ref="E9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97</xdr:row>
                <xdr:rowOff>2</xdr:rowOff>
              </xdr:from>
              <xdr:to>
                <xdr:col>4</xdr:col>
                <xdr:colOff>-60</xdr:colOff>
                <xdr:row>101</xdr:row>
                <xdr:rowOff>10</xdr:rowOff>
              </xdr:to>
            </anchor>
          </commentPr>
        </mc:Choice>
        <mc:Fallback/>
      </mc:AlternateContent>
    </comment>
    <comment ref="E9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97</xdr:row>
                <xdr:rowOff>20</xdr:rowOff>
              </xdr:from>
              <xdr:to>
                <xdr:col>4</xdr:col>
                <xdr:colOff>-60</xdr:colOff>
                <xdr:row>102</xdr:row>
                <xdr:rowOff>12</xdr:rowOff>
              </xdr:to>
            </anchor>
          </commentPr>
        </mc:Choice>
        <mc:Fallback/>
      </mc:AlternateContent>
    </comment>
    <comment ref="E9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99</xdr:row>
                <xdr:rowOff>0</xdr:rowOff>
              </xdr:from>
              <xdr:to>
                <xdr:col>4</xdr:col>
                <xdr:colOff>-60</xdr:colOff>
                <xdr:row>103</xdr:row>
                <xdr:rowOff>12</xdr:rowOff>
              </xdr:to>
            </anchor>
          </commentPr>
        </mc:Choice>
        <mc:Fallback/>
      </mc:AlternateContent>
    </comment>
    <comment ref="E9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100</xdr:row>
                <xdr:rowOff>4</xdr:rowOff>
              </xdr:from>
              <xdr:to>
                <xdr:col>4</xdr:col>
                <xdr:colOff>-60</xdr:colOff>
                <xdr:row>104</xdr:row>
                <xdr:rowOff>12</xdr:rowOff>
              </xdr:to>
            </anchor>
          </commentPr>
        </mc:Choice>
        <mc:Fallback/>
      </mc:AlternateContent>
    </comment>
    <comment ref="E10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101</xdr:row>
                <xdr:rowOff>2</xdr:rowOff>
              </xdr:from>
              <xdr:to>
                <xdr:col>4</xdr:col>
                <xdr:colOff>-60</xdr:colOff>
                <xdr:row>105</xdr:row>
                <xdr:rowOff>16</xdr:rowOff>
              </xdr:to>
            </anchor>
          </commentPr>
        </mc:Choice>
        <mc:Fallback/>
      </mc:AlternateContent>
    </comment>
    <comment ref="E10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102</xdr:row>
                <xdr:rowOff>2</xdr:rowOff>
              </xdr:from>
              <xdr:to>
                <xdr:col>4</xdr:col>
                <xdr:colOff>-60</xdr:colOff>
                <xdr:row>106</xdr:row>
                <xdr:rowOff>12</xdr:rowOff>
              </xdr:to>
            </anchor>
          </commentPr>
        </mc:Choice>
        <mc:Fallback/>
      </mc:AlternateContent>
    </comment>
    <comment ref="E10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103</xdr:row>
                <xdr:rowOff>3</xdr:rowOff>
              </xdr:from>
              <xdr:to>
                <xdr:col>4</xdr:col>
                <xdr:colOff>-60</xdr:colOff>
                <xdr:row>108</xdr:row>
                <xdr:rowOff>0</xdr:rowOff>
              </xdr:to>
            </anchor>
          </commentPr>
        </mc:Choice>
        <mc:Fallback/>
      </mc:AlternateContent>
    </comment>
    <comment ref="E10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104</xdr:row>
                <xdr:rowOff>2</xdr:rowOff>
              </xdr:from>
              <xdr:to>
                <xdr:col>4</xdr:col>
                <xdr:colOff>-60</xdr:colOff>
                <xdr:row>109</xdr:row>
                <xdr:rowOff>1</xdr:rowOff>
              </xdr:to>
            </anchor>
          </commentPr>
        </mc:Choice>
        <mc:Fallback/>
      </mc:AlternateContent>
    </comment>
    <comment ref="E10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105</xdr:row>
                <xdr:rowOff>3</xdr:rowOff>
              </xdr:from>
              <xdr:to>
                <xdr:col>4</xdr:col>
                <xdr:colOff>-60</xdr:colOff>
                <xdr:row>110</xdr:row>
                <xdr:rowOff>1</xdr:rowOff>
              </xdr:to>
            </anchor>
          </commentPr>
        </mc:Choice>
        <mc:Fallback/>
      </mc:AlternateContent>
    </comment>
    <comment ref="E10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106</xdr:row>
                <xdr:rowOff>5</xdr:rowOff>
              </xdr:from>
              <xdr:to>
                <xdr:col>4</xdr:col>
                <xdr:colOff>-60</xdr:colOff>
                <xdr:row>111</xdr:row>
                <xdr:rowOff>1</xdr:rowOff>
              </xdr:to>
            </anchor>
          </commentPr>
        </mc:Choice>
        <mc:Fallback/>
      </mc:AlternateContent>
    </comment>
    <comment ref="E10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107</xdr:row>
                <xdr:rowOff>9</xdr:rowOff>
              </xdr:from>
              <xdr:to>
                <xdr:col>4</xdr:col>
                <xdr:colOff>-60</xdr:colOff>
                <xdr:row>112</xdr:row>
                <xdr:rowOff>2</xdr:rowOff>
              </xdr:to>
            </anchor>
          </commentPr>
        </mc:Choice>
        <mc:Fallback/>
      </mc:AlternateContent>
    </comment>
    <comment ref="E10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108</xdr:row>
                <xdr:rowOff>8</xdr:rowOff>
              </xdr:from>
              <xdr:to>
                <xdr:col>4</xdr:col>
                <xdr:colOff>-60</xdr:colOff>
                <xdr:row>112</xdr:row>
                <xdr:rowOff>20</xdr:rowOff>
              </xdr:to>
            </anchor>
          </commentPr>
        </mc:Choice>
        <mc:Fallback/>
      </mc:AlternateContent>
    </comment>
    <comment ref="E10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109</xdr:row>
                <xdr:rowOff>9</xdr:rowOff>
              </xdr:from>
              <xdr:to>
                <xdr:col>4</xdr:col>
                <xdr:colOff>-60</xdr:colOff>
                <xdr:row>113</xdr:row>
                <xdr:rowOff>3</xdr:rowOff>
              </xdr:to>
            </anchor>
          </commentPr>
        </mc:Choice>
        <mc:Fallback/>
      </mc:AlternateContent>
    </comment>
    <comment ref="E10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110</xdr:row>
                <xdr:rowOff>9</xdr:rowOff>
              </xdr:from>
              <xdr:to>
                <xdr:col>4</xdr:col>
                <xdr:colOff>-60</xdr:colOff>
                <xdr:row>113</xdr:row>
                <xdr:rowOff>17</xdr:rowOff>
              </xdr:to>
            </anchor>
          </commentPr>
        </mc:Choice>
        <mc:Fallback/>
      </mc:AlternateContent>
    </comment>
    <comment ref="E11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111</xdr:row>
                <xdr:rowOff>10</xdr:rowOff>
              </xdr:from>
              <xdr:to>
                <xdr:col>4</xdr:col>
                <xdr:colOff>-60</xdr:colOff>
                <xdr:row>114</xdr:row>
                <xdr:rowOff>1</xdr:rowOff>
              </xdr:to>
            </anchor>
          </commentPr>
        </mc:Choice>
        <mc:Fallback/>
      </mc:AlternateContent>
    </comment>
    <comment ref="E11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112</xdr:row>
                <xdr:rowOff>10</xdr:rowOff>
              </xdr:from>
              <xdr:to>
                <xdr:col>4</xdr:col>
                <xdr:colOff>-60</xdr:colOff>
                <xdr:row>114</xdr:row>
                <xdr:rowOff>23</xdr:rowOff>
              </xdr:to>
            </anchor>
          </commentPr>
        </mc:Choice>
        <mc:Fallback/>
      </mc:AlternateContent>
    </comment>
    <comment ref="E11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112</xdr:row>
                <xdr:rowOff>29</xdr:rowOff>
              </xdr:from>
              <xdr:to>
                <xdr:col>4</xdr:col>
                <xdr:colOff>-60</xdr:colOff>
                <xdr:row>115</xdr:row>
                <xdr:rowOff>4</xdr:rowOff>
              </xdr:to>
            </anchor>
          </commentPr>
        </mc:Choice>
        <mc:Fallback/>
      </mc:AlternateContent>
    </comment>
  </commentList>
</comments>
</file>

<file path=xl/comments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12</xdr:row>
                <xdr:rowOff>11</xdr:rowOff>
              </xdr:from>
              <xdr:to>
                <xdr:col>4</xdr:col>
                <xdr:colOff>-80</xdr:colOff>
                <xdr:row>16</xdr:row>
                <xdr:rowOff>11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13</xdr:row>
                <xdr:rowOff>11</xdr:rowOff>
              </xdr:from>
              <xdr:to>
                <xdr:col>4</xdr:col>
                <xdr:colOff>-80</xdr:colOff>
                <xdr:row>17</xdr:row>
                <xdr:rowOff>11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14</xdr:row>
                <xdr:rowOff>11</xdr:rowOff>
              </xdr:from>
              <xdr:to>
                <xdr:col>4</xdr:col>
                <xdr:colOff>-80</xdr:colOff>
                <xdr:row>18</xdr:row>
                <xdr:rowOff>11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15</xdr:row>
                <xdr:rowOff>11</xdr:rowOff>
              </xdr:from>
              <xdr:to>
                <xdr:col>4</xdr:col>
                <xdr:colOff>-80</xdr:colOff>
                <xdr:row>19</xdr:row>
                <xdr:rowOff>11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16</xdr:row>
                <xdr:rowOff>11</xdr:rowOff>
              </xdr:from>
              <xdr:to>
                <xdr:col>4</xdr:col>
                <xdr:colOff>-80</xdr:colOff>
                <xdr:row>20</xdr:row>
                <xdr:rowOff>11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17</xdr:row>
                <xdr:rowOff>11</xdr:rowOff>
              </xdr:from>
              <xdr:to>
                <xdr:col>4</xdr:col>
                <xdr:colOff>-80</xdr:colOff>
                <xdr:row>21</xdr:row>
                <xdr:rowOff>11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18</xdr:row>
                <xdr:rowOff>11</xdr:rowOff>
              </xdr:from>
              <xdr:to>
                <xdr:col>4</xdr:col>
                <xdr:colOff>-80</xdr:colOff>
                <xdr:row>22</xdr:row>
                <xdr:rowOff>11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19</xdr:row>
                <xdr:rowOff>11</xdr:rowOff>
              </xdr:from>
              <xdr:to>
                <xdr:col>4</xdr:col>
                <xdr:colOff>-80</xdr:colOff>
                <xdr:row>23</xdr:row>
                <xdr:rowOff>11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20</xdr:row>
                <xdr:rowOff>11</xdr:rowOff>
              </xdr:from>
              <xdr:to>
                <xdr:col>4</xdr:col>
                <xdr:colOff>-80</xdr:colOff>
                <xdr:row>24</xdr:row>
                <xdr:rowOff>11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21</xdr:row>
                <xdr:rowOff>11</xdr:rowOff>
              </xdr:from>
              <xdr:to>
                <xdr:col>4</xdr:col>
                <xdr:colOff>-80</xdr:colOff>
                <xdr:row>25</xdr:row>
                <xdr:rowOff>11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22</xdr:row>
                <xdr:rowOff>11</xdr:rowOff>
              </xdr:from>
              <xdr:to>
                <xdr:col>4</xdr:col>
                <xdr:colOff>-80</xdr:colOff>
                <xdr:row>26</xdr:row>
                <xdr:rowOff>11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23</xdr:row>
                <xdr:rowOff>16</xdr:rowOff>
              </xdr:from>
              <xdr:to>
                <xdr:col>4</xdr:col>
                <xdr:colOff>-80</xdr:colOff>
                <xdr:row>27</xdr:row>
                <xdr:rowOff>16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24</xdr:row>
                <xdr:rowOff>16</xdr:rowOff>
              </xdr:from>
              <xdr:to>
                <xdr:col>4</xdr:col>
                <xdr:colOff>-80</xdr:colOff>
                <xdr:row>28</xdr:row>
                <xdr:rowOff>16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25</xdr:row>
                <xdr:rowOff>16</xdr:rowOff>
              </xdr:from>
              <xdr:to>
                <xdr:col>4</xdr:col>
                <xdr:colOff>-80</xdr:colOff>
                <xdr:row>29</xdr:row>
                <xdr:rowOff>16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26</xdr:row>
                <xdr:rowOff>16</xdr:rowOff>
              </xdr:from>
              <xdr:to>
                <xdr:col>4</xdr:col>
                <xdr:colOff>-80</xdr:colOff>
                <xdr:row>30</xdr:row>
                <xdr:rowOff>16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27</xdr:row>
                <xdr:rowOff>16</xdr:rowOff>
              </xdr:from>
              <xdr:to>
                <xdr:col>4</xdr:col>
                <xdr:colOff>-80</xdr:colOff>
                <xdr:row>31</xdr:row>
                <xdr:rowOff>16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28</xdr:row>
                <xdr:rowOff>16</xdr:rowOff>
              </xdr:from>
              <xdr:to>
                <xdr:col>4</xdr:col>
                <xdr:colOff>-80</xdr:colOff>
                <xdr:row>32</xdr:row>
                <xdr:rowOff>16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29</xdr:row>
                <xdr:rowOff>16</xdr:rowOff>
              </xdr:from>
              <xdr:to>
                <xdr:col>4</xdr:col>
                <xdr:colOff>-80</xdr:colOff>
                <xdr:row>33</xdr:row>
                <xdr:rowOff>16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30</xdr:row>
                <xdr:rowOff>17</xdr:rowOff>
              </xdr:from>
              <xdr:to>
                <xdr:col>4</xdr:col>
                <xdr:colOff>-80</xdr:colOff>
                <xdr:row>34</xdr:row>
                <xdr:rowOff>17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31</xdr:row>
                <xdr:rowOff>17</xdr:rowOff>
              </xdr:from>
              <xdr:to>
                <xdr:col>4</xdr:col>
                <xdr:colOff>-80</xdr:colOff>
                <xdr:row>35</xdr:row>
                <xdr:rowOff>17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32</xdr:row>
                <xdr:rowOff>19</xdr:rowOff>
              </xdr:from>
              <xdr:to>
                <xdr:col>4</xdr:col>
                <xdr:colOff>-80</xdr:colOff>
                <xdr:row>36</xdr:row>
                <xdr:rowOff>19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33</xdr:row>
                <xdr:rowOff>19</xdr:rowOff>
              </xdr:from>
              <xdr:to>
                <xdr:col>4</xdr:col>
                <xdr:colOff>-80</xdr:colOff>
                <xdr:row>37</xdr:row>
                <xdr:rowOff>19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34</xdr:row>
                <xdr:rowOff>19</xdr:rowOff>
              </xdr:from>
              <xdr:to>
                <xdr:col>4</xdr:col>
                <xdr:colOff>-80</xdr:colOff>
                <xdr:row>39</xdr:row>
                <xdr:rowOff>1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36</xdr:row>
                <xdr:rowOff>1</xdr:rowOff>
              </xdr:from>
              <xdr:to>
                <xdr:col>4</xdr:col>
                <xdr:colOff>-80</xdr:colOff>
                <xdr:row>40</xdr:row>
                <xdr:rowOff>1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37</xdr:row>
                <xdr:rowOff>1</xdr:rowOff>
              </xdr:from>
              <xdr:to>
                <xdr:col>4</xdr:col>
                <xdr:colOff>-80</xdr:colOff>
                <xdr:row>41</xdr:row>
                <xdr:rowOff>1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38</xdr:row>
                <xdr:rowOff>1</xdr:rowOff>
              </xdr:from>
              <xdr:to>
                <xdr:col>4</xdr:col>
                <xdr:colOff>-80</xdr:colOff>
                <xdr:row>42</xdr:row>
                <xdr:rowOff>1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39</xdr:row>
                <xdr:rowOff>1</xdr:rowOff>
              </xdr:from>
              <xdr:to>
                <xdr:col>4</xdr:col>
                <xdr:colOff>-80</xdr:colOff>
                <xdr:row>43</xdr:row>
                <xdr:rowOff>1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40</xdr:row>
                <xdr:rowOff>1</xdr:rowOff>
              </xdr:from>
              <xdr:to>
                <xdr:col>4</xdr:col>
                <xdr:colOff>-80</xdr:colOff>
                <xdr:row>44</xdr:row>
                <xdr:rowOff>1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41</xdr:row>
                <xdr:rowOff>1</xdr:rowOff>
              </xdr:from>
              <xdr:to>
                <xdr:col>4</xdr:col>
                <xdr:colOff>-80</xdr:colOff>
                <xdr:row>45</xdr:row>
                <xdr:rowOff>1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42</xdr:row>
                <xdr:rowOff>1</xdr:rowOff>
              </xdr:from>
              <xdr:to>
                <xdr:col>4</xdr:col>
                <xdr:colOff>-80</xdr:colOff>
                <xdr:row>46</xdr:row>
                <xdr:rowOff>1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43</xdr:row>
                <xdr:rowOff>1</xdr:rowOff>
              </xdr:from>
              <xdr:to>
                <xdr:col>4</xdr:col>
                <xdr:colOff>-80</xdr:colOff>
                <xdr:row>47</xdr:row>
                <xdr:rowOff>1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44</xdr:row>
                <xdr:rowOff>1</xdr:rowOff>
              </xdr:from>
              <xdr:to>
                <xdr:col>4</xdr:col>
                <xdr:colOff>-80</xdr:colOff>
                <xdr:row>48</xdr:row>
                <xdr:rowOff>1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45</xdr:row>
                <xdr:rowOff>1</xdr:rowOff>
              </xdr:from>
              <xdr:to>
                <xdr:col>4</xdr:col>
                <xdr:colOff>-80</xdr:colOff>
                <xdr:row>49</xdr:row>
                <xdr:rowOff>1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46</xdr:row>
                <xdr:rowOff>6</xdr:rowOff>
              </xdr:from>
              <xdr:to>
                <xdr:col>4</xdr:col>
                <xdr:colOff>-80</xdr:colOff>
                <xdr:row>50</xdr:row>
                <xdr:rowOff>6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47</xdr:row>
                <xdr:rowOff>6</xdr:rowOff>
              </xdr:from>
              <xdr:to>
                <xdr:col>4</xdr:col>
                <xdr:colOff>-80</xdr:colOff>
                <xdr:row>51</xdr:row>
                <xdr:rowOff>6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48</xdr:row>
                <xdr:rowOff>6</xdr:rowOff>
              </xdr:from>
              <xdr:to>
                <xdr:col>4</xdr:col>
                <xdr:colOff>-80</xdr:colOff>
                <xdr:row>52</xdr:row>
                <xdr:rowOff>6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49</xdr:row>
                <xdr:rowOff>6</xdr:rowOff>
              </xdr:from>
              <xdr:to>
                <xdr:col>4</xdr:col>
                <xdr:colOff>-80</xdr:colOff>
                <xdr:row>53</xdr:row>
                <xdr:rowOff>6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50</xdr:row>
                <xdr:rowOff>6</xdr:rowOff>
              </xdr:from>
              <xdr:to>
                <xdr:col>4</xdr:col>
                <xdr:colOff>-80</xdr:colOff>
                <xdr:row>54</xdr:row>
                <xdr:rowOff>6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51</xdr:row>
                <xdr:rowOff>6</xdr:rowOff>
              </xdr:from>
              <xdr:to>
                <xdr:col>4</xdr:col>
                <xdr:colOff>-80</xdr:colOff>
                <xdr:row>55</xdr:row>
                <xdr:rowOff>6</xdr:rowOff>
              </xdr:to>
            </anchor>
          </commentPr>
        </mc:Choice>
        <mc:Fallback/>
      </mc:AlternateContent>
    </comment>
    <comment ref="E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52</xdr:row>
                <xdr:rowOff>6</xdr:rowOff>
              </xdr:from>
              <xdr:to>
                <xdr:col>4</xdr:col>
                <xdr:colOff>-80</xdr:colOff>
                <xdr:row>56</xdr:row>
                <xdr:rowOff>6</xdr:rowOff>
              </xdr:to>
            </anchor>
          </commentPr>
        </mc:Choice>
        <mc:Fallback/>
      </mc:AlternateContent>
    </comment>
    <comment ref="E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53</xdr:row>
                <xdr:rowOff>7</xdr:rowOff>
              </xdr:from>
              <xdr:to>
                <xdr:col>4</xdr:col>
                <xdr:colOff>-80</xdr:colOff>
                <xdr:row>57</xdr:row>
                <xdr:rowOff>7</xdr:rowOff>
              </xdr:to>
            </anchor>
          </commentPr>
        </mc:Choice>
        <mc:Fallback/>
      </mc:AlternateContent>
    </comment>
    <comment ref="E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54</xdr:row>
                <xdr:rowOff>7</xdr:rowOff>
              </xdr:from>
              <xdr:to>
                <xdr:col>4</xdr:col>
                <xdr:colOff>-80</xdr:colOff>
                <xdr:row>58</xdr:row>
                <xdr:rowOff>7</xdr:rowOff>
              </xdr:to>
            </anchor>
          </commentPr>
        </mc:Choice>
        <mc:Fallback/>
      </mc:AlternateContent>
    </comment>
    <comment ref="E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55</xdr:row>
                <xdr:rowOff>9</xdr:rowOff>
              </xdr:from>
              <xdr:to>
                <xdr:col>4</xdr:col>
                <xdr:colOff>-80</xdr:colOff>
                <xdr:row>59</xdr:row>
                <xdr:rowOff>9</xdr:rowOff>
              </xdr:to>
            </anchor>
          </commentPr>
        </mc:Choice>
        <mc:Fallback/>
      </mc:AlternateContent>
    </comment>
    <comment ref="E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56</xdr:row>
                <xdr:rowOff>9</xdr:rowOff>
              </xdr:from>
              <xdr:to>
                <xdr:col>4</xdr:col>
                <xdr:colOff>-80</xdr:colOff>
                <xdr:row>60</xdr:row>
                <xdr:rowOff>9</xdr:rowOff>
              </xdr:to>
            </anchor>
          </commentPr>
        </mc:Choice>
        <mc:Fallback/>
      </mc:AlternateContent>
    </comment>
    <comment ref="E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57</xdr:row>
                <xdr:rowOff>9</xdr:rowOff>
              </xdr:from>
              <xdr:to>
                <xdr:col>4</xdr:col>
                <xdr:colOff>-80</xdr:colOff>
                <xdr:row>61</xdr:row>
                <xdr:rowOff>11</xdr:rowOff>
              </xdr:to>
            </anchor>
          </commentPr>
        </mc:Choice>
        <mc:Fallback/>
      </mc:AlternateContent>
    </comment>
    <comment ref="E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58</xdr:row>
                <xdr:rowOff>11</xdr:rowOff>
              </xdr:from>
              <xdr:to>
                <xdr:col>4</xdr:col>
                <xdr:colOff>-80</xdr:colOff>
                <xdr:row>62</xdr:row>
                <xdr:rowOff>11</xdr:rowOff>
              </xdr:to>
            </anchor>
          </commentPr>
        </mc:Choice>
        <mc:Fallback/>
      </mc:AlternateContent>
    </comment>
    <comment ref="E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59</xdr:row>
                <xdr:rowOff>11</xdr:rowOff>
              </xdr:from>
              <xdr:to>
                <xdr:col>4</xdr:col>
                <xdr:colOff>-80</xdr:colOff>
                <xdr:row>63</xdr:row>
                <xdr:rowOff>11</xdr:rowOff>
              </xdr:to>
            </anchor>
          </commentPr>
        </mc:Choice>
        <mc:Fallback/>
      </mc:AlternateContent>
    </comment>
    <comment ref="E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60</xdr:row>
                <xdr:rowOff>11</xdr:rowOff>
              </xdr:from>
              <xdr:to>
                <xdr:col>4</xdr:col>
                <xdr:colOff>-80</xdr:colOff>
                <xdr:row>64</xdr:row>
                <xdr:rowOff>11</xdr:rowOff>
              </xdr:to>
            </anchor>
          </commentPr>
        </mc:Choice>
        <mc:Fallback/>
      </mc:AlternateContent>
    </comment>
    <comment ref="E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61</xdr:row>
                <xdr:rowOff>11</xdr:rowOff>
              </xdr:from>
              <xdr:to>
                <xdr:col>4</xdr:col>
                <xdr:colOff>-80</xdr:colOff>
                <xdr:row>65</xdr:row>
                <xdr:rowOff>11</xdr:rowOff>
              </xdr:to>
            </anchor>
          </commentPr>
        </mc:Choice>
        <mc:Fallback/>
      </mc:AlternateContent>
    </comment>
    <comment ref="E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62</xdr:row>
                <xdr:rowOff>11</xdr:rowOff>
              </xdr:from>
              <xdr:to>
                <xdr:col>4</xdr:col>
                <xdr:colOff>-80</xdr:colOff>
                <xdr:row>66</xdr:row>
                <xdr:rowOff>11</xdr:rowOff>
              </xdr:to>
            </anchor>
          </commentPr>
        </mc:Choice>
        <mc:Fallback/>
      </mc:AlternateContent>
    </comment>
    <comment ref="E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63</xdr:row>
                <xdr:rowOff>11</xdr:rowOff>
              </xdr:from>
              <xdr:to>
                <xdr:col>4</xdr:col>
                <xdr:colOff>-80</xdr:colOff>
                <xdr:row>67</xdr:row>
                <xdr:rowOff>11</xdr:rowOff>
              </xdr:to>
            </anchor>
          </commentPr>
        </mc:Choice>
        <mc:Fallback/>
      </mc:AlternateContent>
    </comment>
    <comment ref="E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64</xdr:row>
                <xdr:rowOff>11</xdr:rowOff>
              </xdr:from>
              <xdr:to>
                <xdr:col>4</xdr:col>
                <xdr:colOff>-80</xdr:colOff>
                <xdr:row>68</xdr:row>
                <xdr:rowOff>11</xdr:rowOff>
              </xdr:to>
            </anchor>
          </commentPr>
        </mc:Choice>
        <mc:Fallback/>
      </mc:AlternateContent>
    </comment>
    <comment ref="E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65</xdr:row>
                <xdr:rowOff>11</xdr:rowOff>
              </xdr:from>
              <xdr:to>
                <xdr:col>4</xdr:col>
                <xdr:colOff>-80</xdr:colOff>
                <xdr:row>69</xdr:row>
                <xdr:rowOff>11</xdr:rowOff>
              </xdr:to>
            </anchor>
          </commentPr>
        </mc:Choice>
        <mc:Fallback/>
      </mc:AlternateContent>
    </comment>
    <comment ref="E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66</xdr:row>
                <xdr:rowOff>11</xdr:rowOff>
              </xdr:from>
              <xdr:to>
                <xdr:col>4</xdr:col>
                <xdr:colOff>-80</xdr:colOff>
                <xdr:row>70</xdr:row>
                <xdr:rowOff>11</xdr:rowOff>
              </xdr:to>
            </anchor>
          </commentPr>
        </mc:Choice>
        <mc:Fallback/>
      </mc:AlternateContent>
    </comment>
    <comment ref="E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67</xdr:row>
                <xdr:rowOff>11</xdr:rowOff>
              </xdr:from>
              <xdr:to>
                <xdr:col>4</xdr:col>
                <xdr:colOff>-80</xdr:colOff>
                <xdr:row>71</xdr:row>
                <xdr:rowOff>11</xdr:rowOff>
              </xdr:to>
            </anchor>
          </commentPr>
        </mc:Choice>
        <mc:Fallback/>
      </mc:AlternateContent>
    </comment>
    <comment ref="E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68</xdr:row>
                <xdr:rowOff>16</xdr:rowOff>
              </xdr:from>
              <xdr:to>
                <xdr:col>4</xdr:col>
                <xdr:colOff>-80</xdr:colOff>
                <xdr:row>72</xdr:row>
                <xdr:rowOff>16</xdr:rowOff>
              </xdr:to>
            </anchor>
          </commentPr>
        </mc:Choice>
        <mc:Fallback/>
      </mc:AlternateContent>
    </comment>
    <comment ref="E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69</xdr:row>
                <xdr:rowOff>16</xdr:rowOff>
              </xdr:from>
              <xdr:to>
                <xdr:col>4</xdr:col>
                <xdr:colOff>-80</xdr:colOff>
                <xdr:row>73</xdr:row>
                <xdr:rowOff>16</xdr:rowOff>
              </xdr:to>
            </anchor>
          </commentPr>
        </mc:Choice>
        <mc:Fallback/>
      </mc:AlternateContent>
    </comment>
    <comment ref="E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70</xdr:row>
                <xdr:rowOff>16</xdr:rowOff>
              </xdr:from>
              <xdr:to>
                <xdr:col>4</xdr:col>
                <xdr:colOff>-80</xdr:colOff>
                <xdr:row>74</xdr:row>
                <xdr:rowOff>16</xdr:rowOff>
              </xdr:to>
            </anchor>
          </commentPr>
        </mc:Choice>
        <mc:Fallback/>
      </mc:AlternateContent>
    </comment>
    <comment ref="E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71</xdr:row>
                <xdr:rowOff>16</xdr:rowOff>
              </xdr:from>
              <xdr:to>
                <xdr:col>4</xdr:col>
                <xdr:colOff>-80</xdr:colOff>
                <xdr:row>75</xdr:row>
                <xdr:rowOff>16</xdr:rowOff>
              </xdr:to>
            </anchor>
          </commentPr>
        </mc:Choice>
        <mc:Fallback/>
      </mc:AlternateContent>
    </comment>
    <comment ref="E7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72</xdr:row>
                <xdr:rowOff>16</xdr:rowOff>
              </xdr:from>
              <xdr:to>
                <xdr:col>4</xdr:col>
                <xdr:colOff>-80</xdr:colOff>
                <xdr:row>76</xdr:row>
                <xdr:rowOff>16</xdr:rowOff>
              </xdr:to>
            </anchor>
          </commentPr>
        </mc:Choice>
        <mc:Fallback/>
      </mc:AlternateContent>
    </comment>
    <comment ref="E7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73</xdr:row>
                <xdr:rowOff>16</xdr:rowOff>
              </xdr:from>
              <xdr:to>
                <xdr:col>4</xdr:col>
                <xdr:colOff>-80</xdr:colOff>
                <xdr:row>77</xdr:row>
                <xdr:rowOff>16</xdr:rowOff>
              </xdr:to>
            </anchor>
          </commentPr>
        </mc:Choice>
        <mc:Fallback/>
      </mc:AlternateContent>
    </comment>
    <comment ref="E7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74</xdr:row>
                <xdr:rowOff>16</xdr:rowOff>
              </xdr:from>
              <xdr:to>
                <xdr:col>4</xdr:col>
                <xdr:colOff>-80</xdr:colOff>
                <xdr:row>78</xdr:row>
                <xdr:rowOff>16</xdr:rowOff>
              </xdr:to>
            </anchor>
          </commentPr>
        </mc:Choice>
        <mc:Fallback/>
      </mc:AlternateContent>
    </comment>
    <comment ref="E7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75</xdr:row>
                <xdr:rowOff>17</xdr:rowOff>
              </xdr:from>
              <xdr:to>
                <xdr:col>4</xdr:col>
                <xdr:colOff>-80</xdr:colOff>
                <xdr:row>79</xdr:row>
                <xdr:rowOff>17</xdr:rowOff>
              </xdr:to>
            </anchor>
          </commentPr>
        </mc:Choice>
        <mc:Fallback/>
      </mc:AlternateContent>
    </comment>
    <comment ref="E7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76</xdr:row>
                <xdr:rowOff>17</xdr:rowOff>
              </xdr:from>
              <xdr:to>
                <xdr:col>4</xdr:col>
                <xdr:colOff>-80</xdr:colOff>
                <xdr:row>80</xdr:row>
                <xdr:rowOff>17</xdr:rowOff>
              </xdr:to>
            </anchor>
          </commentPr>
        </mc:Choice>
        <mc:Fallback/>
      </mc:AlternateContent>
    </comment>
    <comment ref="E7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77</xdr:row>
                <xdr:rowOff>19</xdr:rowOff>
              </xdr:from>
              <xdr:to>
                <xdr:col>4</xdr:col>
                <xdr:colOff>-80</xdr:colOff>
                <xdr:row>81</xdr:row>
                <xdr:rowOff>19</xdr:rowOff>
              </xdr:to>
            </anchor>
          </commentPr>
        </mc:Choice>
        <mc:Fallback/>
      </mc:AlternateContent>
    </comment>
    <comment ref="E7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78</xdr:row>
                <xdr:rowOff>19</xdr:rowOff>
              </xdr:from>
              <xdr:to>
                <xdr:col>4</xdr:col>
                <xdr:colOff>-80</xdr:colOff>
                <xdr:row>82</xdr:row>
                <xdr:rowOff>19</xdr:rowOff>
              </xdr:to>
            </anchor>
          </commentPr>
        </mc:Choice>
        <mc:Fallback/>
      </mc:AlternateContent>
    </comment>
    <comment ref="E8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79</xdr:row>
                <xdr:rowOff>19</xdr:rowOff>
              </xdr:from>
              <xdr:to>
                <xdr:col>4</xdr:col>
                <xdr:colOff>-80</xdr:colOff>
                <xdr:row>84</xdr:row>
                <xdr:rowOff>1</xdr:rowOff>
              </xdr:to>
            </anchor>
          </commentPr>
        </mc:Choice>
        <mc:Fallback/>
      </mc:AlternateContent>
    </comment>
    <comment ref="E8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81</xdr:row>
                <xdr:rowOff>1</xdr:rowOff>
              </xdr:from>
              <xdr:to>
                <xdr:col>4</xdr:col>
                <xdr:colOff>-80</xdr:colOff>
                <xdr:row>85</xdr:row>
                <xdr:rowOff>1</xdr:rowOff>
              </xdr:to>
            </anchor>
          </commentPr>
        </mc:Choice>
        <mc:Fallback/>
      </mc:AlternateContent>
    </comment>
    <comment ref="E8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82</xdr:row>
                <xdr:rowOff>1</xdr:rowOff>
              </xdr:from>
              <xdr:to>
                <xdr:col>4</xdr:col>
                <xdr:colOff>-80</xdr:colOff>
                <xdr:row>86</xdr:row>
                <xdr:rowOff>1</xdr:rowOff>
              </xdr:to>
            </anchor>
          </commentPr>
        </mc:Choice>
        <mc:Fallback/>
      </mc:AlternateContent>
    </comment>
    <comment ref="E8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83</xdr:row>
                <xdr:rowOff>1</xdr:rowOff>
              </xdr:from>
              <xdr:to>
                <xdr:col>4</xdr:col>
                <xdr:colOff>-80</xdr:colOff>
                <xdr:row>87</xdr:row>
                <xdr:rowOff>1</xdr:rowOff>
              </xdr:to>
            </anchor>
          </commentPr>
        </mc:Choice>
        <mc:Fallback/>
      </mc:AlternateContent>
    </comment>
    <comment ref="E8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84</xdr:row>
                <xdr:rowOff>1</xdr:rowOff>
              </xdr:from>
              <xdr:to>
                <xdr:col>4</xdr:col>
                <xdr:colOff>-80</xdr:colOff>
                <xdr:row>88</xdr:row>
                <xdr:rowOff>1</xdr:rowOff>
              </xdr:to>
            </anchor>
          </commentPr>
        </mc:Choice>
        <mc:Fallback/>
      </mc:AlternateContent>
    </comment>
    <comment ref="E8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85</xdr:row>
                <xdr:rowOff>1</xdr:rowOff>
              </xdr:from>
              <xdr:to>
                <xdr:col>4</xdr:col>
                <xdr:colOff>-80</xdr:colOff>
                <xdr:row>89</xdr:row>
                <xdr:rowOff>1</xdr:rowOff>
              </xdr:to>
            </anchor>
          </commentPr>
        </mc:Choice>
        <mc:Fallback/>
      </mc:AlternateContent>
    </comment>
    <comment ref="E8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86</xdr:row>
                <xdr:rowOff>1</xdr:rowOff>
              </xdr:from>
              <xdr:to>
                <xdr:col>4</xdr:col>
                <xdr:colOff>-80</xdr:colOff>
                <xdr:row>90</xdr:row>
                <xdr:rowOff>1</xdr:rowOff>
              </xdr:to>
            </anchor>
          </commentPr>
        </mc:Choice>
        <mc:Fallback/>
      </mc:AlternateContent>
    </comment>
    <comment ref="E8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87</xdr:row>
                <xdr:rowOff>1</xdr:rowOff>
              </xdr:from>
              <xdr:to>
                <xdr:col>4</xdr:col>
                <xdr:colOff>-80</xdr:colOff>
                <xdr:row>91</xdr:row>
                <xdr:rowOff>1</xdr:rowOff>
              </xdr:to>
            </anchor>
          </commentPr>
        </mc:Choice>
        <mc:Fallback/>
      </mc:AlternateContent>
    </comment>
    <comment ref="E8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88</xdr:row>
                <xdr:rowOff>1</xdr:rowOff>
              </xdr:from>
              <xdr:to>
                <xdr:col>4</xdr:col>
                <xdr:colOff>-80</xdr:colOff>
                <xdr:row>92</xdr:row>
                <xdr:rowOff>1</xdr:rowOff>
              </xdr:to>
            </anchor>
          </commentPr>
        </mc:Choice>
        <mc:Fallback/>
      </mc:AlternateContent>
    </comment>
    <comment ref="E8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89</xdr:row>
                <xdr:rowOff>1</xdr:rowOff>
              </xdr:from>
              <xdr:to>
                <xdr:col>4</xdr:col>
                <xdr:colOff>-80</xdr:colOff>
                <xdr:row>93</xdr:row>
                <xdr:rowOff>1</xdr:rowOff>
              </xdr:to>
            </anchor>
          </commentPr>
        </mc:Choice>
        <mc:Fallback/>
      </mc:AlternateContent>
    </comment>
    <comment ref="E9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90</xdr:row>
                <xdr:rowOff>1</xdr:rowOff>
              </xdr:from>
              <xdr:to>
                <xdr:col>4</xdr:col>
                <xdr:colOff>-80</xdr:colOff>
                <xdr:row>94</xdr:row>
                <xdr:rowOff>1</xdr:rowOff>
              </xdr:to>
            </anchor>
          </commentPr>
        </mc:Choice>
        <mc:Fallback/>
      </mc:AlternateContent>
    </comment>
    <comment ref="E9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91</xdr:row>
                <xdr:rowOff>6</xdr:rowOff>
              </xdr:from>
              <xdr:to>
                <xdr:col>4</xdr:col>
                <xdr:colOff>-80</xdr:colOff>
                <xdr:row>95</xdr:row>
                <xdr:rowOff>6</xdr:rowOff>
              </xdr:to>
            </anchor>
          </commentPr>
        </mc:Choice>
        <mc:Fallback/>
      </mc:AlternateContent>
    </comment>
    <comment ref="E9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92</xdr:row>
                <xdr:rowOff>6</xdr:rowOff>
              </xdr:from>
              <xdr:to>
                <xdr:col>4</xdr:col>
                <xdr:colOff>-80</xdr:colOff>
                <xdr:row>96</xdr:row>
                <xdr:rowOff>9</xdr:rowOff>
              </xdr:to>
            </anchor>
          </commentPr>
        </mc:Choice>
        <mc:Fallback/>
      </mc:AlternateContent>
    </comment>
    <comment ref="E9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93</xdr:row>
                <xdr:rowOff>6</xdr:rowOff>
              </xdr:from>
              <xdr:to>
                <xdr:col>4</xdr:col>
                <xdr:colOff>-80</xdr:colOff>
                <xdr:row>97</xdr:row>
                <xdr:rowOff>16</xdr:rowOff>
              </xdr:to>
            </anchor>
          </commentPr>
        </mc:Choice>
        <mc:Fallback/>
      </mc:AlternateContent>
    </comment>
    <comment ref="E9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94</xdr:row>
                <xdr:rowOff>6</xdr:rowOff>
              </xdr:from>
              <xdr:to>
                <xdr:col>4</xdr:col>
                <xdr:colOff>-80</xdr:colOff>
                <xdr:row>98</xdr:row>
                <xdr:rowOff>16</xdr:rowOff>
              </xdr:to>
            </anchor>
          </commentPr>
        </mc:Choice>
        <mc:Fallback/>
      </mc:AlternateContent>
    </comment>
    <comment ref="E9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95</xdr:row>
                <xdr:rowOff>7</xdr:rowOff>
              </xdr:from>
              <xdr:to>
                <xdr:col>4</xdr:col>
                <xdr:colOff>-80</xdr:colOff>
                <xdr:row>100</xdr:row>
                <xdr:rowOff>1</xdr:rowOff>
              </xdr:to>
            </anchor>
          </commentPr>
        </mc:Choice>
        <mc:Fallback/>
      </mc:AlternateContent>
    </comment>
    <comment ref="E9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96</xdr:row>
                <xdr:rowOff>7</xdr:rowOff>
              </xdr:from>
              <xdr:to>
                <xdr:col>4</xdr:col>
                <xdr:colOff>-80</xdr:colOff>
                <xdr:row>101</xdr:row>
                <xdr:rowOff>1</xdr:rowOff>
              </xdr:to>
            </anchor>
          </commentPr>
        </mc:Choice>
        <mc:Fallback/>
      </mc:AlternateContent>
    </comment>
    <comment ref="E9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97</xdr:row>
                <xdr:rowOff>11</xdr:rowOff>
              </xdr:from>
              <xdr:to>
                <xdr:col>4</xdr:col>
                <xdr:colOff>-80</xdr:colOff>
                <xdr:row>102</xdr:row>
                <xdr:rowOff>1</xdr:rowOff>
              </xdr:to>
            </anchor>
          </commentPr>
        </mc:Choice>
        <mc:Fallback/>
      </mc:AlternateContent>
    </comment>
    <comment ref="E9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98</xdr:row>
                <xdr:rowOff>6</xdr:rowOff>
              </xdr:from>
              <xdr:to>
                <xdr:col>4</xdr:col>
                <xdr:colOff>-80</xdr:colOff>
                <xdr:row>103</xdr:row>
                <xdr:rowOff>1</xdr:rowOff>
              </xdr:to>
            </anchor>
          </commentPr>
        </mc:Choice>
        <mc:Fallback/>
      </mc:AlternateContent>
    </comment>
    <comment ref="E9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99</xdr:row>
                <xdr:rowOff>11</xdr:rowOff>
              </xdr:from>
              <xdr:to>
                <xdr:col>4</xdr:col>
                <xdr:colOff>-80</xdr:colOff>
                <xdr:row>104</xdr:row>
                <xdr:rowOff>1</xdr:rowOff>
              </xdr:to>
            </anchor>
          </commentPr>
        </mc:Choice>
        <mc:Fallback/>
      </mc:AlternateContent>
    </comment>
    <comment ref="E10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100</xdr:row>
                <xdr:rowOff>9</xdr:rowOff>
              </xdr:from>
              <xdr:to>
                <xdr:col>4</xdr:col>
                <xdr:colOff>-80</xdr:colOff>
                <xdr:row>105</xdr:row>
                <xdr:rowOff>6</xdr:rowOff>
              </xdr:to>
            </anchor>
          </commentPr>
        </mc:Choice>
        <mc:Fallback/>
      </mc:AlternateContent>
    </comment>
    <comment ref="E10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101</xdr:row>
                <xdr:rowOff>9</xdr:rowOff>
              </xdr:from>
              <xdr:to>
                <xdr:col>4</xdr:col>
                <xdr:colOff>-80</xdr:colOff>
                <xdr:row>106</xdr:row>
                <xdr:rowOff>1</xdr:rowOff>
              </xdr:to>
            </anchor>
          </commentPr>
        </mc:Choice>
        <mc:Fallback/>
      </mc:AlternateContent>
    </comment>
    <comment ref="E10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102</xdr:row>
                <xdr:rowOff>11</xdr:rowOff>
              </xdr:from>
              <xdr:to>
                <xdr:col>4</xdr:col>
                <xdr:colOff>-80</xdr:colOff>
                <xdr:row>107</xdr:row>
                <xdr:rowOff>7</xdr:rowOff>
              </xdr:to>
            </anchor>
          </commentPr>
        </mc:Choice>
        <mc:Fallback/>
      </mc:AlternateContent>
    </comment>
    <comment ref="E10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103</xdr:row>
                <xdr:rowOff>11</xdr:rowOff>
              </xdr:from>
              <xdr:to>
                <xdr:col>4</xdr:col>
                <xdr:colOff>-80</xdr:colOff>
                <xdr:row>108</xdr:row>
                <xdr:rowOff>7</xdr:rowOff>
              </xdr:to>
            </anchor>
          </commentPr>
        </mc:Choice>
        <mc:Fallback/>
      </mc:AlternateContent>
    </comment>
    <comment ref="E10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104</xdr:row>
                <xdr:rowOff>11</xdr:rowOff>
              </xdr:from>
              <xdr:to>
                <xdr:col>4</xdr:col>
                <xdr:colOff>-80</xdr:colOff>
                <xdr:row>108</xdr:row>
                <xdr:rowOff>24</xdr:rowOff>
              </xdr:to>
            </anchor>
          </commentPr>
        </mc:Choice>
        <mc:Fallback/>
      </mc:AlternateContent>
    </comment>
    <comment ref="E10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105</xdr:row>
                <xdr:rowOff>11</xdr:rowOff>
              </xdr:from>
              <xdr:to>
                <xdr:col>4</xdr:col>
                <xdr:colOff>-80</xdr:colOff>
                <xdr:row>109</xdr:row>
                <xdr:rowOff>5</xdr:rowOff>
              </xdr:to>
            </anchor>
          </commentPr>
        </mc:Choice>
        <mc:Fallback/>
      </mc:AlternateContent>
    </comment>
    <comment ref="E10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106</xdr:row>
                <xdr:rowOff>16</xdr:rowOff>
              </xdr:from>
              <xdr:to>
                <xdr:col>4</xdr:col>
                <xdr:colOff>-80</xdr:colOff>
                <xdr:row>109</xdr:row>
                <xdr:rowOff>26</xdr:rowOff>
              </xdr:to>
            </anchor>
          </commentPr>
        </mc:Choice>
        <mc:Fallback/>
      </mc:AlternateContent>
    </comment>
    <comment ref="E10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107</xdr:row>
                <xdr:rowOff>16</xdr:rowOff>
              </xdr:from>
              <xdr:to>
                <xdr:col>4</xdr:col>
                <xdr:colOff>-80</xdr:colOff>
                <xdr:row>110</xdr:row>
                <xdr:rowOff>8</xdr:rowOff>
              </xdr:to>
            </anchor>
          </commentPr>
        </mc:Choice>
        <mc:Fallback/>
      </mc:AlternateContent>
    </comment>
    <comment ref="E10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94</xdr:colOff>
                <xdr:row>108</xdr:row>
                <xdr:rowOff>16</xdr:rowOff>
              </xdr:from>
              <xdr:to>
                <xdr:col>4</xdr:col>
                <xdr:colOff>-80</xdr:colOff>
                <xdr:row>110</xdr:row>
                <xdr:rowOff>26</xdr:rowOff>
              </xdr:to>
            </anchor>
          </commentPr>
        </mc:Choice>
        <mc:Fallback/>
      </mc:AlternateContent>
    </comment>
  </commentList>
</comments>
</file>

<file path=xl/comments3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</xdr:row>
                <xdr:rowOff>4</xdr:rowOff>
              </xdr:from>
              <xdr:to>
                <xdr:col>4</xdr:col>
                <xdr:colOff>-60</xdr:colOff>
                <xdr:row>17</xdr:row>
                <xdr:rowOff>4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</xdr:row>
                <xdr:rowOff>4</xdr:rowOff>
              </xdr:from>
              <xdr:to>
                <xdr:col>4</xdr:col>
                <xdr:colOff>-60</xdr:colOff>
                <xdr:row>18</xdr:row>
                <xdr:rowOff>4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</xdr:row>
                <xdr:rowOff>4</xdr:rowOff>
              </xdr:from>
              <xdr:to>
                <xdr:col>4</xdr:col>
                <xdr:colOff>-60</xdr:colOff>
                <xdr:row>19</xdr:row>
                <xdr:rowOff>4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</xdr:row>
                <xdr:rowOff>4</xdr:rowOff>
              </xdr:from>
              <xdr:to>
                <xdr:col>4</xdr:col>
                <xdr:colOff>-60</xdr:colOff>
                <xdr:row>20</xdr:row>
                <xdr:rowOff>4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</xdr:row>
                <xdr:rowOff>4</xdr:rowOff>
              </xdr:from>
              <xdr:to>
                <xdr:col>4</xdr:col>
                <xdr:colOff>-60</xdr:colOff>
                <xdr:row>21</xdr:row>
                <xdr:rowOff>4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</xdr:row>
                <xdr:rowOff>4</xdr:rowOff>
              </xdr:from>
              <xdr:to>
                <xdr:col>4</xdr:col>
                <xdr:colOff>-60</xdr:colOff>
                <xdr:row>22</xdr:row>
                <xdr:rowOff>4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</xdr:row>
                <xdr:rowOff>4</xdr:rowOff>
              </xdr:from>
              <xdr:to>
                <xdr:col>4</xdr:col>
                <xdr:colOff>-60</xdr:colOff>
                <xdr:row>23</xdr:row>
                <xdr:rowOff>6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</xdr:row>
                <xdr:rowOff>6</xdr:rowOff>
              </xdr:from>
              <xdr:to>
                <xdr:col>4</xdr:col>
                <xdr:colOff>-60</xdr:colOff>
                <xdr:row>24</xdr:row>
                <xdr:rowOff>6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</xdr:row>
                <xdr:rowOff>6</xdr:rowOff>
              </xdr:from>
              <xdr:to>
                <xdr:col>4</xdr:col>
                <xdr:colOff>-60</xdr:colOff>
                <xdr:row>25</xdr:row>
                <xdr:rowOff>6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</xdr:row>
                <xdr:rowOff>6</xdr:rowOff>
              </xdr:from>
              <xdr:to>
                <xdr:col>4</xdr:col>
                <xdr:colOff>-60</xdr:colOff>
                <xdr:row>26</xdr:row>
                <xdr:rowOff>6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</xdr:row>
                <xdr:rowOff>6</xdr:rowOff>
              </xdr:from>
              <xdr:to>
                <xdr:col>4</xdr:col>
                <xdr:colOff>-60</xdr:colOff>
                <xdr:row>27</xdr:row>
                <xdr:rowOff>6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</xdr:row>
                <xdr:rowOff>10</xdr:rowOff>
              </xdr:from>
              <xdr:to>
                <xdr:col>4</xdr:col>
                <xdr:colOff>-60</xdr:colOff>
                <xdr:row>28</xdr:row>
                <xdr:rowOff>10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</xdr:row>
                <xdr:rowOff>10</xdr:rowOff>
              </xdr:from>
              <xdr:to>
                <xdr:col>4</xdr:col>
                <xdr:colOff>-60</xdr:colOff>
                <xdr:row>29</xdr:row>
                <xdr:rowOff>10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</xdr:row>
                <xdr:rowOff>10</xdr:rowOff>
              </xdr:from>
              <xdr:to>
                <xdr:col>4</xdr:col>
                <xdr:colOff>-60</xdr:colOff>
                <xdr:row>30</xdr:row>
                <xdr:rowOff>10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</xdr:row>
                <xdr:rowOff>10</xdr:rowOff>
              </xdr:from>
              <xdr:to>
                <xdr:col>4</xdr:col>
                <xdr:colOff>-60</xdr:colOff>
                <xdr:row>31</xdr:row>
                <xdr:rowOff>10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</xdr:row>
                <xdr:rowOff>10</xdr:rowOff>
              </xdr:from>
              <xdr:to>
                <xdr:col>4</xdr:col>
                <xdr:colOff>-60</xdr:colOff>
                <xdr:row>32</xdr:row>
                <xdr:rowOff>10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</xdr:row>
                <xdr:rowOff>10</xdr:rowOff>
              </xdr:from>
              <xdr:to>
                <xdr:col>4</xdr:col>
                <xdr:colOff>-60</xdr:colOff>
                <xdr:row>33</xdr:row>
                <xdr:rowOff>10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</xdr:row>
                <xdr:rowOff>10</xdr:rowOff>
              </xdr:from>
              <xdr:to>
                <xdr:col>4</xdr:col>
                <xdr:colOff>-60</xdr:colOff>
                <xdr:row>34</xdr:row>
                <xdr:rowOff>10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</xdr:row>
                <xdr:rowOff>12</xdr:rowOff>
              </xdr:from>
              <xdr:to>
                <xdr:col>4</xdr:col>
                <xdr:colOff>-60</xdr:colOff>
                <xdr:row>35</xdr:row>
                <xdr:rowOff>12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</xdr:row>
                <xdr:rowOff>12</xdr:rowOff>
              </xdr:from>
              <xdr:to>
                <xdr:col>4</xdr:col>
                <xdr:colOff>-60</xdr:colOff>
                <xdr:row>36</xdr:row>
                <xdr:rowOff>12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</xdr:row>
                <xdr:rowOff>13</xdr:rowOff>
              </xdr:from>
              <xdr:to>
                <xdr:col>4</xdr:col>
                <xdr:colOff>-60</xdr:colOff>
                <xdr:row>37</xdr:row>
                <xdr:rowOff>13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34</xdr:row>
                <xdr:rowOff>13</xdr:rowOff>
              </xdr:from>
              <xdr:to>
                <xdr:col>4</xdr:col>
                <xdr:colOff>-60</xdr:colOff>
                <xdr:row>38</xdr:row>
                <xdr:rowOff>13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35</xdr:row>
                <xdr:rowOff>13</xdr:rowOff>
              </xdr:from>
              <xdr:to>
                <xdr:col>4</xdr:col>
                <xdr:colOff>-60</xdr:colOff>
                <xdr:row>39</xdr:row>
                <xdr:rowOff>14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36</xdr:row>
                <xdr:rowOff>14</xdr:rowOff>
              </xdr:from>
              <xdr:to>
                <xdr:col>4</xdr:col>
                <xdr:colOff>-60</xdr:colOff>
                <xdr:row>40</xdr:row>
                <xdr:rowOff>14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37</xdr:row>
                <xdr:rowOff>14</xdr:rowOff>
              </xdr:from>
              <xdr:to>
                <xdr:col>4</xdr:col>
                <xdr:colOff>-60</xdr:colOff>
                <xdr:row>41</xdr:row>
                <xdr:rowOff>14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38</xdr:row>
                <xdr:rowOff>14</xdr:rowOff>
              </xdr:from>
              <xdr:to>
                <xdr:col>4</xdr:col>
                <xdr:colOff>-60</xdr:colOff>
                <xdr:row>42</xdr:row>
                <xdr:rowOff>14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39</xdr:row>
                <xdr:rowOff>14</xdr:rowOff>
              </xdr:from>
              <xdr:to>
                <xdr:col>4</xdr:col>
                <xdr:colOff>-60</xdr:colOff>
                <xdr:row>43</xdr:row>
                <xdr:rowOff>14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40</xdr:row>
                <xdr:rowOff>14</xdr:rowOff>
              </xdr:from>
              <xdr:to>
                <xdr:col>4</xdr:col>
                <xdr:colOff>-60</xdr:colOff>
                <xdr:row>44</xdr:row>
                <xdr:rowOff>14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41</xdr:row>
                <xdr:rowOff>14</xdr:rowOff>
              </xdr:from>
              <xdr:to>
                <xdr:col>4</xdr:col>
                <xdr:colOff>-60</xdr:colOff>
                <xdr:row>45</xdr:row>
                <xdr:rowOff>16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42</xdr:row>
                <xdr:rowOff>16</xdr:rowOff>
              </xdr:from>
              <xdr:to>
                <xdr:col>4</xdr:col>
                <xdr:colOff>-60</xdr:colOff>
                <xdr:row>46</xdr:row>
                <xdr:rowOff>16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43</xdr:row>
                <xdr:rowOff>16</xdr:rowOff>
              </xdr:from>
              <xdr:to>
                <xdr:col>4</xdr:col>
                <xdr:colOff>-60</xdr:colOff>
                <xdr:row>47</xdr:row>
                <xdr:rowOff>16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44</xdr:row>
                <xdr:rowOff>16</xdr:rowOff>
              </xdr:from>
              <xdr:to>
                <xdr:col>4</xdr:col>
                <xdr:colOff>-60</xdr:colOff>
                <xdr:row>48</xdr:row>
                <xdr:rowOff>16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45</xdr:row>
                <xdr:rowOff>16</xdr:rowOff>
              </xdr:from>
              <xdr:to>
                <xdr:col>4</xdr:col>
                <xdr:colOff>-60</xdr:colOff>
                <xdr:row>49</xdr:row>
                <xdr:rowOff>16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47</xdr:row>
                <xdr:rowOff>0</xdr:rowOff>
              </xdr:from>
              <xdr:to>
                <xdr:col>4</xdr:col>
                <xdr:colOff>-60</xdr:colOff>
                <xdr:row>51</xdr:row>
                <xdr:rowOff>0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48</xdr:row>
                <xdr:rowOff>0</xdr:rowOff>
              </xdr:from>
              <xdr:to>
                <xdr:col>4</xdr:col>
                <xdr:colOff>-60</xdr:colOff>
                <xdr:row>51</xdr:row>
                <xdr:rowOff>20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49</xdr:row>
                <xdr:rowOff>0</xdr:rowOff>
              </xdr:from>
              <xdr:to>
                <xdr:col>4</xdr:col>
                <xdr:colOff>-60</xdr:colOff>
                <xdr:row>52</xdr:row>
                <xdr:rowOff>20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50</xdr:row>
                <xdr:rowOff>0</xdr:rowOff>
              </xdr:from>
              <xdr:to>
                <xdr:col>4</xdr:col>
                <xdr:colOff>-60</xdr:colOff>
                <xdr:row>53</xdr:row>
                <xdr:rowOff>20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51</xdr:row>
                <xdr:rowOff>0</xdr:rowOff>
              </xdr:from>
              <xdr:to>
                <xdr:col>4</xdr:col>
                <xdr:colOff>-60</xdr:colOff>
                <xdr:row>55</xdr:row>
                <xdr:rowOff>0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52</xdr:row>
                <xdr:rowOff>0</xdr:rowOff>
              </xdr:from>
              <xdr:to>
                <xdr:col>4</xdr:col>
                <xdr:colOff>-60</xdr:colOff>
                <xdr:row>56</xdr:row>
                <xdr:rowOff>0</xdr:rowOff>
              </xdr:to>
            </anchor>
          </commentPr>
        </mc:Choice>
        <mc:Fallback/>
      </mc:AlternateContent>
    </comment>
    <comment ref="E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57</xdr:row>
                <xdr:rowOff>0</xdr:rowOff>
              </xdr:from>
              <xdr:to>
                <xdr:col>4</xdr:col>
                <xdr:colOff>-60</xdr:colOff>
                <xdr:row>61</xdr:row>
                <xdr:rowOff>0</xdr:rowOff>
              </xdr:to>
            </anchor>
          </commentPr>
        </mc:Choice>
        <mc:Fallback/>
      </mc:AlternateContent>
    </comment>
    <comment ref="E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58</xdr:row>
                <xdr:rowOff>2</xdr:rowOff>
              </xdr:from>
              <xdr:to>
                <xdr:col>4</xdr:col>
                <xdr:colOff>-60</xdr:colOff>
                <xdr:row>62</xdr:row>
                <xdr:rowOff>2</xdr:rowOff>
              </xdr:to>
            </anchor>
          </commentPr>
        </mc:Choice>
        <mc:Fallback/>
      </mc:AlternateContent>
    </comment>
    <comment ref="E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59</xdr:row>
                <xdr:rowOff>2</xdr:rowOff>
              </xdr:from>
              <xdr:to>
                <xdr:col>4</xdr:col>
                <xdr:colOff>-60</xdr:colOff>
                <xdr:row>63</xdr:row>
                <xdr:rowOff>2</xdr:rowOff>
              </xdr:to>
            </anchor>
          </commentPr>
        </mc:Choice>
        <mc:Fallback/>
      </mc:AlternateContent>
    </comment>
    <comment ref="E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60</xdr:row>
                <xdr:rowOff>3</xdr:rowOff>
              </xdr:from>
              <xdr:to>
                <xdr:col>4</xdr:col>
                <xdr:colOff>-60</xdr:colOff>
                <xdr:row>64</xdr:row>
                <xdr:rowOff>3</xdr:rowOff>
              </xdr:to>
            </anchor>
          </commentPr>
        </mc:Choice>
        <mc:Fallback/>
      </mc:AlternateContent>
    </comment>
    <comment ref="E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61</xdr:row>
                <xdr:rowOff>3</xdr:rowOff>
              </xdr:from>
              <xdr:to>
                <xdr:col>4</xdr:col>
                <xdr:colOff>-60</xdr:colOff>
                <xdr:row>65</xdr:row>
                <xdr:rowOff>3</xdr:rowOff>
              </xdr:to>
            </anchor>
          </commentPr>
        </mc:Choice>
        <mc:Fallback/>
      </mc:AlternateContent>
    </comment>
    <comment ref="E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62</xdr:row>
                <xdr:rowOff>3</xdr:rowOff>
              </xdr:from>
              <xdr:to>
                <xdr:col>4</xdr:col>
                <xdr:colOff>-60</xdr:colOff>
                <xdr:row>66</xdr:row>
                <xdr:rowOff>4</xdr:rowOff>
              </xdr:to>
            </anchor>
          </commentPr>
        </mc:Choice>
        <mc:Fallback/>
      </mc:AlternateContent>
    </comment>
    <comment ref="E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63</xdr:row>
                <xdr:rowOff>4</xdr:rowOff>
              </xdr:from>
              <xdr:to>
                <xdr:col>4</xdr:col>
                <xdr:colOff>-60</xdr:colOff>
                <xdr:row>67</xdr:row>
                <xdr:rowOff>4</xdr:rowOff>
              </xdr:to>
            </anchor>
          </commentPr>
        </mc:Choice>
        <mc:Fallback/>
      </mc:AlternateContent>
    </comment>
    <comment ref="E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64</xdr:row>
                <xdr:rowOff>4</xdr:rowOff>
              </xdr:from>
              <xdr:to>
                <xdr:col>4</xdr:col>
                <xdr:colOff>-60</xdr:colOff>
                <xdr:row>68</xdr:row>
                <xdr:rowOff>4</xdr:rowOff>
              </xdr:to>
            </anchor>
          </commentPr>
        </mc:Choice>
        <mc:Fallback/>
      </mc:AlternateContent>
    </comment>
    <comment ref="E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65</xdr:row>
                <xdr:rowOff>4</xdr:rowOff>
              </xdr:from>
              <xdr:to>
                <xdr:col>4</xdr:col>
                <xdr:colOff>-60</xdr:colOff>
                <xdr:row>69</xdr:row>
                <xdr:rowOff>4</xdr:rowOff>
              </xdr:to>
            </anchor>
          </commentPr>
        </mc:Choice>
        <mc:Fallback/>
      </mc:AlternateContent>
    </comment>
    <comment ref="E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66</xdr:row>
                <xdr:rowOff>4</xdr:rowOff>
              </xdr:from>
              <xdr:to>
                <xdr:col>4</xdr:col>
                <xdr:colOff>-60</xdr:colOff>
                <xdr:row>70</xdr:row>
                <xdr:rowOff>4</xdr:rowOff>
              </xdr:to>
            </anchor>
          </commentPr>
        </mc:Choice>
        <mc:Fallback/>
      </mc:AlternateContent>
    </comment>
    <comment ref="E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67</xdr:row>
                <xdr:rowOff>4</xdr:rowOff>
              </xdr:from>
              <xdr:to>
                <xdr:col>4</xdr:col>
                <xdr:colOff>-60</xdr:colOff>
                <xdr:row>71</xdr:row>
                <xdr:rowOff>4</xdr:rowOff>
              </xdr:to>
            </anchor>
          </commentPr>
        </mc:Choice>
        <mc:Fallback/>
      </mc:AlternateContent>
    </comment>
    <comment ref="E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68</xdr:row>
                <xdr:rowOff>4</xdr:rowOff>
              </xdr:from>
              <xdr:to>
                <xdr:col>4</xdr:col>
                <xdr:colOff>-60</xdr:colOff>
                <xdr:row>72</xdr:row>
                <xdr:rowOff>6</xdr:rowOff>
              </xdr:to>
            </anchor>
          </commentPr>
        </mc:Choice>
        <mc:Fallback/>
      </mc:AlternateContent>
    </comment>
    <comment ref="E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69</xdr:row>
                <xdr:rowOff>6</xdr:rowOff>
              </xdr:from>
              <xdr:to>
                <xdr:col>4</xdr:col>
                <xdr:colOff>-60</xdr:colOff>
                <xdr:row>73</xdr:row>
                <xdr:rowOff>6</xdr:rowOff>
              </xdr:to>
            </anchor>
          </commentPr>
        </mc:Choice>
        <mc:Fallback/>
      </mc:AlternateContent>
    </comment>
    <comment ref="E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70</xdr:row>
                <xdr:rowOff>6</xdr:rowOff>
              </xdr:from>
              <xdr:to>
                <xdr:col>4</xdr:col>
                <xdr:colOff>-60</xdr:colOff>
                <xdr:row>74</xdr:row>
                <xdr:rowOff>6</xdr:rowOff>
              </xdr:to>
            </anchor>
          </commentPr>
        </mc:Choice>
        <mc:Fallback/>
      </mc:AlternateContent>
    </comment>
    <comment ref="E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71</xdr:row>
                <xdr:rowOff>6</xdr:rowOff>
              </xdr:from>
              <xdr:to>
                <xdr:col>4</xdr:col>
                <xdr:colOff>-60</xdr:colOff>
                <xdr:row>75</xdr:row>
                <xdr:rowOff>6</xdr:rowOff>
              </xdr:to>
            </anchor>
          </commentPr>
        </mc:Choice>
        <mc:Fallback/>
      </mc:AlternateContent>
    </comment>
    <comment ref="E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72</xdr:row>
                <xdr:rowOff>6</xdr:rowOff>
              </xdr:from>
              <xdr:to>
                <xdr:col>4</xdr:col>
                <xdr:colOff>-60</xdr:colOff>
                <xdr:row>76</xdr:row>
                <xdr:rowOff>6</xdr:rowOff>
              </xdr:to>
            </anchor>
          </commentPr>
        </mc:Choice>
        <mc:Fallback/>
      </mc:AlternateContent>
    </comment>
    <comment ref="E7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73</xdr:row>
                <xdr:rowOff>10</xdr:rowOff>
              </xdr:from>
              <xdr:to>
                <xdr:col>4</xdr:col>
                <xdr:colOff>-60</xdr:colOff>
                <xdr:row>77</xdr:row>
                <xdr:rowOff>10</xdr:rowOff>
              </xdr:to>
            </anchor>
          </commentPr>
        </mc:Choice>
        <mc:Fallback/>
      </mc:AlternateContent>
    </comment>
    <comment ref="E7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74</xdr:row>
                <xdr:rowOff>10</xdr:rowOff>
              </xdr:from>
              <xdr:to>
                <xdr:col>4</xdr:col>
                <xdr:colOff>-60</xdr:colOff>
                <xdr:row>78</xdr:row>
                <xdr:rowOff>10</xdr:rowOff>
              </xdr:to>
            </anchor>
          </commentPr>
        </mc:Choice>
        <mc:Fallback/>
      </mc:AlternateContent>
    </comment>
    <comment ref="E7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75</xdr:row>
                <xdr:rowOff>10</xdr:rowOff>
              </xdr:from>
              <xdr:to>
                <xdr:col>4</xdr:col>
                <xdr:colOff>-60</xdr:colOff>
                <xdr:row>79</xdr:row>
                <xdr:rowOff>10</xdr:rowOff>
              </xdr:to>
            </anchor>
          </commentPr>
        </mc:Choice>
        <mc:Fallback/>
      </mc:AlternateContent>
    </comment>
    <comment ref="E7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76</xdr:row>
                <xdr:rowOff>10</xdr:rowOff>
              </xdr:from>
              <xdr:to>
                <xdr:col>4</xdr:col>
                <xdr:colOff>-60</xdr:colOff>
                <xdr:row>80</xdr:row>
                <xdr:rowOff>10</xdr:rowOff>
              </xdr:to>
            </anchor>
          </commentPr>
        </mc:Choice>
        <mc:Fallback/>
      </mc:AlternateContent>
    </comment>
    <comment ref="E7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77</xdr:row>
                <xdr:rowOff>10</xdr:rowOff>
              </xdr:from>
              <xdr:to>
                <xdr:col>4</xdr:col>
                <xdr:colOff>-60</xdr:colOff>
                <xdr:row>81</xdr:row>
                <xdr:rowOff>10</xdr:rowOff>
              </xdr:to>
            </anchor>
          </commentPr>
        </mc:Choice>
        <mc:Fallback/>
      </mc:AlternateContent>
    </comment>
    <comment ref="E7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78</xdr:row>
                <xdr:rowOff>10</xdr:rowOff>
              </xdr:from>
              <xdr:to>
                <xdr:col>4</xdr:col>
                <xdr:colOff>-60</xdr:colOff>
                <xdr:row>82</xdr:row>
                <xdr:rowOff>10</xdr:rowOff>
              </xdr:to>
            </anchor>
          </commentPr>
        </mc:Choice>
        <mc:Fallback/>
      </mc:AlternateContent>
    </comment>
    <comment ref="E7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79</xdr:row>
                <xdr:rowOff>10</xdr:rowOff>
              </xdr:from>
              <xdr:to>
                <xdr:col>4</xdr:col>
                <xdr:colOff>-60</xdr:colOff>
                <xdr:row>83</xdr:row>
                <xdr:rowOff>10</xdr:rowOff>
              </xdr:to>
            </anchor>
          </commentPr>
        </mc:Choice>
        <mc:Fallback/>
      </mc:AlternateContent>
    </comment>
    <comment ref="E8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80</xdr:row>
                <xdr:rowOff>12</xdr:rowOff>
              </xdr:from>
              <xdr:to>
                <xdr:col>4</xdr:col>
                <xdr:colOff>-60</xdr:colOff>
                <xdr:row>84</xdr:row>
                <xdr:rowOff>12</xdr:rowOff>
              </xdr:to>
            </anchor>
          </commentPr>
        </mc:Choice>
        <mc:Fallback/>
      </mc:AlternateContent>
    </comment>
    <comment ref="E8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81</xdr:row>
                <xdr:rowOff>12</xdr:rowOff>
              </xdr:from>
              <xdr:to>
                <xdr:col>4</xdr:col>
                <xdr:colOff>-60</xdr:colOff>
                <xdr:row>85</xdr:row>
                <xdr:rowOff>12</xdr:rowOff>
              </xdr:to>
            </anchor>
          </commentPr>
        </mc:Choice>
        <mc:Fallback/>
      </mc:AlternateContent>
    </comment>
    <comment ref="E8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82</xdr:row>
                <xdr:rowOff>13</xdr:rowOff>
              </xdr:from>
              <xdr:to>
                <xdr:col>4</xdr:col>
                <xdr:colOff>-60</xdr:colOff>
                <xdr:row>86</xdr:row>
                <xdr:rowOff>13</xdr:rowOff>
              </xdr:to>
            </anchor>
          </commentPr>
        </mc:Choice>
        <mc:Fallback/>
      </mc:AlternateContent>
    </comment>
    <comment ref="E8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83</xdr:row>
                <xdr:rowOff>13</xdr:rowOff>
              </xdr:from>
              <xdr:to>
                <xdr:col>4</xdr:col>
                <xdr:colOff>-60</xdr:colOff>
                <xdr:row>87</xdr:row>
                <xdr:rowOff>13</xdr:rowOff>
              </xdr:to>
            </anchor>
          </commentPr>
        </mc:Choice>
        <mc:Fallback/>
      </mc:AlternateContent>
    </comment>
    <comment ref="E8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84</xdr:row>
                <xdr:rowOff>13</xdr:rowOff>
              </xdr:from>
              <xdr:to>
                <xdr:col>4</xdr:col>
                <xdr:colOff>-60</xdr:colOff>
                <xdr:row>88</xdr:row>
                <xdr:rowOff>14</xdr:rowOff>
              </xdr:to>
            </anchor>
          </commentPr>
        </mc:Choice>
        <mc:Fallback/>
      </mc:AlternateContent>
    </comment>
    <comment ref="E8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85</xdr:row>
                <xdr:rowOff>14</xdr:rowOff>
              </xdr:from>
              <xdr:to>
                <xdr:col>4</xdr:col>
                <xdr:colOff>-60</xdr:colOff>
                <xdr:row>89</xdr:row>
                <xdr:rowOff>14</xdr:rowOff>
              </xdr:to>
            </anchor>
          </commentPr>
        </mc:Choice>
        <mc:Fallback/>
      </mc:AlternateContent>
    </comment>
    <comment ref="E8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86</xdr:row>
                <xdr:rowOff>14</xdr:rowOff>
              </xdr:from>
              <xdr:to>
                <xdr:col>4</xdr:col>
                <xdr:colOff>-60</xdr:colOff>
                <xdr:row>90</xdr:row>
                <xdr:rowOff>14</xdr:rowOff>
              </xdr:to>
            </anchor>
          </commentPr>
        </mc:Choice>
        <mc:Fallback/>
      </mc:AlternateContent>
    </comment>
    <comment ref="E8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87</xdr:row>
                <xdr:rowOff>14</xdr:rowOff>
              </xdr:from>
              <xdr:to>
                <xdr:col>4</xdr:col>
                <xdr:colOff>-60</xdr:colOff>
                <xdr:row>91</xdr:row>
                <xdr:rowOff>14</xdr:rowOff>
              </xdr:to>
            </anchor>
          </commentPr>
        </mc:Choice>
        <mc:Fallback/>
      </mc:AlternateContent>
    </comment>
    <comment ref="E8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88</xdr:row>
                <xdr:rowOff>14</xdr:rowOff>
              </xdr:from>
              <xdr:to>
                <xdr:col>4</xdr:col>
                <xdr:colOff>-60</xdr:colOff>
                <xdr:row>92</xdr:row>
                <xdr:rowOff>14</xdr:rowOff>
              </xdr:to>
            </anchor>
          </commentPr>
        </mc:Choice>
        <mc:Fallback/>
      </mc:AlternateContent>
    </comment>
    <comment ref="E8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89</xdr:row>
                <xdr:rowOff>14</xdr:rowOff>
              </xdr:from>
              <xdr:to>
                <xdr:col>4</xdr:col>
                <xdr:colOff>-60</xdr:colOff>
                <xdr:row>93</xdr:row>
                <xdr:rowOff>14</xdr:rowOff>
              </xdr:to>
            </anchor>
          </commentPr>
        </mc:Choice>
        <mc:Fallback/>
      </mc:AlternateContent>
    </comment>
    <comment ref="E9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90</xdr:row>
                <xdr:rowOff>14</xdr:rowOff>
              </xdr:from>
              <xdr:to>
                <xdr:col>4</xdr:col>
                <xdr:colOff>-60</xdr:colOff>
                <xdr:row>94</xdr:row>
                <xdr:rowOff>16</xdr:rowOff>
              </xdr:to>
            </anchor>
          </commentPr>
        </mc:Choice>
        <mc:Fallback/>
      </mc:AlternateContent>
    </comment>
    <comment ref="E9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91</xdr:row>
                <xdr:rowOff>16</xdr:rowOff>
              </xdr:from>
              <xdr:to>
                <xdr:col>4</xdr:col>
                <xdr:colOff>-60</xdr:colOff>
                <xdr:row>95</xdr:row>
                <xdr:rowOff>14</xdr:rowOff>
              </xdr:to>
            </anchor>
          </commentPr>
        </mc:Choice>
        <mc:Fallback/>
      </mc:AlternateContent>
    </comment>
    <comment ref="E9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92</xdr:row>
                <xdr:rowOff>16</xdr:rowOff>
              </xdr:from>
              <xdr:to>
                <xdr:col>4</xdr:col>
                <xdr:colOff>-60</xdr:colOff>
                <xdr:row>96</xdr:row>
                <xdr:rowOff>11</xdr:rowOff>
              </xdr:to>
            </anchor>
          </commentPr>
        </mc:Choice>
        <mc:Fallback/>
      </mc:AlternateContent>
    </comment>
    <comment ref="E9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93</xdr:row>
                <xdr:rowOff>16</xdr:rowOff>
              </xdr:from>
              <xdr:to>
                <xdr:col>4</xdr:col>
                <xdr:colOff>-60</xdr:colOff>
                <xdr:row>97</xdr:row>
                <xdr:rowOff>7</xdr:rowOff>
              </xdr:to>
            </anchor>
          </commentPr>
        </mc:Choice>
        <mc:Fallback/>
      </mc:AlternateContent>
    </comment>
    <comment ref="E9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94</xdr:row>
                <xdr:rowOff>16</xdr:rowOff>
              </xdr:from>
              <xdr:to>
                <xdr:col>4</xdr:col>
                <xdr:colOff>-60</xdr:colOff>
                <xdr:row>98</xdr:row>
                <xdr:rowOff>8</xdr:rowOff>
              </xdr:to>
            </anchor>
          </commentPr>
        </mc:Choice>
        <mc:Fallback/>
      </mc:AlternateContent>
    </comment>
    <comment ref="E9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95</xdr:row>
                <xdr:rowOff>18</xdr:rowOff>
              </xdr:from>
              <xdr:to>
                <xdr:col>4</xdr:col>
                <xdr:colOff>-60</xdr:colOff>
                <xdr:row>99</xdr:row>
                <xdr:rowOff>12</xdr:rowOff>
              </xdr:to>
            </anchor>
          </commentPr>
        </mc:Choice>
        <mc:Fallback/>
      </mc:AlternateContent>
    </comment>
    <comment ref="E9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96</xdr:row>
                <xdr:rowOff>15</xdr:rowOff>
              </xdr:from>
              <xdr:to>
                <xdr:col>4</xdr:col>
                <xdr:colOff>-60</xdr:colOff>
                <xdr:row>101</xdr:row>
                <xdr:rowOff>2</xdr:rowOff>
              </xdr:to>
            </anchor>
          </commentPr>
        </mc:Choice>
        <mc:Fallback/>
      </mc:AlternateContent>
    </comment>
    <comment ref="E9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97</xdr:row>
                <xdr:rowOff>11</xdr:rowOff>
              </xdr:from>
              <xdr:to>
                <xdr:col>4</xdr:col>
                <xdr:colOff>-60</xdr:colOff>
                <xdr:row>102</xdr:row>
                <xdr:rowOff>5</xdr:rowOff>
              </xdr:to>
            </anchor>
          </commentPr>
        </mc:Choice>
        <mc:Fallback/>
      </mc:AlternateContent>
    </comment>
    <comment ref="E9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98</xdr:row>
                <xdr:rowOff>12</xdr:rowOff>
              </xdr:from>
              <xdr:to>
                <xdr:col>4</xdr:col>
                <xdr:colOff>-60</xdr:colOff>
                <xdr:row>103</xdr:row>
                <xdr:rowOff>12</xdr:rowOff>
              </xdr:to>
            </anchor>
          </commentPr>
        </mc:Choice>
        <mc:Fallback/>
      </mc:AlternateContent>
    </comment>
    <comment ref="E9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99</xdr:row>
                <xdr:rowOff>12</xdr:rowOff>
              </xdr:from>
              <xdr:to>
                <xdr:col>4</xdr:col>
                <xdr:colOff>-60</xdr:colOff>
                <xdr:row>104</xdr:row>
                <xdr:rowOff>11</xdr:rowOff>
              </xdr:to>
            </anchor>
          </commentPr>
        </mc:Choice>
        <mc:Fallback/>
      </mc:AlternateContent>
    </comment>
    <comment ref="E10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100</xdr:row>
                <xdr:rowOff>13</xdr:rowOff>
              </xdr:from>
              <xdr:to>
                <xdr:col>4</xdr:col>
                <xdr:colOff>-60</xdr:colOff>
                <xdr:row>105</xdr:row>
                <xdr:rowOff>6</xdr:rowOff>
              </xdr:to>
            </anchor>
          </commentPr>
        </mc:Choice>
        <mc:Fallback/>
      </mc:AlternateContent>
    </comment>
    <comment ref="E10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101</xdr:row>
                <xdr:rowOff>16</xdr:rowOff>
              </xdr:from>
              <xdr:to>
                <xdr:col>4</xdr:col>
                <xdr:colOff>-60</xdr:colOff>
                <xdr:row>106</xdr:row>
                <xdr:rowOff>8</xdr:rowOff>
              </xdr:to>
            </anchor>
          </commentPr>
        </mc:Choice>
        <mc:Fallback/>
      </mc:AlternateContent>
    </comment>
    <comment ref="E10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102</xdr:row>
                <xdr:rowOff>8</xdr:rowOff>
              </xdr:from>
              <xdr:to>
                <xdr:col>4</xdr:col>
                <xdr:colOff>-60</xdr:colOff>
                <xdr:row>107</xdr:row>
                <xdr:rowOff>8</xdr:rowOff>
              </xdr:to>
            </anchor>
          </commentPr>
        </mc:Choice>
        <mc:Fallback/>
      </mc:AlternateContent>
    </comment>
    <comment ref="E10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103</xdr:row>
                <xdr:rowOff>15</xdr:rowOff>
              </xdr:from>
              <xdr:to>
                <xdr:col>4</xdr:col>
                <xdr:colOff>-60</xdr:colOff>
                <xdr:row>108</xdr:row>
                <xdr:rowOff>5</xdr:rowOff>
              </xdr:to>
            </anchor>
          </commentPr>
        </mc:Choice>
        <mc:Fallback/>
      </mc:AlternateContent>
    </comment>
    <comment ref="E10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104</xdr:row>
                <xdr:rowOff>12</xdr:rowOff>
              </xdr:from>
              <xdr:to>
                <xdr:col>4</xdr:col>
                <xdr:colOff>-60</xdr:colOff>
                <xdr:row>109</xdr:row>
                <xdr:rowOff>11</xdr:rowOff>
              </xdr:to>
            </anchor>
          </commentPr>
        </mc:Choice>
        <mc:Fallback/>
      </mc:AlternateContent>
    </comment>
    <comment ref="E10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105</xdr:row>
                <xdr:rowOff>12</xdr:rowOff>
              </xdr:from>
              <xdr:to>
                <xdr:col>4</xdr:col>
                <xdr:colOff>-60</xdr:colOff>
                <xdr:row>110</xdr:row>
                <xdr:rowOff>8</xdr:rowOff>
              </xdr:to>
            </anchor>
          </commentPr>
        </mc:Choice>
        <mc:Fallback/>
      </mc:AlternateContent>
    </comment>
    <comment ref="E10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106</xdr:row>
                <xdr:rowOff>13</xdr:rowOff>
              </xdr:from>
              <xdr:to>
                <xdr:col>4</xdr:col>
                <xdr:colOff>-60</xdr:colOff>
                <xdr:row>111</xdr:row>
                <xdr:rowOff>9</xdr:rowOff>
              </xdr:to>
            </anchor>
          </commentPr>
        </mc:Choice>
        <mc:Fallback/>
      </mc:AlternateContent>
    </comment>
    <comment ref="E10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107</xdr:row>
                <xdr:rowOff>13</xdr:rowOff>
              </xdr:from>
              <xdr:to>
                <xdr:col>4</xdr:col>
                <xdr:colOff>-60</xdr:colOff>
                <xdr:row>112</xdr:row>
                <xdr:rowOff>11</xdr:rowOff>
              </xdr:to>
            </anchor>
          </commentPr>
        </mc:Choice>
        <mc:Fallback/>
      </mc:AlternateContent>
    </comment>
    <comment ref="E10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108</xdr:row>
                <xdr:rowOff>13</xdr:rowOff>
              </xdr:from>
              <xdr:to>
                <xdr:col>4</xdr:col>
                <xdr:colOff>-60</xdr:colOff>
                <xdr:row>112</xdr:row>
                <xdr:rowOff>28</xdr:rowOff>
              </xdr:to>
            </anchor>
          </commentPr>
        </mc:Choice>
        <mc:Fallback/>
      </mc:AlternateContent>
    </comment>
    <comment ref="E10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110</xdr:row>
                <xdr:rowOff>3</xdr:rowOff>
              </xdr:from>
              <xdr:to>
                <xdr:col>4</xdr:col>
                <xdr:colOff>-60</xdr:colOff>
                <xdr:row>113</xdr:row>
                <xdr:rowOff>8</xdr:rowOff>
              </xdr:to>
            </anchor>
          </commentPr>
        </mc:Choice>
        <mc:Fallback/>
      </mc:AlternateContent>
    </comment>
    <comment ref="E11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111</xdr:row>
                <xdr:rowOff>3</xdr:rowOff>
              </xdr:from>
              <xdr:to>
                <xdr:col>4</xdr:col>
                <xdr:colOff>-60</xdr:colOff>
                <xdr:row>113</xdr:row>
                <xdr:rowOff>26</xdr:rowOff>
              </xdr:to>
            </anchor>
          </commentPr>
        </mc:Choice>
        <mc:Fallback/>
      </mc:AlternateContent>
    </comment>
    <comment ref="E11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112</xdr:row>
                <xdr:rowOff>3</xdr:rowOff>
              </xdr:from>
              <xdr:to>
                <xdr:col>4</xdr:col>
                <xdr:colOff>-60</xdr:colOff>
                <xdr:row>114</xdr:row>
                <xdr:rowOff>11</xdr:rowOff>
              </xdr:to>
            </anchor>
          </commentPr>
        </mc:Choice>
        <mc:Fallback/>
      </mc:AlternateContent>
    </comment>
    <comment ref="E11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112</xdr:row>
                <xdr:rowOff>22</xdr:rowOff>
              </xdr:from>
              <xdr:to>
                <xdr:col>4</xdr:col>
                <xdr:colOff>-60</xdr:colOff>
                <xdr:row>114</xdr:row>
                <xdr:rowOff>28</xdr:rowOff>
              </xdr:to>
            </anchor>
          </commentPr>
        </mc:Choice>
        <mc:Fallback/>
      </mc:AlternateContent>
    </comment>
  </commentList>
</comments>
</file>

<file path=xl/comments4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12</xdr:row>
                <xdr:rowOff>12</xdr:rowOff>
              </xdr:from>
              <xdr:to>
                <xdr:col>4</xdr:col>
                <xdr:colOff>-81</xdr:colOff>
                <xdr:row>16</xdr:row>
                <xdr:rowOff>12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13</xdr:row>
                <xdr:rowOff>12</xdr:rowOff>
              </xdr:from>
              <xdr:to>
                <xdr:col>4</xdr:col>
                <xdr:colOff>-81</xdr:colOff>
                <xdr:row>17</xdr:row>
                <xdr:rowOff>12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14</xdr:row>
                <xdr:rowOff>12</xdr:rowOff>
              </xdr:from>
              <xdr:to>
                <xdr:col>4</xdr:col>
                <xdr:colOff>-81</xdr:colOff>
                <xdr:row>18</xdr:row>
                <xdr:rowOff>12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15</xdr:row>
                <xdr:rowOff>12</xdr:rowOff>
              </xdr:from>
              <xdr:to>
                <xdr:col>4</xdr:col>
                <xdr:colOff>-81</xdr:colOff>
                <xdr:row>19</xdr:row>
                <xdr:rowOff>12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16</xdr:row>
                <xdr:rowOff>12</xdr:rowOff>
              </xdr:from>
              <xdr:to>
                <xdr:col>4</xdr:col>
                <xdr:colOff>-81</xdr:colOff>
                <xdr:row>20</xdr:row>
                <xdr:rowOff>12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17</xdr:row>
                <xdr:rowOff>12</xdr:rowOff>
              </xdr:from>
              <xdr:to>
                <xdr:col>4</xdr:col>
                <xdr:colOff>-81</xdr:colOff>
                <xdr:row>21</xdr:row>
                <xdr:rowOff>12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18</xdr:row>
                <xdr:rowOff>12</xdr:rowOff>
              </xdr:from>
              <xdr:to>
                <xdr:col>4</xdr:col>
                <xdr:colOff>-81</xdr:colOff>
                <xdr:row>22</xdr:row>
                <xdr:rowOff>14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19</xdr:row>
                <xdr:rowOff>14</xdr:rowOff>
              </xdr:from>
              <xdr:to>
                <xdr:col>4</xdr:col>
                <xdr:colOff>-81</xdr:colOff>
                <xdr:row>23</xdr:row>
                <xdr:rowOff>14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20</xdr:row>
                <xdr:rowOff>14</xdr:rowOff>
              </xdr:from>
              <xdr:to>
                <xdr:col>4</xdr:col>
                <xdr:colOff>-81</xdr:colOff>
                <xdr:row>24</xdr:row>
                <xdr:rowOff>14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21</xdr:row>
                <xdr:rowOff>14</xdr:rowOff>
              </xdr:from>
              <xdr:to>
                <xdr:col>4</xdr:col>
                <xdr:colOff>-81</xdr:colOff>
                <xdr:row>25</xdr:row>
                <xdr:rowOff>14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22</xdr:row>
                <xdr:rowOff>14</xdr:rowOff>
              </xdr:from>
              <xdr:to>
                <xdr:col>4</xdr:col>
                <xdr:colOff>-81</xdr:colOff>
                <xdr:row>26</xdr:row>
                <xdr:rowOff>14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23</xdr:row>
                <xdr:rowOff>18</xdr:rowOff>
              </xdr:from>
              <xdr:to>
                <xdr:col>4</xdr:col>
                <xdr:colOff>-81</xdr:colOff>
                <xdr:row>27</xdr:row>
                <xdr:rowOff>18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24</xdr:row>
                <xdr:rowOff>18</xdr:rowOff>
              </xdr:from>
              <xdr:to>
                <xdr:col>4</xdr:col>
                <xdr:colOff>-81</xdr:colOff>
                <xdr:row>28</xdr:row>
                <xdr:rowOff>18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25</xdr:row>
                <xdr:rowOff>18</xdr:rowOff>
              </xdr:from>
              <xdr:to>
                <xdr:col>4</xdr:col>
                <xdr:colOff>-81</xdr:colOff>
                <xdr:row>29</xdr:row>
                <xdr:rowOff>18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26</xdr:row>
                <xdr:rowOff>18</xdr:rowOff>
              </xdr:from>
              <xdr:to>
                <xdr:col>4</xdr:col>
                <xdr:colOff>-81</xdr:colOff>
                <xdr:row>30</xdr:row>
                <xdr:rowOff>18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27</xdr:row>
                <xdr:rowOff>18</xdr:rowOff>
              </xdr:from>
              <xdr:to>
                <xdr:col>4</xdr:col>
                <xdr:colOff>-81</xdr:colOff>
                <xdr:row>31</xdr:row>
                <xdr:rowOff>18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28</xdr:row>
                <xdr:rowOff>18</xdr:rowOff>
              </xdr:from>
              <xdr:to>
                <xdr:col>4</xdr:col>
                <xdr:colOff>-81</xdr:colOff>
                <xdr:row>32</xdr:row>
                <xdr:rowOff>18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29</xdr:row>
                <xdr:rowOff>18</xdr:rowOff>
              </xdr:from>
              <xdr:to>
                <xdr:col>4</xdr:col>
                <xdr:colOff>-81</xdr:colOff>
                <xdr:row>33</xdr:row>
                <xdr:rowOff>18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30</xdr:row>
                <xdr:rowOff>18</xdr:rowOff>
              </xdr:from>
              <xdr:to>
                <xdr:col>4</xdr:col>
                <xdr:colOff>-81</xdr:colOff>
                <xdr:row>34</xdr:row>
                <xdr:rowOff>18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31</xdr:row>
                <xdr:rowOff>18</xdr:rowOff>
              </xdr:from>
              <xdr:to>
                <xdr:col>4</xdr:col>
                <xdr:colOff>-81</xdr:colOff>
                <xdr:row>35</xdr:row>
                <xdr:rowOff>18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</xdr:row>
                <xdr:rowOff>0</xdr:rowOff>
              </xdr:from>
              <xdr:to>
                <xdr:col>4</xdr:col>
                <xdr:colOff>-81</xdr:colOff>
                <xdr:row>37</xdr:row>
                <xdr:rowOff>0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34</xdr:row>
                <xdr:rowOff>0</xdr:rowOff>
              </xdr:from>
              <xdr:to>
                <xdr:col>4</xdr:col>
                <xdr:colOff>-81</xdr:colOff>
                <xdr:row>38</xdr:row>
                <xdr:rowOff>0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35</xdr:row>
                <xdr:rowOff>0</xdr:rowOff>
              </xdr:from>
              <xdr:to>
                <xdr:col>4</xdr:col>
                <xdr:colOff>-81</xdr:colOff>
                <xdr:row>39</xdr:row>
                <xdr:rowOff>2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36</xdr:row>
                <xdr:rowOff>2</xdr:rowOff>
              </xdr:from>
              <xdr:to>
                <xdr:col>4</xdr:col>
                <xdr:colOff>-81</xdr:colOff>
                <xdr:row>40</xdr:row>
                <xdr:rowOff>2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37</xdr:row>
                <xdr:rowOff>2</xdr:rowOff>
              </xdr:from>
              <xdr:to>
                <xdr:col>4</xdr:col>
                <xdr:colOff>-81</xdr:colOff>
                <xdr:row>41</xdr:row>
                <xdr:rowOff>2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38</xdr:row>
                <xdr:rowOff>2</xdr:rowOff>
              </xdr:from>
              <xdr:to>
                <xdr:col>4</xdr:col>
                <xdr:colOff>-81</xdr:colOff>
                <xdr:row>42</xdr:row>
                <xdr:rowOff>2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39</xdr:row>
                <xdr:rowOff>2</xdr:rowOff>
              </xdr:from>
              <xdr:to>
                <xdr:col>4</xdr:col>
                <xdr:colOff>-81</xdr:colOff>
                <xdr:row>43</xdr:row>
                <xdr:rowOff>2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40</xdr:row>
                <xdr:rowOff>2</xdr:rowOff>
              </xdr:from>
              <xdr:to>
                <xdr:col>4</xdr:col>
                <xdr:colOff>-81</xdr:colOff>
                <xdr:row>44</xdr:row>
                <xdr:rowOff>2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41</xdr:row>
                <xdr:rowOff>2</xdr:rowOff>
              </xdr:from>
              <xdr:to>
                <xdr:col>4</xdr:col>
                <xdr:colOff>-81</xdr:colOff>
                <xdr:row>45</xdr:row>
                <xdr:rowOff>4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42</xdr:row>
                <xdr:rowOff>4</xdr:rowOff>
              </xdr:from>
              <xdr:to>
                <xdr:col>4</xdr:col>
                <xdr:colOff>-81</xdr:colOff>
                <xdr:row>46</xdr:row>
                <xdr:rowOff>4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43</xdr:row>
                <xdr:rowOff>4</xdr:rowOff>
              </xdr:from>
              <xdr:to>
                <xdr:col>4</xdr:col>
                <xdr:colOff>-81</xdr:colOff>
                <xdr:row>47</xdr:row>
                <xdr:rowOff>4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44</xdr:row>
                <xdr:rowOff>4</xdr:rowOff>
              </xdr:from>
              <xdr:to>
                <xdr:col>4</xdr:col>
                <xdr:colOff>-81</xdr:colOff>
                <xdr:row>48</xdr:row>
                <xdr:rowOff>4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45</xdr:row>
                <xdr:rowOff>4</xdr:rowOff>
              </xdr:from>
              <xdr:to>
                <xdr:col>4</xdr:col>
                <xdr:colOff>-81</xdr:colOff>
                <xdr:row>49</xdr:row>
                <xdr:rowOff>4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46</xdr:row>
                <xdr:rowOff>8</xdr:rowOff>
              </xdr:from>
              <xdr:to>
                <xdr:col>4</xdr:col>
                <xdr:colOff>-81</xdr:colOff>
                <xdr:row>50</xdr:row>
                <xdr:rowOff>8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47</xdr:row>
                <xdr:rowOff>8</xdr:rowOff>
              </xdr:from>
              <xdr:to>
                <xdr:col>4</xdr:col>
                <xdr:colOff>-81</xdr:colOff>
                <xdr:row>51</xdr:row>
                <xdr:rowOff>8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48</xdr:row>
                <xdr:rowOff>8</xdr:rowOff>
              </xdr:from>
              <xdr:to>
                <xdr:col>4</xdr:col>
                <xdr:colOff>-81</xdr:colOff>
                <xdr:row>52</xdr:row>
                <xdr:rowOff>8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49</xdr:row>
                <xdr:rowOff>8</xdr:rowOff>
              </xdr:from>
              <xdr:to>
                <xdr:col>4</xdr:col>
                <xdr:colOff>-81</xdr:colOff>
                <xdr:row>53</xdr:row>
                <xdr:rowOff>8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50</xdr:row>
                <xdr:rowOff>8</xdr:rowOff>
              </xdr:from>
              <xdr:to>
                <xdr:col>4</xdr:col>
                <xdr:colOff>-81</xdr:colOff>
                <xdr:row>54</xdr:row>
                <xdr:rowOff>8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51</xdr:row>
                <xdr:rowOff>8</xdr:rowOff>
              </xdr:from>
              <xdr:to>
                <xdr:col>4</xdr:col>
                <xdr:colOff>-81</xdr:colOff>
                <xdr:row>55</xdr:row>
                <xdr:rowOff>8</xdr:rowOff>
              </xdr:to>
            </anchor>
          </commentPr>
        </mc:Choice>
        <mc:Fallback/>
      </mc:AlternateContent>
    </comment>
    <comment ref="E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52</xdr:row>
                <xdr:rowOff>8</xdr:rowOff>
              </xdr:from>
              <xdr:to>
                <xdr:col>4</xdr:col>
                <xdr:colOff>-81</xdr:colOff>
                <xdr:row>56</xdr:row>
                <xdr:rowOff>8</xdr:rowOff>
              </xdr:to>
            </anchor>
          </commentPr>
        </mc:Choice>
        <mc:Fallback/>
      </mc:AlternateContent>
    </comment>
    <comment ref="E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53</xdr:row>
                <xdr:rowOff>8</xdr:rowOff>
              </xdr:from>
              <xdr:to>
                <xdr:col>4</xdr:col>
                <xdr:colOff>-81</xdr:colOff>
                <xdr:row>57</xdr:row>
                <xdr:rowOff>8</xdr:rowOff>
              </xdr:to>
            </anchor>
          </commentPr>
        </mc:Choice>
        <mc:Fallback/>
      </mc:AlternateContent>
    </comment>
    <comment ref="E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54</xdr:row>
                <xdr:rowOff>8</xdr:rowOff>
              </xdr:from>
              <xdr:to>
                <xdr:col>4</xdr:col>
                <xdr:colOff>-81</xdr:colOff>
                <xdr:row>58</xdr:row>
                <xdr:rowOff>8</xdr:rowOff>
              </xdr:to>
            </anchor>
          </commentPr>
        </mc:Choice>
        <mc:Fallback/>
      </mc:AlternateContent>
    </comment>
    <comment ref="E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55</xdr:row>
                <xdr:rowOff>10</xdr:rowOff>
              </xdr:from>
              <xdr:to>
                <xdr:col>4</xdr:col>
                <xdr:colOff>-81</xdr:colOff>
                <xdr:row>59</xdr:row>
                <xdr:rowOff>10</xdr:rowOff>
              </xdr:to>
            </anchor>
          </commentPr>
        </mc:Choice>
        <mc:Fallback/>
      </mc:AlternateContent>
    </comment>
    <comment ref="E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56</xdr:row>
                <xdr:rowOff>10</xdr:rowOff>
              </xdr:from>
              <xdr:to>
                <xdr:col>4</xdr:col>
                <xdr:colOff>-81</xdr:colOff>
                <xdr:row>60</xdr:row>
                <xdr:rowOff>10</xdr:rowOff>
              </xdr:to>
            </anchor>
          </commentPr>
        </mc:Choice>
        <mc:Fallback/>
      </mc:AlternateContent>
    </comment>
    <comment ref="E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57</xdr:row>
                <xdr:rowOff>10</xdr:rowOff>
              </xdr:from>
              <xdr:to>
                <xdr:col>4</xdr:col>
                <xdr:colOff>-81</xdr:colOff>
                <xdr:row>61</xdr:row>
                <xdr:rowOff>12</xdr:rowOff>
              </xdr:to>
            </anchor>
          </commentPr>
        </mc:Choice>
        <mc:Fallback/>
      </mc:AlternateContent>
    </comment>
    <comment ref="E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58</xdr:row>
                <xdr:rowOff>12</xdr:rowOff>
              </xdr:from>
              <xdr:to>
                <xdr:col>4</xdr:col>
                <xdr:colOff>-81</xdr:colOff>
                <xdr:row>62</xdr:row>
                <xdr:rowOff>12</xdr:rowOff>
              </xdr:to>
            </anchor>
          </commentPr>
        </mc:Choice>
        <mc:Fallback/>
      </mc:AlternateContent>
    </comment>
    <comment ref="E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59</xdr:row>
                <xdr:rowOff>12</xdr:rowOff>
              </xdr:from>
              <xdr:to>
                <xdr:col>4</xdr:col>
                <xdr:colOff>-81</xdr:colOff>
                <xdr:row>63</xdr:row>
                <xdr:rowOff>12</xdr:rowOff>
              </xdr:to>
            </anchor>
          </commentPr>
        </mc:Choice>
        <mc:Fallback/>
      </mc:AlternateContent>
    </comment>
    <comment ref="E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60</xdr:row>
                <xdr:rowOff>12</xdr:rowOff>
              </xdr:from>
              <xdr:to>
                <xdr:col>4</xdr:col>
                <xdr:colOff>-81</xdr:colOff>
                <xdr:row>64</xdr:row>
                <xdr:rowOff>12</xdr:rowOff>
              </xdr:to>
            </anchor>
          </commentPr>
        </mc:Choice>
        <mc:Fallback/>
      </mc:AlternateContent>
    </comment>
    <comment ref="E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61</xdr:row>
                <xdr:rowOff>12</xdr:rowOff>
              </xdr:from>
              <xdr:to>
                <xdr:col>4</xdr:col>
                <xdr:colOff>-81</xdr:colOff>
                <xdr:row>65</xdr:row>
                <xdr:rowOff>12</xdr:rowOff>
              </xdr:to>
            </anchor>
          </commentPr>
        </mc:Choice>
        <mc:Fallback/>
      </mc:AlternateContent>
    </comment>
    <comment ref="E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62</xdr:row>
                <xdr:rowOff>12</xdr:rowOff>
              </xdr:from>
              <xdr:to>
                <xdr:col>4</xdr:col>
                <xdr:colOff>-81</xdr:colOff>
                <xdr:row>66</xdr:row>
                <xdr:rowOff>12</xdr:rowOff>
              </xdr:to>
            </anchor>
          </commentPr>
        </mc:Choice>
        <mc:Fallback/>
      </mc:AlternateContent>
    </comment>
    <comment ref="E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63</xdr:row>
                <xdr:rowOff>12</xdr:rowOff>
              </xdr:from>
              <xdr:to>
                <xdr:col>4</xdr:col>
                <xdr:colOff>-81</xdr:colOff>
                <xdr:row>67</xdr:row>
                <xdr:rowOff>14</xdr:rowOff>
              </xdr:to>
            </anchor>
          </commentPr>
        </mc:Choice>
        <mc:Fallback/>
      </mc:AlternateContent>
    </comment>
    <comment ref="E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64</xdr:row>
                <xdr:rowOff>14</xdr:rowOff>
              </xdr:from>
              <xdr:to>
                <xdr:col>4</xdr:col>
                <xdr:colOff>-81</xdr:colOff>
                <xdr:row>68</xdr:row>
                <xdr:rowOff>14</xdr:rowOff>
              </xdr:to>
            </anchor>
          </commentPr>
        </mc:Choice>
        <mc:Fallback/>
      </mc:AlternateContent>
    </comment>
    <comment ref="E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65</xdr:row>
                <xdr:rowOff>14</xdr:rowOff>
              </xdr:from>
              <xdr:to>
                <xdr:col>4</xdr:col>
                <xdr:colOff>-81</xdr:colOff>
                <xdr:row>69</xdr:row>
                <xdr:rowOff>14</xdr:rowOff>
              </xdr:to>
            </anchor>
          </commentPr>
        </mc:Choice>
        <mc:Fallback/>
      </mc:AlternateContent>
    </comment>
    <comment ref="E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66</xdr:row>
                <xdr:rowOff>14</xdr:rowOff>
              </xdr:from>
              <xdr:to>
                <xdr:col>4</xdr:col>
                <xdr:colOff>-81</xdr:colOff>
                <xdr:row>70</xdr:row>
                <xdr:rowOff>14</xdr:rowOff>
              </xdr:to>
            </anchor>
          </commentPr>
        </mc:Choice>
        <mc:Fallback/>
      </mc:AlternateContent>
    </comment>
    <comment ref="E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67</xdr:row>
                <xdr:rowOff>14</xdr:rowOff>
              </xdr:from>
              <xdr:to>
                <xdr:col>4</xdr:col>
                <xdr:colOff>-81</xdr:colOff>
                <xdr:row>71</xdr:row>
                <xdr:rowOff>14</xdr:rowOff>
              </xdr:to>
            </anchor>
          </commentPr>
        </mc:Choice>
        <mc:Fallback/>
      </mc:AlternateContent>
    </comment>
    <comment ref="E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68</xdr:row>
                <xdr:rowOff>18</xdr:rowOff>
              </xdr:from>
              <xdr:to>
                <xdr:col>4</xdr:col>
                <xdr:colOff>-81</xdr:colOff>
                <xdr:row>72</xdr:row>
                <xdr:rowOff>18</xdr:rowOff>
              </xdr:to>
            </anchor>
          </commentPr>
        </mc:Choice>
        <mc:Fallback/>
      </mc:AlternateContent>
    </comment>
    <comment ref="E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69</xdr:row>
                <xdr:rowOff>18</xdr:rowOff>
              </xdr:from>
              <xdr:to>
                <xdr:col>4</xdr:col>
                <xdr:colOff>-81</xdr:colOff>
                <xdr:row>73</xdr:row>
                <xdr:rowOff>2</xdr:rowOff>
              </xdr:to>
            </anchor>
          </commentPr>
        </mc:Choice>
        <mc:Fallback/>
      </mc:AlternateContent>
    </comment>
    <comment ref="E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70</xdr:row>
                <xdr:rowOff>18</xdr:rowOff>
              </xdr:from>
              <xdr:to>
                <xdr:col>4</xdr:col>
                <xdr:colOff>-81</xdr:colOff>
                <xdr:row>73</xdr:row>
                <xdr:rowOff>22</xdr:rowOff>
              </xdr:to>
            </anchor>
          </commentPr>
        </mc:Choice>
        <mc:Fallback/>
      </mc:AlternateContent>
    </comment>
    <comment ref="E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71</xdr:row>
                <xdr:rowOff>18</xdr:rowOff>
              </xdr:from>
              <xdr:to>
                <xdr:col>4</xdr:col>
                <xdr:colOff>-81</xdr:colOff>
                <xdr:row>74</xdr:row>
                <xdr:rowOff>6</xdr:rowOff>
              </xdr:to>
            </anchor>
          </commentPr>
        </mc:Choice>
        <mc:Fallback/>
      </mc:AlternateContent>
    </comment>
  </commentList>
</comments>
</file>

<file path=xl/comments5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</xdr:row>
                <xdr:rowOff>12</xdr:rowOff>
              </xdr:from>
              <xdr:to>
                <xdr:col>4</xdr:col>
                <xdr:colOff>-61</xdr:colOff>
                <xdr:row>16</xdr:row>
                <xdr:rowOff>12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</xdr:row>
                <xdr:rowOff>12</xdr:rowOff>
              </xdr:from>
              <xdr:to>
                <xdr:col>4</xdr:col>
                <xdr:colOff>-61</xdr:colOff>
                <xdr:row>17</xdr:row>
                <xdr:rowOff>12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</xdr:row>
                <xdr:rowOff>12</xdr:rowOff>
              </xdr:from>
              <xdr:to>
                <xdr:col>4</xdr:col>
                <xdr:colOff>-61</xdr:colOff>
                <xdr:row>18</xdr:row>
                <xdr:rowOff>12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</xdr:row>
                <xdr:rowOff>12</xdr:rowOff>
              </xdr:from>
              <xdr:to>
                <xdr:col>4</xdr:col>
                <xdr:colOff>-61</xdr:colOff>
                <xdr:row>19</xdr:row>
                <xdr:rowOff>12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</xdr:row>
                <xdr:rowOff>12</xdr:rowOff>
              </xdr:from>
              <xdr:to>
                <xdr:col>4</xdr:col>
                <xdr:colOff>-61</xdr:colOff>
                <xdr:row>20</xdr:row>
                <xdr:rowOff>12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</xdr:row>
                <xdr:rowOff>12</xdr:rowOff>
              </xdr:from>
              <xdr:to>
                <xdr:col>4</xdr:col>
                <xdr:colOff>-61</xdr:colOff>
                <xdr:row>21</xdr:row>
                <xdr:rowOff>12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</xdr:row>
                <xdr:rowOff>12</xdr:rowOff>
              </xdr:from>
              <xdr:to>
                <xdr:col>4</xdr:col>
                <xdr:colOff>-61</xdr:colOff>
                <xdr:row>22</xdr:row>
                <xdr:rowOff>13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</xdr:row>
                <xdr:rowOff>13</xdr:rowOff>
              </xdr:from>
              <xdr:to>
                <xdr:col>4</xdr:col>
                <xdr:colOff>-61</xdr:colOff>
                <xdr:row>23</xdr:row>
                <xdr:rowOff>13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</xdr:row>
                <xdr:rowOff>13</xdr:rowOff>
              </xdr:from>
              <xdr:to>
                <xdr:col>4</xdr:col>
                <xdr:colOff>-61</xdr:colOff>
                <xdr:row>24</xdr:row>
                <xdr:rowOff>13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</xdr:row>
                <xdr:rowOff>13</xdr:rowOff>
              </xdr:from>
              <xdr:to>
                <xdr:col>4</xdr:col>
                <xdr:colOff>-61</xdr:colOff>
                <xdr:row>25</xdr:row>
                <xdr:rowOff>13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</xdr:row>
                <xdr:rowOff>13</xdr:rowOff>
              </xdr:from>
              <xdr:to>
                <xdr:col>4</xdr:col>
                <xdr:colOff>-61</xdr:colOff>
                <xdr:row>26</xdr:row>
                <xdr:rowOff>13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</xdr:row>
                <xdr:rowOff>17</xdr:rowOff>
              </xdr:from>
              <xdr:to>
                <xdr:col>4</xdr:col>
                <xdr:colOff>-61</xdr:colOff>
                <xdr:row>27</xdr:row>
                <xdr:rowOff>17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</xdr:row>
                <xdr:rowOff>17</xdr:rowOff>
              </xdr:from>
              <xdr:to>
                <xdr:col>4</xdr:col>
                <xdr:colOff>-61</xdr:colOff>
                <xdr:row>28</xdr:row>
                <xdr:rowOff>17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</xdr:row>
                <xdr:rowOff>17</xdr:rowOff>
              </xdr:from>
              <xdr:to>
                <xdr:col>4</xdr:col>
                <xdr:colOff>-61</xdr:colOff>
                <xdr:row>29</xdr:row>
                <xdr:rowOff>17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</xdr:row>
                <xdr:rowOff>17</xdr:rowOff>
              </xdr:from>
              <xdr:to>
                <xdr:col>4</xdr:col>
                <xdr:colOff>-61</xdr:colOff>
                <xdr:row>30</xdr:row>
                <xdr:rowOff>17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</xdr:row>
                <xdr:rowOff>17</xdr:rowOff>
              </xdr:from>
              <xdr:to>
                <xdr:col>4</xdr:col>
                <xdr:colOff>-61</xdr:colOff>
                <xdr:row>31</xdr:row>
                <xdr:rowOff>17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</xdr:row>
                <xdr:rowOff>17</xdr:rowOff>
              </xdr:from>
              <xdr:to>
                <xdr:col>4</xdr:col>
                <xdr:colOff>-61</xdr:colOff>
                <xdr:row>32</xdr:row>
                <xdr:rowOff>17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</xdr:row>
                <xdr:rowOff>17</xdr:rowOff>
              </xdr:from>
              <xdr:to>
                <xdr:col>4</xdr:col>
                <xdr:colOff>-61</xdr:colOff>
                <xdr:row>33</xdr:row>
                <xdr:rowOff>17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</xdr:row>
                <xdr:rowOff>18</xdr:rowOff>
              </xdr:from>
              <xdr:to>
                <xdr:col>4</xdr:col>
                <xdr:colOff>-61</xdr:colOff>
                <xdr:row>34</xdr:row>
                <xdr:rowOff>18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</xdr:row>
                <xdr:rowOff>18</xdr:rowOff>
              </xdr:from>
              <xdr:to>
                <xdr:col>4</xdr:col>
                <xdr:colOff>-61</xdr:colOff>
                <xdr:row>35</xdr:row>
                <xdr:rowOff>18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</xdr:row>
                <xdr:rowOff>0</xdr:rowOff>
              </xdr:from>
              <xdr:to>
                <xdr:col>4</xdr:col>
                <xdr:colOff>-61</xdr:colOff>
                <xdr:row>37</xdr:row>
                <xdr:rowOff>0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34</xdr:row>
                <xdr:rowOff>0</xdr:rowOff>
              </xdr:from>
              <xdr:to>
                <xdr:col>4</xdr:col>
                <xdr:colOff>-61</xdr:colOff>
                <xdr:row>38</xdr:row>
                <xdr:rowOff>0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35</xdr:row>
                <xdr:rowOff>0</xdr:rowOff>
              </xdr:from>
              <xdr:to>
                <xdr:col>4</xdr:col>
                <xdr:colOff>-61</xdr:colOff>
                <xdr:row>39</xdr:row>
                <xdr:rowOff>2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36</xdr:row>
                <xdr:rowOff>2</xdr:rowOff>
              </xdr:from>
              <xdr:to>
                <xdr:col>4</xdr:col>
                <xdr:colOff>-61</xdr:colOff>
                <xdr:row>40</xdr:row>
                <xdr:rowOff>2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37</xdr:row>
                <xdr:rowOff>2</xdr:rowOff>
              </xdr:from>
              <xdr:to>
                <xdr:col>4</xdr:col>
                <xdr:colOff>-61</xdr:colOff>
                <xdr:row>41</xdr:row>
                <xdr:rowOff>2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38</xdr:row>
                <xdr:rowOff>2</xdr:rowOff>
              </xdr:from>
              <xdr:to>
                <xdr:col>4</xdr:col>
                <xdr:colOff>-61</xdr:colOff>
                <xdr:row>42</xdr:row>
                <xdr:rowOff>2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39</xdr:row>
                <xdr:rowOff>2</xdr:rowOff>
              </xdr:from>
              <xdr:to>
                <xdr:col>4</xdr:col>
                <xdr:colOff>-61</xdr:colOff>
                <xdr:row>43</xdr:row>
                <xdr:rowOff>2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40</xdr:row>
                <xdr:rowOff>2</xdr:rowOff>
              </xdr:from>
              <xdr:to>
                <xdr:col>4</xdr:col>
                <xdr:colOff>-61</xdr:colOff>
                <xdr:row>44</xdr:row>
                <xdr:rowOff>2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41</xdr:row>
                <xdr:rowOff>2</xdr:rowOff>
              </xdr:from>
              <xdr:to>
                <xdr:col>4</xdr:col>
                <xdr:colOff>-61</xdr:colOff>
                <xdr:row>45</xdr:row>
                <xdr:rowOff>3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42</xdr:row>
                <xdr:rowOff>3</xdr:rowOff>
              </xdr:from>
              <xdr:to>
                <xdr:col>4</xdr:col>
                <xdr:colOff>-61</xdr:colOff>
                <xdr:row>46</xdr:row>
                <xdr:rowOff>3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43</xdr:row>
                <xdr:rowOff>3</xdr:rowOff>
              </xdr:from>
              <xdr:to>
                <xdr:col>4</xdr:col>
                <xdr:colOff>-61</xdr:colOff>
                <xdr:row>47</xdr:row>
                <xdr:rowOff>3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44</xdr:row>
                <xdr:rowOff>3</xdr:rowOff>
              </xdr:from>
              <xdr:to>
                <xdr:col>4</xdr:col>
                <xdr:colOff>-61</xdr:colOff>
                <xdr:row>48</xdr:row>
                <xdr:rowOff>3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45</xdr:row>
                <xdr:rowOff>3</xdr:rowOff>
              </xdr:from>
              <xdr:to>
                <xdr:col>4</xdr:col>
                <xdr:colOff>-61</xdr:colOff>
                <xdr:row>49</xdr:row>
                <xdr:rowOff>3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46</xdr:row>
                <xdr:rowOff>7</xdr:rowOff>
              </xdr:from>
              <xdr:to>
                <xdr:col>4</xdr:col>
                <xdr:colOff>-61</xdr:colOff>
                <xdr:row>50</xdr:row>
                <xdr:rowOff>7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47</xdr:row>
                <xdr:rowOff>7</xdr:rowOff>
              </xdr:from>
              <xdr:to>
                <xdr:col>4</xdr:col>
                <xdr:colOff>-61</xdr:colOff>
                <xdr:row>51</xdr:row>
                <xdr:rowOff>7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48</xdr:row>
                <xdr:rowOff>7</xdr:rowOff>
              </xdr:from>
              <xdr:to>
                <xdr:col>4</xdr:col>
                <xdr:colOff>-61</xdr:colOff>
                <xdr:row>52</xdr:row>
                <xdr:rowOff>7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49</xdr:row>
                <xdr:rowOff>7</xdr:rowOff>
              </xdr:from>
              <xdr:to>
                <xdr:col>4</xdr:col>
                <xdr:colOff>-61</xdr:colOff>
                <xdr:row>53</xdr:row>
                <xdr:rowOff>7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50</xdr:row>
                <xdr:rowOff>7</xdr:rowOff>
              </xdr:from>
              <xdr:to>
                <xdr:col>4</xdr:col>
                <xdr:colOff>-61</xdr:colOff>
                <xdr:row>54</xdr:row>
                <xdr:rowOff>7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51</xdr:row>
                <xdr:rowOff>7</xdr:rowOff>
              </xdr:from>
              <xdr:to>
                <xdr:col>4</xdr:col>
                <xdr:colOff>-61</xdr:colOff>
                <xdr:row>55</xdr:row>
                <xdr:rowOff>7</xdr:rowOff>
              </xdr:to>
            </anchor>
          </commentPr>
        </mc:Choice>
        <mc:Fallback/>
      </mc:AlternateContent>
    </comment>
    <comment ref="E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52</xdr:row>
                <xdr:rowOff>7</xdr:rowOff>
              </xdr:from>
              <xdr:to>
                <xdr:col>4</xdr:col>
                <xdr:colOff>-61</xdr:colOff>
                <xdr:row>56</xdr:row>
                <xdr:rowOff>7</xdr:rowOff>
              </xdr:to>
            </anchor>
          </commentPr>
        </mc:Choice>
        <mc:Fallback/>
      </mc:AlternateContent>
    </comment>
    <comment ref="E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53</xdr:row>
                <xdr:rowOff>8</xdr:rowOff>
              </xdr:from>
              <xdr:to>
                <xdr:col>4</xdr:col>
                <xdr:colOff>-61</xdr:colOff>
                <xdr:row>57</xdr:row>
                <xdr:rowOff>8</xdr:rowOff>
              </xdr:to>
            </anchor>
          </commentPr>
        </mc:Choice>
        <mc:Fallback/>
      </mc:AlternateContent>
    </comment>
    <comment ref="E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54</xdr:row>
                <xdr:rowOff>8</xdr:rowOff>
              </xdr:from>
              <xdr:to>
                <xdr:col>4</xdr:col>
                <xdr:colOff>-61</xdr:colOff>
                <xdr:row>58</xdr:row>
                <xdr:rowOff>8</xdr:rowOff>
              </xdr:to>
            </anchor>
          </commentPr>
        </mc:Choice>
        <mc:Fallback/>
      </mc:AlternateContent>
    </comment>
    <comment ref="E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55</xdr:row>
                <xdr:rowOff>10</xdr:rowOff>
              </xdr:from>
              <xdr:to>
                <xdr:col>4</xdr:col>
                <xdr:colOff>-61</xdr:colOff>
                <xdr:row>59</xdr:row>
                <xdr:rowOff>10</xdr:rowOff>
              </xdr:to>
            </anchor>
          </commentPr>
        </mc:Choice>
        <mc:Fallback/>
      </mc:AlternateContent>
    </comment>
    <comment ref="E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56</xdr:row>
                <xdr:rowOff>10</xdr:rowOff>
              </xdr:from>
              <xdr:to>
                <xdr:col>4</xdr:col>
                <xdr:colOff>-61</xdr:colOff>
                <xdr:row>60</xdr:row>
                <xdr:rowOff>10</xdr:rowOff>
              </xdr:to>
            </anchor>
          </commentPr>
        </mc:Choice>
        <mc:Fallback/>
      </mc:AlternateContent>
    </comment>
    <comment ref="E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57</xdr:row>
                <xdr:rowOff>10</xdr:rowOff>
              </xdr:from>
              <xdr:to>
                <xdr:col>4</xdr:col>
                <xdr:colOff>-61</xdr:colOff>
                <xdr:row>61</xdr:row>
                <xdr:rowOff>12</xdr:rowOff>
              </xdr:to>
            </anchor>
          </commentPr>
        </mc:Choice>
        <mc:Fallback/>
      </mc:AlternateContent>
    </comment>
    <comment ref="E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58</xdr:row>
                <xdr:rowOff>12</xdr:rowOff>
              </xdr:from>
              <xdr:to>
                <xdr:col>4</xdr:col>
                <xdr:colOff>-61</xdr:colOff>
                <xdr:row>62</xdr:row>
                <xdr:rowOff>12</xdr:rowOff>
              </xdr:to>
            </anchor>
          </commentPr>
        </mc:Choice>
        <mc:Fallback/>
      </mc:AlternateContent>
    </comment>
    <comment ref="E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59</xdr:row>
                <xdr:rowOff>12</xdr:rowOff>
              </xdr:from>
              <xdr:to>
                <xdr:col>4</xdr:col>
                <xdr:colOff>-61</xdr:colOff>
                <xdr:row>63</xdr:row>
                <xdr:rowOff>12</xdr:rowOff>
              </xdr:to>
            </anchor>
          </commentPr>
        </mc:Choice>
        <mc:Fallback/>
      </mc:AlternateContent>
    </comment>
    <comment ref="E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60</xdr:row>
                <xdr:rowOff>12</xdr:rowOff>
              </xdr:from>
              <xdr:to>
                <xdr:col>4</xdr:col>
                <xdr:colOff>-61</xdr:colOff>
                <xdr:row>64</xdr:row>
                <xdr:rowOff>12</xdr:rowOff>
              </xdr:to>
            </anchor>
          </commentPr>
        </mc:Choice>
        <mc:Fallback/>
      </mc:AlternateContent>
    </comment>
    <comment ref="E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61</xdr:row>
                <xdr:rowOff>12</xdr:rowOff>
              </xdr:from>
              <xdr:to>
                <xdr:col>4</xdr:col>
                <xdr:colOff>-61</xdr:colOff>
                <xdr:row>65</xdr:row>
                <xdr:rowOff>12</xdr:rowOff>
              </xdr:to>
            </anchor>
          </commentPr>
        </mc:Choice>
        <mc:Fallback/>
      </mc:AlternateContent>
    </comment>
    <comment ref="E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62</xdr:row>
                <xdr:rowOff>12</xdr:rowOff>
              </xdr:from>
              <xdr:to>
                <xdr:col>4</xdr:col>
                <xdr:colOff>-61</xdr:colOff>
                <xdr:row>66</xdr:row>
                <xdr:rowOff>12</xdr:rowOff>
              </xdr:to>
            </anchor>
          </commentPr>
        </mc:Choice>
        <mc:Fallback/>
      </mc:AlternateContent>
    </comment>
    <comment ref="E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63</xdr:row>
                <xdr:rowOff>12</xdr:rowOff>
              </xdr:from>
              <xdr:to>
                <xdr:col>4</xdr:col>
                <xdr:colOff>-61</xdr:colOff>
                <xdr:row>67</xdr:row>
                <xdr:rowOff>13</xdr:rowOff>
              </xdr:to>
            </anchor>
          </commentPr>
        </mc:Choice>
        <mc:Fallback/>
      </mc:AlternateContent>
    </comment>
    <comment ref="E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64</xdr:row>
                <xdr:rowOff>13</xdr:rowOff>
              </xdr:from>
              <xdr:to>
                <xdr:col>4</xdr:col>
                <xdr:colOff>-61</xdr:colOff>
                <xdr:row>68</xdr:row>
                <xdr:rowOff>13</xdr:rowOff>
              </xdr:to>
            </anchor>
          </commentPr>
        </mc:Choice>
        <mc:Fallback/>
      </mc:AlternateContent>
    </comment>
    <comment ref="E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65</xdr:row>
                <xdr:rowOff>13</xdr:rowOff>
              </xdr:from>
              <xdr:to>
                <xdr:col>4</xdr:col>
                <xdr:colOff>-61</xdr:colOff>
                <xdr:row>69</xdr:row>
                <xdr:rowOff>13</xdr:rowOff>
              </xdr:to>
            </anchor>
          </commentPr>
        </mc:Choice>
        <mc:Fallback/>
      </mc:AlternateContent>
    </comment>
    <comment ref="E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66</xdr:row>
                <xdr:rowOff>13</xdr:rowOff>
              </xdr:from>
              <xdr:to>
                <xdr:col>4</xdr:col>
                <xdr:colOff>-61</xdr:colOff>
                <xdr:row>70</xdr:row>
                <xdr:rowOff>13</xdr:rowOff>
              </xdr:to>
            </anchor>
          </commentPr>
        </mc:Choice>
        <mc:Fallback/>
      </mc:AlternateContent>
    </comment>
    <comment ref="E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67</xdr:row>
                <xdr:rowOff>13</xdr:rowOff>
              </xdr:from>
              <xdr:to>
                <xdr:col>4</xdr:col>
                <xdr:colOff>-61</xdr:colOff>
                <xdr:row>71</xdr:row>
                <xdr:rowOff>13</xdr:rowOff>
              </xdr:to>
            </anchor>
          </commentPr>
        </mc:Choice>
        <mc:Fallback/>
      </mc:AlternateContent>
    </comment>
    <comment ref="E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68</xdr:row>
                <xdr:rowOff>17</xdr:rowOff>
              </xdr:from>
              <xdr:to>
                <xdr:col>4</xdr:col>
                <xdr:colOff>-61</xdr:colOff>
                <xdr:row>72</xdr:row>
                <xdr:rowOff>17</xdr:rowOff>
              </xdr:to>
            </anchor>
          </commentPr>
        </mc:Choice>
        <mc:Fallback/>
      </mc:AlternateContent>
    </comment>
    <comment ref="E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69</xdr:row>
                <xdr:rowOff>17</xdr:rowOff>
              </xdr:from>
              <xdr:to>
                <xdr:col>4</xdr:col>
                <xdr:colOff>-61</xdr:colOff>
                <xdr:row>73</xdr:row>
                <xdr:rowOff>1</xdr:rowOff>
              </xdr:to>
            </anchor>
          </commentPr>
        </mc:Choice>
        <mc:Fallback/>
      </mc:AlternateContent>
    </comment>
    <comment ref="E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70</xdr:row>
                <xdr:rowOff>17</xdr:rowOff>
              </xdr:from>
              <xdr:to>
                <xdr:col>4</xdr:col>
                <xdr:colOff>-61</xdr:colOff>
                <xdr:row>73</xdr:row>
                <xdr:rowOff>21</xdr:rowOff>
              </xdr:to>
            </anchor>
          </commentPr>
        </mc:Choice>
        <mc:Fallback/>
      </mc:AlternateContent>
    </comment>
    <comment ref="E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71</xdr:row>
                <xdr:rowOff>17</xdr:rowOff>
              </xdr:from>
              <xdr:to>
                <xdr:col>4</xdr:col>
                <xdr:colOff>-61</xdr:colOff>
                <xdr:row>74</xdr:row>
                <xdr:rowOff>5</xdr:rowOff>
              </xdr:to>
            </anchor>
          </commentPr>
        </mc:Choice>
        <mc:Fallback/>
      </mc:AlternateContent>
    </comment>
  </commentList>
</comments>
</file>

<file path=xl/comments6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</xdr:row>
                <xdr:rowOff>11</xdr:rowOff>
              </xdr:from>
              <xdr:to>
                <xdr:col>4</xdr:col>
                <xdr:colOff>-60</xdr:colOff>
                <xdr:row>16</xdr:row>
                <xdr:rowOff>11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</xdr:row>
                <xdr:rowOff>11</xdr:rowOff>
              </xdr:from>
              <xdr:to>
                <xdr:col>4</xdr:col>
                <xdr:colOff>-60</xdr:colOff>
                <xdr:row>17</xdr:row>
                <xdr:rowOff>11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</xdr:row>
                <xdr:rowOff>11</xdr:rowOff>
              </xdr:from>
              <xdr:to>
                <xdr:col>4</xdr:col>
                <xdr:colOff>-60</xdr:colOff>
                <xdr:row>18</xdr:row>
                <xdr:rowOff>11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</xdr:row>
                <xdr:rowOff>11</xdr:rowOff>
              </xdr:from>
              <xdr:to>
                <xdr:col>4</xdr:col>
                <xdr:colOff>-60</xdr:colOff>
                <xdr:row>19</xdr:row>
                <xdr:rowOff>11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</xdr:row>
                <xdr:rowOff>11</xdr:rowOff>
              </xdr:from>
              <xdr:to>
                <xdr:col>4</xdr:col>
                <xdr:colOff>-60</xdr:colOff>
                <xdr:row>20</xdr:row>
                <xdr:rowOff>11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</xdr:row>
                <xdr:rowOff>11</xdr:rowOff>
              </xdr:from>
              <xdr:to>
                <xdr:col>4</xdr:col>
                <xdr:colOff>-60</xdr:colOff>
                <xdr:row>21</xdr:row>
                <xdr:rowOff>11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</xdr:row>
                <xdr:rowOff>11</xdr:rowOff>
              </xdr:from>
              <xdr:to>
                <xdr:col>4</xdr:col>
                <xdr:colOff>-60</xdr:colOff>
                <xdr:row>22</xdr:row>
                <xdr:rowOff>13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</xdr:row>
                <xdr:rowOff>13</xdr:rowOff>
              </xdr:from>
              <xdr:to>
                <xdr:col>4</xdr:col>
                <xdr:colOff>-60</xdr:colOff>
                <xdr:row>23</xdr:row>
                <xdr:rowOff>13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</xdr:row>
                <xdr:rowOff>13</xdr:rowOff>
              </xdr:from>
              <xdr:to>
                <xdr:col>4</xdr:col>
                <xdr:colOff>-60</xdr:colOff>
                <xdr:row>24</xdr:row>
                <xdr:rowOff>13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</xdr:row>
                <xdr:rowOff>13</xdr:rowOff>
              </xdr:from>
              <xdr:to>
                <xdr:col>4</xdr:col>
                <xdr:colOff>-60</xdr:colOff>
                <xdr:row>25</xdr:row>
                <xdr:rowOff>13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</xdr:row>
                <xdr:rowOff>13</xdr:rowOff>
              </xdr:from>
              <xdr:to>
                <xdr:col>4</xdr:col>
                <xdr:colOff>-60</xdr:colOff>
                <xdr:row>26</xdr:row>
                <xdr:rowOff>13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</xdr:row>
                <xdr:rowOff>17</xdr:rowOff>
              </xdr:from>
              <xdr:to>
                <xdr:col>4</xdr:col>
                <xdr:colOff>-60</xdr:colOff>
                <xdr:row>27</xdr:row>
                <xdr:rowOff>17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</xdr:row>
                <xdr:rowOff>17</xdr:rowOff>
              </xdr:from>
              <xdr:to>
                <xdr:col>4</xdr:col>
                <xdr:colOff>-60</xdr:colOff>
                <xdr:row>28</xdr:row>
                <xdr:rowOff>17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</xdr:row>
                <xdr:rowOff>17</xdr:rowOff>
              </xdr:from>
              <xdr:to>
                <xdr:col>4</xdr:col>
                <xdr:colOff>-60</xdr:colOff>
                <xdr:row>29</xdr:row>
                <xdr:rowOff>17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</xdr:row>
                <xdr:rowOff>17</xdr:rowOff>
              </xdr:from>
              <xdr:to>
                <xdr:col>4</xdr:col>
                <xdr:colOff>-60</xdr:colOff>
                <xdr:row>30</xdr:row>
                <xdr:rowOff>17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</xdr:row>
                <xdr:rowOff>17</xdr:rowOff>
              </xdr:from>
              <xdr:to>
                <xdr:col>4</xdr:col>
                <xdr:colOff>-60</xdr:colOff>
                <xdr:row>31</xdr:row>
                <xdr:rowOff>17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</xdr:row>
                <xdr:rowOff>17</xdr:rowOff>
              </xdr:from>
              <xdr:to>
                <xdr:col>4</xdr:col>
                <xdr:colOff>-60</xdr:colOff>
                <xdr:row>32</xdr:row>
                <xdr:rowOff>17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</xdr:row>
                <xdr:rowOff>17</xdr:rowOff>
              </xdr:from>
              <xdr:to>
                <xdr:col>4</xdr:col>
                <xdr:colOff>-60</xdr:colOff>
                <xdr:row>33</xdr:row>
                <xdr:rowOff>17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</xdr:row>
                <xdr:rowOff>19</xdr:rowOff>
              </xdr:from>
              <xdr:to>
                <xdr:col>4</xdr:col>
                <xdr:colOff>-60</xdr:colOff>
                <xdr:row>34</xdr:row>
                <xdr:rowOff>19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</xdr:row>
                <xdr:rowOff>19</xdr:rowOff>
              </xdr:from>
              <xdr:to>
                <xdr:col>4</xdr:col>
                <xdr:colOff>-60</xdr:colOff>
                <xdr:row>35</xdr:row>
                <xdr:rowOff>19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</xdr:row>
                <xdr:rowOff>0</xdr:rowOff>
              </xdr:from>
              <xdr:to>
                <xdr:col>4</xdr:col>
                <xdr:colOff>-60</xdr:colOff>
                <xdr:row>37</xdr:row>
                <xdr:rowOff>0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34</xdr:row>
                <xdr:rowOff>0</xdr:rowOff>
              </xdr:from>
              <xdr:to>
                <xdr:col>4</xdr:col>
                <xdr:colOff>-60</xdr:colOff>
                <xdr:row>38</xdr:row>
                <xdr:rowOff>0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35</xdr:row>
                <xdr:rowOff>0</xdr:rowOff>
              </xdr:from>
              <xdr:to>
                <xdr:col>4</xdr:col>
                <xdr:colOff>-60</xdr:colOff>
                <xdr:row>39</xdr:row>
                <xdr:rowOff>1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36</xdr:row>
                <xdr:rowOff>1</xdr:rowOff>
              </xdr:from>
              <xdr:to>
                <xdr:col>4</xdr:col>
                <xdr:colOff>-60</xdr:colOff>
                <xdr:row>40</xdr:row>
                <xdr:rowOff>1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37</xdr:row>
                <xdr:rowOff>1</xdr:rowOff>
              </xdr:from>
              <xdr:to>
                <xdr:col>4</xdr:col>
                <xdr:colOff>-60</xdr:colOff>
                <xdr:row>41</xdr:row>
                <xdr:rowOff>1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38</xdr:row>
                <xdr:rowOff>1</xdr:rowOff>
              </xdr:from>
              <xdr:to>
                <xdr:col>4</xdr:col>
                <xdr:colOff>-60</xdr:colOff>
                <xdr:row>42</xdr:row>
                <xdr:rowOff>1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39</xdr:row>
                <xdr:rowOff>1</xdr:rowOff>
              </xdr:from>
              <xdr:to>
                <xdr:col>4</xdr:col>
                <xdr:colOff>-60</xdr:colOff>
                <xdr:row>43</xdr:row>
                <xdr:rowOff>1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40</xdr:row>
                <xdr:rowOff>1</xdr:rowOff>
              </xdr:from>
              <xdr:to>
                <xdr:col>4</xdr:col>
                <xdr:colOff>-60</xdr:colOff>
                <xdr:row>44</xdr:row>
                <xdr:rowOff>1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41</xdr:row>
                <xdr:rowOff>1</xdr:rowOff>
              </xdr:from>
              <xdr:to>
                <xdr:col>4</xdr:col>
                <xdr:colOff>-60</xdr:colOff>
                <xdr:row>45</xdr:row>
                <xdr:rowOff>3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42</xdr:row>
                <xdr:rowOff>3</xdr:rowOff>
              </xdr:from>
              <xdr:to>
                <xdr:col>4</xdr:col>
                <xdr:colOff>-60</xdr:colOff>
                <xdr:row>46</xdr:row>
                <xdr:rowOff>3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43</xdr:row>
                <xdr:rowOff>3</xdr:rowOff>
              </xdr:from>
              <xdr:to>
                <xdr:col>4</xdr:col>
                <xdr:colOff>-60</xdr:colOff>
                <xdr:row>47</xdr:row>
                <xdr:rowOff>3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44</xdr:row>
                <xdr:rowOff>3</xdr:rowOff>
              </xdr:from>
              <xdr:to>
                <xdr:col>4</xdr:col>
                <xdr:colOff>-60</xdr:colOff>
                <xdr:row>48</xdr:row>
                <xdr:rowOff>3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45</xdr:row>
                <xdr:rowOff>3</xdr:rowOff>
              </xdr:from>
              <xdr:to>
                <xdr:col>4</xdr:col>
                <xdr:colOff>-60</xdr:colOff>
                <xdr:row>49</xdr:row>
                <xdr:rowOff>3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46</xdr:row>
                <xdr:rowOff>7</xdr:rowOff>
              </xdr:from>
              <xdr:to>
                <xdr:col>4</xdr:col>
                <xdr:colOff>-60</xdr:colOff>
                <xdr:row>50</xdr:row>
                <xdr:rowOff>7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47</xdr:row>
                <xdr:rowOff>7</xdr:rowOff>
              </xdr:from>
              <xdr:to>
                <xdr:col>4</xdr:col>
                <xdr:colOff>-60</xdr:colOff>
                <xdr:row>51</xdr:row>
                <xdr:rowOff>7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48</xdr:row>
                <xdr:rowOff>7</xdr:rowOff>
              </xdr:from>
              <xdr:to>
                <xdr:col>4</xdr:col>
                <xdr:colOff>-60</xdr:colOff>
                <xdr:row>52</xdr:row>
                <xdr:rowOff>7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49</xdr:row>
                <xdr:rowOff>7</xdr:rowOff>
              </xdr:from>
              <xdr:to>
                <xdr:col>4</xdr:col>
                <xdr:colOff>-60</xdr:colOff>
                <xdr:row>53</xdr:row>
                <xdr:rowOff>7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50</xdr:row>
                <xdr:rowOff>7</xdr:rowOff>
              </xdr:from>
              <xdr:to>
                <xdr:col>4</xdr:col>
                <xdr:colOff>-60</xdr:colOff>
                <xdr:row>54</xdr:row>
                <xdr:rowOff>7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51</xdr:row>
                <xdr:rowOff>7</xdr:rowOff>
              </xdr:from>
              <xdr:to>
                <xdr:col>4</xdr:col>
                <xdr:colOff>-60</xdr:colOff>
                <xdr:row>55</xdr:row>
                <xdr:rowOff>7</xdr:rowOff>
              </xdr:to>
            </anchor>
          </commentPr>
        </mc:Choice>
        <mc:Fallback/>
      </mc:AlternateContent>
    </comment>
    <comment ref="E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52</xdr:row>
                <xdr:rowOff>7</xdr:rowOff>
              </xdr:from>
              <xdr:to>
                <xdr:col>4</xdr:col>
                <xdr:colOff>-60</xdr:colOff>
                <xdr:row>56</xdr:row>
                <xdr:rowOff>7</xdr:rowOff>
              </xdr:to>
            </anchor>
          </commentPr>
        </mc:Choice>
        <mc:Fallback/>
      </mc:AlternateContent>
    </comment>
    <comment ref="E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53</xdr:row>
                <xdr:rowOff>9</xdr:rowOff>
              </xdr:from>
              <xdr:to>
                <xdr:col>4</xdr:col>
                <xdr:colOff>-60</xdr:colOff>
                <xdr:row>57</xdr:row>
                <xdr:rowOff>9</xdr:rowOff>
              </xdr:to>
            </anchor>
          </commentPr>
        </mc:Choice>
        <mc:Fallback/>
      </mc:AlternateContent>
    </comment>
    <comment ref="E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54</xdr:row>
                <xdr:rowOff>9</xdr:rowOff>
              </xdr:from>
              <xdr:to>
                <xdr:col>4</xdr:col>
                <xdr:colOff>-60</xdr:colOff>
                <xdr:row>58</xdr:row>
                <xdr:rowOff>9</xdr:rowOff>
              </xdr:to>
            </anchor>
          </commentPr>
        </mc:Choice>
        <mc:Fallback/>
      </mc:AlternateContent>
    </comment>
    <comment ref="E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55</xdr:row>
                <xdr:rowOff>10</xdr:rowOff>
              </xdr:from>
              <xdr:to>
                <xdr:col>4</xdr:col>
                <xdr:colOff>-60</xdr:colOff>
                <xdr:row>59</xdr:row>
                <xdr:rowOff>10</xdr:rowOff>
              </xdr:to>
            </anchor>
          </commentPr>
        </mc:Choice>
        <mc:Fallback/>
      </mc:AlternateContent>
    </comment>
    <comment ref="E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56</xdr:row>
                <xdr:rowOff>10</xdr:rowOff>
              </xdr:from>
              <xdr:to>
                <xdr:col>4</xdr:col>
                <xdr:colOff>-60</xdr:colOff>
                <xdr:row>60</xdr:row>
                <xdr:rowOff>10</xdr:rowOff>
              </xdr:to>
            </anchor>
          </commentPr>
        </mc:Choice>
        <mc:Fallback/>
      </mc:AlternateContent>
    </comment>
    <comment ref="E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57</xdr:row>
                <xdr:rowOff>10</xdr:rowOff>
              </xdr:from>
              <xdr:to>
                <xdr:col>4</xdr:col>
                <xdr:colOff>-60</xdr:colOff>
                <xdr:row>61</xdr:row>
                <xdr:rowOff>11</xdr:rowOff>
              </xdr:to>
            </anchor>
          </commentPr>
        </mc:Choice>
        <mc:Fallback/>
      </mc:AlternateContent>
    </comment>
    <comment ref="E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58</xdr:row>
                <xdr:rowOff>11</xdr:rowOff>
              </xdr:from>
              <xdr:to>
                <xdr:col>4</xdr:col>
                <xdr:colOff>-60</xdr:colOff>
                <xdr:row>62</xdr:row>
                <xdr:rowOff>11</xdr:rowOff>
              </xdr:to>
            </anchor>
          </commentPr>
        </mc:Choice>
        <mc:Fallback/>
      </mc:AlternateContent>
    </comment>
    <comment ref="E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59</xdr:row>
                <xdr:rowOff>11</xdr:rowOff>
              </xdr:from>
              <xdr:to>
                <xdr:col>4</xdr:col>
                <xdr:colOff>-60</xdr:colOff>
                <xdr:row>63</xdr:row>
                <xdr:rowOff>11</xdr:rowOff>
              </xdr:to>
            </anchor>
          </commentPr>
        </mc:Choice>
        <mc:Fallback/>
      </mc:AlternateContent>
    </comment>
    <comment ref="E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60</xdr:row>
                <xdr:rowOff>11</xdr:rowOff>
              </xdr:from>
              <xdr:to>
                <xdr:col>4</xdr:col>
                <xdr:colOff>-60</xdr:colOff>
                <xdr:row>64</xdr:row>
                <xdr:rowOff>11</xdr:rowOff>
              </xdr:to>
            </anchor>
          </commentPr>
        </mc:Choice>
        <mc:Fallback/>
      </mc:AlternateContent>
    </comment>
    <comment ref="E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61</xdr:row>
                <xdr:rowOff>11</xdr:rowOff>
              </xdr:from>
              <xdr:to>
                <xdr:col>4</xdr:col>
                <xdr:colOff>-60</xdr:colOff>
                <xdr:row>65</xdr:row>
                <xdr:rowOff>11</xdr:rowOff>
              </xdr:to>
            </anchor>
          </commentPr>
        </mc:Choice>
        <mc:Fallback/>
      </mc:AlternateContent>
    </comment>
    <comment ref="E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62</xdr:row>
                <xdr:rowOff>11</xdr:rowOff>
              </xdr:from>
              <xdr:to>
                <xdr:col>4</xdr:col>
                <xdr:colOff>-60</xdr:colOff>
                <xdr:row>66</xdr:row>
                <xdr:rowOff>11</xdr:rowOff>
              </xdr:to>
            </anchor>
          </commentPr>
        </mc:Choice>
        <mc:Fallback/>
      </mc:AlternateContent>
    </comment>
    <comment ref="E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63</xdr:row>
                <xdr:rowOff>11</xdr:rowOff>
              </xdr:from>
              <xdr:to>
                <xdr:col>4</xdr:col>
                <xdr:colOff>-60</xdr:colOff>
                <xdr:row>67</xdr:row>
                <xdr:rowOff>13</xdr:rowOff>
              </xdr:to>
            </anchor>
          </commentPr>
        </mc:Choice>
        <mc:Fallback/>
      </mc:AlternateContent>
    </comment>
    <comment ref="E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64</xdr:row>
                <xdr:rowOff>13</xdr:rowOff>
              </xdr:from>
              <xdr:to>
                <xdr:col>4</xdr:col>
                <xdr:colOff>-60</xdr:colOff>
                <xdr:row>68</xdr:row>
                <xdr:rowOff>13</xdr:rowOff>
              </xdr:to>
            </anchor>
          </commentPr>
        </mc:Choice>
        <mc:Fallback/>
      </mc:AlternateContent>
    </comment>
    <comment ref="E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65</xdr:row>
                <xdr:rowOff>13</xdr:rowOff>
              </xdr:from>
              <xdr:to>
                <xdr:col>4</xdr:col>
                <xdr:colOff>-60</xdr:colOff>
                <xdr:row>69</xdr:row>
                <xdr:rowOff>13</xdr:rowOff>
              </xdr:to>
            </anchor>
          </commentPr>
        </mc:Choice>
        <mc:Fallback/>
      </mc:AlternateContent>
    </comment>
    <comment ref="E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66</xdr:row>
                <xdr:rowOff>13</xdr:rowOff>
              </xdr:from>
              <xdr:to>
                <xdr:col>4</xdr:col>
                <xdr:colOff>-60</xdr:colOff>
                <xdr:row>70</xdr:row>
                <xdr:rowOff>13</xdr:rowOff>
              </xdr:to>
            </anchor>
          </commentPr>
        </mc:Choice>
        <mc:Fallback/>
      </mc:AlternateContent>
    </comment>
    <comment ref="E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67</xdr:row>
                <xdr:rowOff>13</xdr:rowOff>
              </xdr:from>
              <xdr:to>
                <xdr:col>4</xdr:col>
                <xdr:colOff>-60</xdr:colOff>
                <xdr:row>71</xdr:row>
                <xdr:rowOff>13</xdr:rowOff>
              </xdr:to>
            </anchor>
          </commentPr>
        </mc:Choice>
        <mc:Fallback/>
      </mc:AlternateContent>
    </comment>
    <comment ref="E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68</xdr:row>
                <xdr:rowOff>17</xdr:rowOff>
              </xdr:from>
              <xdr:to>
                <xdr:col>4</xdr:col>
                <xdr:colOff>-60</xdr:colOff>
                <xdr:row>72</xdr:row>
                <xdr:rowOff>17</xdr:rowOff>
              </xdr:to>
            </anchor>
          </commentPr>
        </mc:Choice>
        <mc:Fallback/>
      </mc:AlternateContent>
    </comment>
    <comment ref="E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69</xdr:row>
                <xdr:rowOff>17</xdr:rowOff>
              </xdr:from>
              <xdr:to>
                <xdr:col>4</xdr:col>
                <xdr:colOff>-60</xdr:colOff>
                <xdr:row>73</xdr:row>
                <xdr:rowOff>1</xdr:rowOff>
              </xdr:to>
            </anchor>
          </commentPr>
        </mc:Choice>
        <mc:Fallback/>
      </mc:AlternateContent>
    </comment>
    <comment ref="E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70</xdr:row>
                <xdr:rowOff>17</xdr:rowOff>
              </xdr:from>
              <xdr:to>
                <xdr:col>4</xdr:col>
                <xdr:colOff>-60</xdr:colOff>
                <xdr:row>73</xdr:row>
                <xdr:rowOff>21</xdr:rowOff>
              </xdr:to>
            </anchor>
          </commentPr>
        </mc:Choice>
        <mc:Fallback/>
      </mc:AlternateContent>
    </comment>
    <comment ref="E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71</xdr:row>
                <xdr:rowOff>17</xdr:rowOff>
              </xdr:from>
              <xdr:to>
                <xdr:col>4</xdr:col>
                <xdr:colOff>-60</xdr:colOff>
                <xdr:row>74</xdr:row>
                <xdr:rowOff>5</xdr:rowOff>
              </xdr:to>
            </anchor>
          </commentPr>
        </mc:Choice>
        <mc:Fallback/>
      </mc:AlternateContent>
    </comment>
  </commentList>
</comments>
</file>

<file path=xl/comments7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12</xdr:row>
                <xdr:rowOff>12</xdr:rowOff>
              </xdr:from>
              <xdr:to>
                <xdr:col>4</xdr:col>
                <xdr:colOff>-81</xdr:colOff>
                <xdr:row>16</xdr:row>
                <xdr:rowOff>12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13</xdr:row>
                <xdr:rowOff>12</xdr:rowOff>
              </xdr:from>
              <xdr:to>
                <xdr:col>4</xdr:col>
                <xdr:colOff>-81</xdr:colOff>
                <xdr:row>17</xdr:row>
                <xdr:rowOff>12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14</xdr:row>
                <xdr:rowOff>12</xdr:rowOff>
              </xdr:from>
              <xdr:to>
                <xdr:col>4</xdr:col>
                <xdr:colOff>-81</xdr:colOff>
                <xdr:row>18</xdr:row>
                <xdr:rowOff>12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15</xdr:row>
                <xdr:rowOff>12</xdr:rowOff>
              </xdr:from>
              <xdr:to>
                <xdr:col>4</xdr:col>
                <xdr:colOff>-81</xdr:colOff>
                <xdr:row>19</xdr:row>
                <xdr:rowOff>12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16</xdr:row>
                <xdr:rowOff>12</xdr:rowOff>
              </xdr:from>
              <xdr:to>
                <xdr:col>4</xdr:col>
                <xdr:colOff>-81</xdr:colOff>
                <xdr:row>20</xdr:row>
                <xdr:rowOff>12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17</xdr:row>
                <xdr:rowOff>12</xdr:rowOff>
              </xdr:from>
              <xdr:to>
                <xdr:col>4</xdr:col>
                <xdr:colOff>-81</xdr:colOff>
                <xdr:row>21</xdr:row>
                <xdr:rowOff>12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18</xdr:row>
                <xdr:rowOff>12</xdr:rowOff>
              </xdr:from>
              <xdr:to>
                <xdr:col>4</xdr:col>
                <xdr:colOff>-81</xdr:colOff>
                <xdr:row>22</xdr:row>
                <xdr:rowOff>14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19</xdr:row>
                <xdr:rowOff>14</xdr:rowOff>
              </xdr:from>
              <xdr:to>
                <xdr:col>4</xdr:col>
                <xdr:colOff>-81</xdr:colOff>
                <xdr:row>23</xdr:row>
                <xdr:rowOff>14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20</xdr:row>
                <xdr:rowOff>14</xdr:rowOff>
              </xdr:from>
              <xdr:to>
                <xdr:col>4</xdr:col>
                <xdr:colOff>-81</xdr:colOff>
                <xdr:row>24</xdr:row>
                <xdr:rowOff>14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21</xdr:row>
                <xdr:rowOff>14</xdr:rowOff>
              </xdr:from>
              <xdr:to>
                <xdr:col>4</xdr:col>
                <xdr:colOff>-81</xdr:colOff>
                <xdr:row>25</xdr:row>
                <xdr:rowOff>14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22</xdr:row>
                <xdr:rowOff>14</xdr:rowOff>
              </xdr:from>
              <xdr:to>
                <xdr:col>4</xdr:col>
                <xdr:colOff>-81</xdr:colOff>
                <xdr:row>26</xdr:row>
                <xdr:rowOff>14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23</xdr:row>
                <xdr:rowOff>18</xdr:rowOff>
              </xdr:from>
              <xdr:to>
                <xdr:col>4</xdr:col>
                <xdr:colOff>-81</xdr:colOff>
                <xdr:row>27</xdr:row>
                <xdr:rowOff>18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24</xdr:row>
                <xdr:rowOff>18</xdr:rowOff>
              </xdr:from>
              <xdr:to>
                <xdr:col>4</xdr:col>
                <xdr:colOff>-81</xdr:colOff>
                <xdr:row>28</xdr:row>
                <xdr:rowOff>18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25</xdr:row>
                <xdr:rowOff>18</xdr:rowOff>
              </xdr:from>
              <xdr:to>
                <xdr:col>4</xdr:col>
                <xdr:colOff>-81</xdr:colOff>
                <xdr:row>29</xdr:row>
                <xdr:rowOff>18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26</xdr:row>
                <xdr:rowOff>18</xdr:rowOff>
              </xdr:from>
              <xdr:to>
                <xdr:col>4</xdr:col>
                <xdr:colOff>-81</xdr:colOff>
                <xdr:row>30</xdr:row>
                <xdr:rowOff>18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27</xdr:row>
                <xdr:rowOff>18</xdr:rowOff>
              </xdr:from>
              <xdr:to>
                <xdr:col>4</xdr:col>
                <xdr:colOff>-81</xdr:colOff>
                <xdr:row>31</xdr:row>
                <xdr:rowOff>18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28</xdr:row>
                <xdr:rowOff>18</xdr:rowOff>
              </xdr:from>
              <xdr:to>
                <xdr:col>4</xdr:col>
                <xdr:colOff>-81</xdr:colOff>
                <xdr:row>32</xdr:row>
                <xdr:rowOff>18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29</xdr:row>
                <xdr:rowOff>18</xdr:rowOff>
              </xdr:from>
              <xdr:to>
                <xdr:col>4</xdr:col>
                <xdr:colOff>-81</xdr:colOff>
                <xdr:row>33</xdr:row>
                <xdr:rowOff>18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30</xdr:row>
                <xdr:rowOff>18</xdr:rowOff>
              </xdr:from>
              <xdr:to>
                <xdr:col>4</xdr:col>
                <xdr:colOff>-81</xdr:colOff>
                <xdr:row>34</xdr:row>
                <xdr:rowOff>18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31</xdr:row>
                <xdr:rowOff>18</xdr:rowOff>
              </xdr:from>
              <xdr:to>
                <xdr:col>4</xdr:col>
                <xdr:colOff>-81</xdr:colOff>
                <xdr:row>35</xdr:row>
                <xdr:rowOff>18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</xdr:row>
                <xdr:rowOff>0</xdr:rowOff>
              </xdr:from>
              <xdr:to>
                <xdr:col>4</xdr:col>
                <xdr:colOff>-81</xdr:colOff>
                <xdr:row>37</xdr:row>
                <xdr:rowOff>0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34</xdr:row>
                <xdr:rowOff>0</xdr:rowOff>
              </xdr:from>
              <xdr:to>
                <xdr:col>4</xdr:col>
                <xdr:colOff>-81</xdr:colOff>
                <xdr:row>38</xdr:row>
                <xdr:rowOff>0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35</xdr:row>
                <xdr:rowOff>0</xdr:rowOff>
              </xdr:from>
              <xdr:to>
                <xdr:col>4</xdr:col>
                <xdr:colOff>-81</xdr:colOff>
                <xdr:row>39</xdr:row>
                <xdr:rowOff>2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36</xdr:row>
                <xdr:rowOff>2</xdr:rowOff>
              </xdr:from>
              <xdr:to>
                <xdr:col>4</xdr:col>
                <xdr:colOff>-81</xdr:colOff>
                <xdr:row>40</xdr:row>
                <xdr:rowOff>2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37</xdr:row>
                <xdr:rowOff>2</xdr:rowOff>
              </xdr:from>
              <xdr:to>
                <xdr:col>4</xdr:col>
                <xdr:colOff>-81</xdr:colOff>
                <xdr:row>41</xdr:row>
                <xdr:rowOff>2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38</xdr:row>
                <xdr:rowOff>2</xdr:rowOff>
              </xdr:from>
              <xdr:to>
                <xdr:col>4</xdr:col>
                <xdr:colOff>-81</xdr:colOff>
                <xdr:row>42</xdr:row>
                <xdr:rowOff>2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39</xdr:row>
                <xdr:rowOff>2</xdr:rowOff>
              </xdr:from>
              <xdr:to>
                <xdr:col>4</xdr:col>
                <xdr:colOff>-81</xdr:colOff>
                <xdr:row>43</xdr:row>
                <xdr:rowOff>2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40</xdr:row>
                <xdr:rowOff>2</xdr:rowOff>
              </xdr:from>
              <xdr:to>
                <xdr:col>4</xdr:col>
                <xdr:colOff>-81</xdr:colOff>
                <xdr:row>44</xdr:row>
                <xdr:rowOff>2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41</xdr:row>
                <xdr:rowOff>2</xdr:rowOff>
              </xdr:from>
              <xdr:to>
                <xdr:col>4</xdr:col>
                <xdr:colOff>-81</xdr:colOff>
                <xdr:row>45</xdr:row>
                <xdr:rowOff>4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42</xdr:row>
                <xdr:rowOff>4</xdr:rowOff>
              </xdr:from>
              <xdr:to>
                <xdr:col>4</xdr:col>
                <xdr:colOff>-81</xdr:colOff>
                <xdr:row>46</xdr:row>
                <xdr:rowOff>4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43</xdr:row>
                <xdr:rowOff>4</xdr:rowOff>
              </xdr:from>
              <xdr:to>
                <xdr:col>4</xdr:col>
                <xdr:colOff>-81</xdr:colOff>
                <xdr:row>47</xdr:row>
                <xdr:rowOff>4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44</xdr:row>
                <xdr:rowOff>4</xdr:rowOff>
              </xdr:from>
              <xdr:to>
                <xdr:col>4</xdr:col>
                <xdr:colOff>-81</xdr:colOff>
                <xdr:row>48</xdr:row>
                <xdr:rowOff>4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45</xdr:row>
                <xdr:rowOff>4</xdr:rowOff>
              </xdr:from>
              <xdr:to>
                <xdr:col>4</xdr:col>
                <xdr:colOff>-81</xdr:colOff>
                <xdr:row>49</xdr:row>
                <xdr:rowOff>4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46</xdr:row>
                <xdr:rowOff>8</xdr:rowOff>
              </xdr:from>
              <xdr:to>
                <xdr:col>4</xdr:col>
                <xdr:colOff>-81</xdr:colOff>
                <xdr:row>50</xdr:row>
                <xdr:rowOff>8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47</xdr:row>
                <xdr:rowOff>8</xdr:rowOff>
              </xdr:from>
              <xdr:to>
                <xdr:col>4</xdr:col>
                <xdr:colOff>-81</xdr:colOff>
                <xdr:row>51</xdr:row>
                <xdr:rowOff>8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48</xdr:row>
                <xdr:rowOff>8</xdr:rowOff>
              </xdr:from>
              <xdr:to>
                <xdr:col>4</xdr:col>
                <xdr:colOff>-81</xdr:colOff>
                <xdr:row>52</xdr:row>
                <xdr:rowOff>8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49</xdr:row>
                <xdr:rowOff>8</xdr:rowOff>
              </xdr:from>
              <xdr:to>
                <xdr:col>4</xdr:col>
                <xdr:colOff>-81</xdr:colOff>
                <xdr:row>53</xdr:row>
                <xdr:rowOff>8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50</xdr:row>
                <xdr:rowOff>8</xdr:rowOff>
              </xdr:from>
              <xdr:to>
                <xdr:col>4</xdr:col>
                <xdr:colOff>-81</xdr:colOff>
                <xdr:row>54</xdr:row>
                <xdr:rowOff>8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51</xdr:row>
                <xdr:rowOff>8</xdr:rowOff>
              </xdr:from>
              <xdr:to>
                <xdr:col>4</xdr:col>
                <xdr:colOff>-81</xdr:colOff>
                <xdr:row>55</xdr:row>
                <xdr:rowOff>8</xdr:rowOff>
              </xdr:to>
            </anchor>
          </commentPr>
        </mc:Choice>
        <mc:Fallback/>
      </mc:AlternateContent>
    </comment>
    <comment ref="E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52</xdr:row>
                <xdr:rowOff>8</xdr:rowOff>
              </xdr:from>
              <xdr:to>
                <xdr:col>4</xdr:col>
                <xdr:colOff>-81</xdr:colOff>
                <xdr:row>56</xdr:row>
                <xdr:rowOff>8</xdr:rowOff>
              </xdr:to>
            </anchor>
          </commentPr>
        </mc:Choice>
        <mc:Fallback/>
      </mc:AlternateContent>
    </comment>
    <comment ref="E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53</xdr:row>
                <xdr:rowOff>8</xdr:rowOff>
              </xdr:from>
              <xdr:to>
                <xdr:col>4</xdr:col>
                <xdr:colOff>-81</xdr:colOff>
                <xdr:row>57</xdr:row>
                <xdr:rowOff>8</xdr:rowOff>
              </xdr:to>
            </anchor>
          </commentPr>
        </mc:Choice>
        <mc:Fallback/>
      </mc:AlternateContent>
    </comment>
    <comment ref="E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54</xdr:row>
                <xdr:rowOff>8</xdr:rowOff>
              </xdr:from>
              <xdr:to>
                <xdr:col>4</xdr:col>
                <xdr:colOff>-81</xdr:colOff>
                <xdr:row>58</xdr:row>
                <xdr:rowOff>8</xdr:rowOff>
              </xdr:to>
            </anchor>
          </commentPr>
        </mc:Choice>
        <mc:Fallback/>
      </mc:AlternateContent>
    </comment>
    <comment ref="E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55</xdr:row>
                <xdr:rowOff>10</xdr:rowOff>
              </xdr:from>
              <xdr:to>
                <xdr:col>4</xdr:col>
                <xdr:colOff>-81</xdr:colOff>
                <xdr:row>59</xdr:row>
                <xdr:rowOff>10</xdr:rowOff>
              </xdr:to>
            </anchor>
          </commentPr>
        </mc:Choice>
        <mc:Fallback/>
      </mc:AlternateContent>
    </comment>
    <comment ref="E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56</xdr:row>
                <xdr:rowOff>10</xdr:rowOff>
              </xdr:from>
              <xdr:to>
                <xdr:col>4</xdr:col>
                <xdr:colOff>-81</xdr:colOff>
                <xdr:row>60</xdr:row>
                <xdr:rowOff>10</xdr:rowOff>
              </xdr:to>
            </anchor>
          </commentPr>
        </mc:Choice>
        <mc:Fallback/>
      </mc:AlternateContent>
    </comment>
    <comment ref="E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57</xdr:row>
                <xdr:rowOff>10</xdr:rowOff>
              </xdr:from>
              <xdr:to>
                <xdr:col>4</xdr:col>
                <xdr:colOff>-81</xdr:colOff>
                <xdr:row>61</xdr:row>
                <xdr:rowOff>12</xdr:rowOff>
              </xdr:to>
            </anchor>
          </commentPr>
        </mc:Choice>
        <mc:Fallback/>
      </mc:AlternateContent>
    </comment>
    <comment ref="E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58</xdr:row>
                <xdr:rowOff>12</xdr:rowOff>
              </xdr:from>
              <xdr:to>
                <xdr:col>4</xdr:col>
                <xdr:colOff>-81</xdr:colOff>
                <xdr:row>62</xdr:row>
                <xdr:rowOff>12</xdr:rowOff>
              </xdr:to>
            </anchor>
          </commentPr>
        </mc:Choice>
        <mc:Fallback/>
      </mc:AlternateContent>
    </comment>
    <comment ref="E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59</xdr:row>
                <xdr:rowOff>12</xdr:rowOff>
              </xdr:from>
              <xdr:to>
                <xdr:col>4</xdr:col>
                <xdr:colOff>-81</xdr:colOff>
                <xdr:row>63</xdr:row>
                <xdr:rowOff>12</xdr:rowOff>
              </xdr:to>
            </anchor>
          </commentPr>
        </mc:Choice>
        <mc:Fallback/>
      </mc:AlternateContent>
    </comment>
    <comment ref="E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60</xdr:row>
                <xdr:rowOff>12</xdr:rowOff>
              </xdr:from>
              <xdr:to>
                <xdr:col>4</xdr:col>
                <xdr:colOff>-81</xdr:colOff>
                <xdr:row>64</xdr:row>
                <xdr:rowOff>12</xdr:rowOff>
              </xdr:to>
            </anchor>
          </commentPr>
        </mc:Choice>
        <mc:Fallback/>
      </mc:AlternateContent>
    </comment>
    <comment ref="E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61</xdr:row>
                <xdr:rowOff>12</xdr:rowOff>
              </xdr:from>
              <xdr:to>
                <xdr:col>4</xdr:col>
                <xdr:colOff>-81</xdr:colOff>
                <xdr:row>65</xdr:row>
                <xdr:rowOff>12</xdr:rowOff>
              </xdr:to>
            </anchor>
          </commentPr>
        </mc:Choice>
        <mc:Fallback/>
      </mc:AlternateContent>
    </comment>
    <comment ref="E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62</xdr:row>
                <xdr:rowOff>12</xdr:rowOff>
              </xdr:from>
              <xdr:to>
                <xdr:col>4</xdr:col>
                <xdr:colOff>-81</xdr:colOff>
                <xdr:row>66</xdr:row>
                <xdr:rowOff>12</xdr:rowOff>
              </xdr:to>
            </anchor>
          </commentPr>
        </mc:Choice>
        <mc:Fallback/>
      </mc:AlternateContent>
    </comment>
    <comment ref="E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63</xdr:row>
                <xdr:rowOff>12</xdr:rowOff>
              </xdr:from>
              <xdr:to>
                <xdr:col>4</xdr:col>
                <xdr:colOff>-81</xdr:colOff>
                <xdr:row>67</xdr:row>
                <xdr:rowOff>14</xdr:rowOff>
              </xdr:to>
            </anchor>
          </commentPr>
        </mc:Choice>
        <mc:Fallback/>
      </mc:AlternateContent>
    </comment>
    <comment ref="E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64</xdr:row>
                <xdr:rowOff>14</xdr:rowOff>
              </xdr:from>
              <xdr:to>
                <xdr:col>4</xdr:col>
                <xdr:colOff>-81</xdr:colOff>
                <xdr:row>68</xdr:row>
                <xdr:rowOff>14</xdr:rowOff>
              </xdr:to>
            </anchor>
          </commentPr>
        </mc:Choice>
        <mc:Fallback/>
      </mc:AlternateContent>
    </comment>
    <comment ref="E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65</xdr:row>
                <xdr:rowOff>14</xdr:rowOff>
              </xdr:from>
              <xdr:to>
                <xdr:col>4</xdr:col>
                <xdr:colOff>-81</xdr:colOff>
                <xdr:row>69</xdr:row>
                <xdr:rowOff>14</xdr:rowOff>
              </xdr:to>
            </anchor>
          </commentPr>
        </mc:Choice>
        <mc:Fallback/>
      </mc:AlternateContent>
    </comment>
    <comment ref="E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66</xdr:row>
                <xdr:rowOff>14</xdr:rowOff>
              </xdr:from>
              <xdr:to>
                <xdr:col>4</xdr:col>
                <xdr:colOff>-81</xdr:colOff>
                <xdr:row>70</xdr:row>
                <xdr:rowOff>14</xdr:rowOff>
              </xdr:to>
            </anchor>
          </commentPr>
        </mc:Choice>
        <mc:Fallback/>
      </mc:AlternateContent>
    </comment>
    <comment ref="E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67</xdr:row>
                <xdr:rowOff>14</xdr:rowOff>
              </xdr:from>
              <xdr:to>
                <xdr:col>4</xdr:col>
                <xdr:colOff>-81</xdr:colOff>
                <xdr:row>71</xdr:row>
                <xdr:rowOff>14</xdr:rowOff>
              </xdr:to>
            </anchor>
          </commentPr>
        </mc:Choice>
        <mc:Fallback/>
      </mc:AlternateContent>
    </comment>
    <comment ref="E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68</xdr:row>
                <xdr:rowOff>18</xdr:rowOff>
              </xdr:from>
              <xdr:to>
                <xdr:col>4</xdr:col>
                <xdr:colOff>-81</xdr:colOff>
                <xdr:row>72</xdr:row>
                <xdr:rowOff>18</xdr:rowOff>
              </xdr:to>
            </anchor>
          </commentPr>
        </mc:Choice>
        <mc:Fallback/>
      </mc:AlternateContent>
    </comment>
    <comment ref="E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69</xdr:row>
                <xdr:rowOff>18</xdr:rowOff>
              </xdr:from>
              <xdr:to>
                <xdr:col>4</xdr:col>
                <xdr:colOff>-81</xdr:colOff>
                <xdr:row>73</xdr:row>
                <xdr:rowOff>2</xdr:rowOff>
              </xdr:to>
            </anchor>
          </commentPr>
        </mc:Choice>
        <mc:Fallback/>
      </mc:AlternateContent>
    </comment>
    <comment ref="E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70</xdr:row>
                <xdr:rowOff>18</xdr:rowOff>
              </xdr:from>
              <xdr:to>
                <xdr:col>4</xdr:col>
                <xdr:colOff>-81</xdr:colOff>
                <xdr:row>73</xdr:row>
                <xdr:rowOff>22</xdr:rowOff>
              </xdr:to>
            </anchor>
          </commentPr>
        </mc:Choice>
        <mc:Fallback/>
      </mc:AlternateContent>
    </comment>
    <comment ref="E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71</xdr:row>
                <xdr:rowOff>18</xdr:rowOff>
              </xdr:from>
              <xdr:to>
                <xdr:col>4</xdr:col>
                <xdr:colOff>-81</xdr:colOff>
                <xdr:row>74</xdr:row>
                <xdr:rowOff>6</xdr:rowOff>
              </xdr:to>
            </anchor>
          </commentPr>
        </mc:Choice>
        <mc:Fallback/>
      </mc:AlternateContent>
    </comment>
  </commentList>
</comments>
</file>

<file path=xl/comments8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</xdr:row>
                <xdr:rowOff>12</xdr:rowOff>
              </xdr:from>
              <xdr:to>
                <xdr:col>4</xdr:col>
                <xdr:colOff>-61</xdr:colOff>
                <xdr:row>16</xdr:row>
                <xdr:rowOff>12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</xdr:row>
                <xdr:rowOff>12</xdr:rowOff>
              </xdr:from>
              <xdr:to>
                <xdr:col>4</xdr:col>
                <xdr:colOff>-61</xdr:colOff>
                <xdr:row>17</xdr:row>
                <xdr:rowOff>12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</xdr:row>
                <xdr:rowOff>12</xdr:rowOff>
              </xdr:from>
              <xdr:to>
                <xdr:col>4</xdr:col>
                <xdr:colOff>-61</xdr:colOff>
                <xdr:row>18</xdr:row>
                <xdr:rowOff>12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</xdr:row>
                <xdr:rowOff>12</xdr:rowOff>
              </xdr:from>
              <xdr:to>
                <xdr:col>4</xdr:col>
                <xdr:colOff>-61</xdr:colOff>
                <xdr:row>19</xdr:row>
                <xdr:rowOff>12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</xdr:row>
                <xdr:rowOff>12</xdr:rowOff>
              </xdr:from>
              <xdr:to>
                <xdr:col>4</xdr:col>
                <xdr:colOff>-61</xdr:colOff>
                <xdr:row>20</xdr:row>
                <xdr:rowOff>12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</xdr:row>
                <xdr:rowOff>12</xdr:rowOff>
              </xdr:from>
              <xdr:to>
                <xdr:col>4</xdr:col>
                <xdr:colOff>-61</xdr:colOff>
                <xdr:row>21</xdr:row>
                <xdr:rowOff>12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</xdr:row>
                <xdr:rowOff>12</xdr:rowOff>
              </xdr:from>
              <xdr:to>
                <xdr:col>4</xdr:col>
                <xdr:colOff>-61</xdr:colOff>
                <xdr:row>22</xdr:row>
                <xdr:rowOff>13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</xdr:row>
                <xdr:rowOff>13</xdr:rowOff>
              </xdr:from>
              <xdr:to>
                <xdr:col>4</xdr:col>
                <xdr:colOff>-61</xdr:colOff>
                <xdr:row>23</xdr:row>
                <xdr:rowOff>13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</xdr:row>
                <xdr:rowOff>13</xdr:rowOff>
              </xdr:from>
              <xdr:to>
                <xdr:col>4</xdr:col>
                <xdr:colOff>-61</xdr:colOff>
                <xdr:row>24</xdr:row>
                <xdr:rowOff>13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</xdr:row>
                <xdr:rowOff>13</xdr:rowOff>
              </xdr:from>
              <xdr:to>
                <xdr:col>4</xdr:col>
                <xdr:colOff>-61</xdr:colOff>
                <xdr:row>25</xdr:row>
                <xdr:rowOff>13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</xdr:row>
                <xdr:rowOff>13</xdr:rowOff>
              </xdr:from>
              <xdr:to>
                <xdr:col>4</xdr:col>
                <xdr:colOff>-61</xdr:colOff>
                <xdr:row>26</xdr:row>
                <xdr:rowOff>13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</xdr:row>
                <xdr:rowOff>17</xdr:rowOff>
              </xdr:from>
              <xdr:to>
                <xdr:col>4</xdr:col>
                <xdr:colOff>-61</xdr:colOff>
                <xdr:row>27</xdr:row>
                <xdr:rowOff>17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</xdr:row>
                <xdr:rowOff>17</xdr:rowOff>
              </xdr:from>
              <xdr:to>
                <xdr:col>4</xdr:col>
                <xdr:colOff>-61</xdr:colOff>
                <xdr:row>28</xdr:row>
                <xdr:rowOff>17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</xdr:row>
                <xdr:rowOff>17</xdr:rowOff>
              </xdr:from>
              <xdr:to>
                <xdr:col>4</xdr:col>
                <xdr:colOff>-61</xdr:colOff>
                <xdr:row>29</xdr:row>
                <xdr:rowOff>17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</xdr:row>
                <xdr:rowOff>17</xdr:rowOff>
              </xdr:from>
              <xdr:to>
                <xdr:col>4</xdr:col>
                <xdr:colOff>-61</xdr:colOff>
                <xdr:row>30</xdr:row>
                <xdr:rowOff>17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</xdr:row>
                <xdr:rowOff>17</xdr:rowOff>
              </xdr:from>
              <xdr:to>
                <xdr:col>4</xdr:col>
                <xdr:colOff>-61</xdr:colOff>
                <xdr:row>31</xdr:row>
                <xdr:rowOff>17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</xdr:row>
                <xdr:rowOff>17</xdr:rowOff>
              </xdr:from>
              <xdr:to>
                <xdr:col>4</xdr:col>
                <xdr:colOff>-61</xdr:colOff>
                <xdr:row>32</xdr:row>
                <xdr:rowOff>17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</xdr:row>
                <xdr:rowOff>17</xdr:rowOff>
              </xdr:from>
              <xdr:to>
                <xdr:col>4</xdr:col>
                <xdr:colOff>-61</xdr:colOff>
                <xdr:row>33</xdr:row>
                <xdr:rowOff>17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</xdr:row>
                <xdr:rowOff>18</xdr:rowOff>
              </xdr:from>
              <xdr:to>
                <xdr:col>4</xdr:col>
                <xdr:colOff>-61</xdr:colOff>
                <xdr:row>34</xdr:row>
                <xdr:rowOff>18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</xdr:row>
                <xdr:rowOff>18</xdr:rowOff>
              </xdr:from>
              <xdr:to>
                <xdr:col>4</xdr:col>
                <xdr:colOff>-61</xdr:colOff>
                <xdr:row>35</xdr:row>
                <xdr:rowOff>18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</xdr:row>
                <xdr:rowOff>0</xdr:rowOff>
              </xdr:from>
              <xdr:to>
                <xdr:col>4</xdr:col>
                <xdr:colOff>-61</xdr:colOff>
                <xdr:row>37</xdr:row>
                <xdr:rowOff>0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34</xdr:row>
                <xdr:rowOff>0</xdr:rowOff>
              </xdr:from>
              <xdr:to>
                <xdr:col>4</xdr:col>
                <xdr:colOff>-61</xdr:colOff>
                <xdr:row>38</xdr:row>
                <xdr:rowOff>0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35</xdr:row>
                <xdr:rowOff>0</xdr:rowOff>
              </xdr:from>
              <xdr:to>
                <xdr:col>4</xdr:col>
                <xdr:colOff>-61</xdr:colOff>
                <xdr:row>39</xdr:row>
                <xdr:rowOff>2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36</xdr:row>
                <xdr:rowOff>2</xdr:rowOff>
              </xdr:from>
              <xdr:to>
                <xdr:col>4</xdr:col>
                <xdr:colOff>-61</xdr:colOff>
                <xdr:row>40</xdr:row>
                <xdr:rowOff>2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37</xdr:row>
                <xdr:rowOff>2</xdr:rowOff>
              </xdr:from>
              <xdr:to>
                <xdr:col>4</xdr:col>
                <xdr:colOff>-61</xdr:colOff>
                <xdr:row>41</xdr:row>
                <xdr:rowOff>2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38</xdr:row>
                <xdr:rowOff>2</xdr:rowOff>
              </xdr:from>
              <xdr:to>
                <xdr:col>4</xdr:col>
                <xdr:colOff>-61</xdr:colOff>
                <xdr:row>42</xdr:row>
                <xdr:rowOff>2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39</xdr:row>
                <xdr:rowOff>2</xdr:rowOff>
              </xdr:from>
              <xdr:to>
                <xdr:col>4</xdr:col>
                <xdr:colOff>-61</xdr:colOff>
                <xdr:row>43</xdr:row>
                <xdr:rowOff>2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40</xdr:row>
                <xdr:rowOff>2</xdr:rowOff>
              </xdr:from>
              <xdr:to>
                <xdr:col>4</xdr:col>
                <xdr:colOff>-61</xdr:colOff>
                <xdr:row>44</xdr:row>
                <xdr:rowOff>2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41</xdr:row>
                <xdr:rowOff>2</xdr:rowOff>
              </xdr:from>
              <xdr:to>
                <xdr:col>4</xdr:col>
                <xdr:colOff>-61</xdr:colOff>
                <xdr:row>45</xdr:row>
                <xdr:rowOff>3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42</xdr:row>
                <xdr:rowOff>3</xdr:rowOff>
              </xdr:from>
              <xdr:to>
                <xdr:col>4</xdr:col>
                <xdr:colOff>-61</xdr:colOff>
                <xdr:row>46</xdr:row>
                <xdr:rowOff>3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43</xdr:row>
                <xdr:rowOff>3</xdr:rowOff>
              </xdr:from>
              <xdr:to>
                <xdr:col>4</xdr:col>
                <xdr:colOff>-61</xdr:colOff>
                <xdr:row>47</xdr:row>
                <xdr:rowOff>3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44</xdr:row>
                <xdr:rowOff>3</xdr:rowOff>
              </xdr:from>
              <xdr:to>
                <xdr:col>4</xdr:col>
                <xdr:colOff>-61</xdr:colOff>
                <xdr:row>48</xdr:row>
                <xdr:rowOff>3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45</xdr:row>
                <xdr:rowOff>3</xdr:rowOff>
              </xdr:from>
              <xdr:to>
                <xdr:col>4</xdr:col>
                <xdr:colOff>-61</xdr:colOff>
                <xdr:row>49</xdr:row>
                <xdr:rowOff>3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46</xdr:row>
                <xdr:rowOff>7</xdr:rowOff>
              </xdr:from>
              <xdr:to>
                <xdr:col>4</xdr:col>
                <xdr:colOff>-61</xdr:colOff>
                <xdr:row>50</xdr:row>
                <xdr:rowOff>7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47</xdr:row>
                <xdr:rowOff>7</xdr:rowOff>
              </xdr:from>
              <xdr:to>
                <xdr:col>4</xdr:col>
                <xdr:colOff>-61</xdr:colOff>
                <xdr:row>51</xdr:row>
                <xdr:rowOff>7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48</xdr:row>
                <xdr:rowOff>7</xdr:rowOff>
              </xdr:from>
              <xdr:to>
                <xdr:col>4</xdr:col>
                <xdr:colOff>-61</xdr:colOff>
                <xdr:row>52</xdr:row>
                <xdr:rowOff>7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49</xdr:row>
                <xdr:rowOff>7</xdr:rowOff>
              </xdr:from>
              <xdr:to>
                <xdr:col>4</xdr:col>
                <xdr:colOff>-61</xdr:colOff>
                <xdr:row>53</xdr:row>
                <xdr:rowOff>7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50</xdr:row>
                <xdr:rowOff>7</xdr:rowOff>
              </xdr:from>
              <xdr:to>
                <xdr:col>4</xdr:col>
                <xdr:colOff>-61</xdr:colOff>
                <xdr:row>54</xdr:row>
                <xdr:rowOff>7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51</xdr:row>
                <xdr:rowOff>7</xdr:rowOff>
              </xdr:from>
              <xdr:to>
                <xdr:col>4</xdr:col>
                <xdr:colOff>-61</xdr:colOff>
                <xdr:row>55</xdr:row>
                <xdr:rowOff>7</xdr:rowOff>
              </xdr:to>
            </anchor>
          </commentPr>
        </mc:Choice>
        <mc:Fallback/>
      </mc:AlternateContent>
    </comment>
    <comment ref="E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52</xdr:row>
                <xdr:rowOff>7</xdr:rowOff>
              </xdr:from>
              <xdr:to>
                <xdr:col>4</xdr:col>
                <xdr:colOff>-61</xdr:colOff>
                <xdr:row>56</xdr:row>
                <xdr:rowOff>7</xdr:rowOff>
              </xdr:to>
            </anchor>
          </commentPr>
        </mc:Choice>
        <mc:Fallback/>
      </mc:AlternateContent>
    </comment>
    <comment ref="E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53</xdr:row>
                <xdr:rowOff>8</xdr:rowOff>
              </xdr:from>
              <xdr:to>
                <xdr:col>4</xdr:col>
                <xdr:colOff>-61</xdr:colOff>
                <xdr:row>57</xdr:row>
                <xdr:rowOff>8</xdr:rowOff>
              </xdr:to>
            </anchor>
          </commentPr>
        </mc:Choice>
        <mc:Fallback/>
      </mc:AlternateContent>
    </comment>
    <comment ref="E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54</xdr:row>
                <xdr:rowOff>8</xdr:rowOff>
              </xdr:from>
              <xdr:to>
                <xdr:col>4</xdr:col>
                <xdr:colOff>-61</xdr:colOff>
                <xdr:row>58</xdr:row>
                <xdr:rowOff>8</xdr:rowOff>
              </xdr:to>
            </anchor>
          </commentPr>
        </mc:Choice>
        <mc:Fallback/>
      </mc:AlternateContent>
    </comment>
    <comment ref="E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55</xdr:row>
                <xdr:rowOff>10</xdr:rowOff>
              </xdr:from>
              <xdr:to>
                <xdr:col>4</xdr:col>
                <xdr:colOff>-61</xdr:colOff>
                <xdr:row>59</xdr:row>
                <xdr:rowOff>10</xdr:rowOff>
              </xdr:to>
            </anchor>
          </commentPr>
        </mc:Choice>
        <mc:Fallback/>
      </mc:AlternateContent>
    </comment>
    <comment ref="E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56</xdr:row>
                <xdr:rowOff>10</xdr:rowOff>
              </xdr:from>
              <xdr:to>
                <xdr:col>4</xdr:col>
                <xdr:colOff>-61</xdr:colOff>
                <xdr:row>60</xdr:row>
                <xdr:rowOff>10</xdr:rowOff>
              </xdr:to>
            </anchor>
          </commentPr>
        </mc:Choice>
        <mc:Fallback/>
      </mc:AlternateContent>
    </comment>
    <comment ref="E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57</xdr:row>
                <xdr:rowOff>10</xdr:rowOff>
              </xdr:from>
              <xdr:to>
                <xdr:col>4</xdr:col>
                <xdr:colOff>-61</xdr:colOff>
                <xdr:row>61</xdr:row>
                <xdr:rowOff>12</xdr:rowOff>
              </xdr:to>
            </anchor>
          </commentPr>
        </mc:Choice>
        <mc:Fallback/>
      </mc:AlternateContent>
    </comment>
    <comment ref="E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58</xdr:row>
                <xdr:rowOff>12</xdr:rowOff>
              </xdr:from>
              <xdr:to>
                <xdr:col>4</xdr:col>
                <xdr:colOff>-61</xdr:colOff>
                <xdr:row>62</xdr:row>
                <xdr:rowOff>12</xdr:rowOff>
              </xdr:to>
            </anchor>
          </commentPr>
        </mc:Choice>
        <mc:Fallback/>
      </mc:AlternateContent>
    </comment>
    <comment ref="E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59</xdr:row>
                <xdr:rowOff>12</xdr:rowOff>
              </xdr:from>
              <xdr:to>
                <xdr:col>4</xdr:col>
                <xdr:colOff>-61</xdr:colOff>
                <xdr:row>63</xdr:row>
                <xdr:rowOff>12</xdr:rowOff>
              </xdr:to>
            </anchor>
          </commentPr>
        </mc:Choice>
        <mc:Fallback/>
      </mc:AlternateContent>
    </comment>
    <comment ref="E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60</xdr:row>
                <xdr:rowOff>12</xdr:rowOff>
              </xdr:from>
              <xdr:to>
                <xdr:col>4</xdr:col>
                <xdr:colOff>-61</xdr:colOff>
                <xdr:row>64</xdr:row>
                <xdr:rowOff>12</xdr:rowOff>
              </xdr:to>
            </anchor>
          </commentPr>
        </mc:Choice>
        <mc:Fallback/>
      </mc:AlternateContent>
    </comment>
    <comment ref="E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61</xdr:row>
                <xdr:rowOff>12</xdr:rowOff>
              </xdr:from>
              <xdr:to>
                <xdr:col>4</xdr:col>
                <xdr:colOff>-61</xdr:colOff>
                <xdr:row>65</xdr:row>
                <xdr:rowOff>12</xdr:rowOff>
              </xdr:to>
            </anchor>
          </commentPr>
        </mc:Choice>
        <mc:Fallback/>
      </mc:AlternateContent>
    </comment>
    <comment ref="E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62</xdr:row>
                <xdr:rowOff>12</xdr:rowOff>
              </xdr:from>
              <xdr:to>
                <xdr:col>4</xdr:col>
                <xdr:colOff>-61</xdr:colOff>
                <xdr:row>66</xdr:row>
                <xdr:rowOff>12</xdr:rowOff>
              </xdr:to>
            </anchor>
          </commentPr>
        </mc:Choice>
        <mc:Fallback/>
      </mc:AlternateContent>
    </comment>
    <comment ref="E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63</xdr:row>
                <xdr:rowOff>12</xdr:rowOff>
              </xdr:from>
              <xdr:to>
                <xdr:col>4</xdr:col>
                <xdr:colOff>-61</xdr:colOff>
                <xdr:row>67</xdr:row>
                <xdr:rowOff>13</xdr:rowOff>
              </xdr:to>
            </anchor>
          </commentPr>
        </mc:Choice>
        <mc:Fallback/>
      </mc:AlternateContent>
    </comment>
    <comment ref="E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64</xdr:row>
                <xdr:rowOff>13</xdr:rowOff>
              </xdr:from>
              <xdr:to>
                <xdr:col>4</xdr:col>
                <xdr:colOff>-61</xdr:colOff>
                <xdr:row>68</xdr:row>
                <xdr:rowOff>13</xdr:rowOff>
              </xdr:to>
            </anchor>
          </commentPr>
        </mc:Choice>
        <mc:Fallback/>
      </mc:AlternateContent>
    </comment>
    <comment ref="E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65</xdr:row>
                <xdr:rowOff>13</xdr:rowOff>
              </xdr:from>
              <xdr:to>
                <xdr:col>4</xdr:col>
                <xdr:colOff>-61</xdr:colOff>
                <xdr:row>69</xdr:row>
                <xdr:rowOff>13</xdr:rowOff>
              </xdr:to>
            </anchor>
          </commentPr>
        </mc:Choice>
        <mc:Fallback/>
      </mc:AlternateContent>
    </comment>
    <comment ref="E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66</xdr:row>
                <xdr:rowOff>13</xdr:rowOff>
              </xdr:from>
              <xdr:to>
                <xdr:col>4</xdr:col>
                <xdr:colOff>-61</xdr:colOff>
                <xdr:row>70</xdr:row>
                <xdr:rowOff>13</xdr:rowOff>
              </xdr:to>
            </anchor>
          </commentPr>
        </mc:Choice>
        <mc:Fallback/>
      </mc:AlternateContent>
    </comment>
    <comment ref="E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67</xdr:row>
                <xdr:rowOff>13</xdr:rowOff>
              </xdr:from>
              <xdr:to>
                <xdr:col>4</xdr:col>
                <xdr:colOff>-61</xdr:colOff>
                <xdr:row>71</xdr:row>
                <xdr:rowOff>13</xdr:rowOff>
              </xdr:to>
            </anchor>
          </commentPr>
        </mc:Choice>
        <mc:Fallback/>
      </mc:AlternateContent>
    </comment>
    <comment ref="E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68</xdr:row>
                <xdr:rowOff>17</xdr:rowOff>
              </xdr:from>
              <xdr:to>
                <xdr:col>4</xdr:col>
                <xdr:colOff>-61</xdr:colOff>
                <xdr:row>72</xdr:row>
                <xdr:rowOff>17</xdr:rowOff>
              </xdr:to>
            </anchor>
          </commentPr>
        </mc:Choice>
        <mc:Fallback/>
      </mc:AlternateContent>
    </comment>
    <comment ref="E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69</xdr:row>
                <xdr:rowOff>17</xdr:rowOff>
              </xdr:from>
              <xdr:to>
                <xdr:col>4</xdr:col>
                <xdr:colOff>-61</xdr:colOff>
                <xdr:row>73</xdr:row>
                <xdr:rowOff>1</xdr:rowOff>
              </xdr:to>
            </anchor>
          </commentPr>
        </mc:Choice>
        <mc:Fallback/>
      </mc:AlternateContent>
    </comment>
    <comment ref="E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70</xdr:row>
                <xdr:rowOff>17</xdr:rowOff>
              </xdr:from>
              <xdr:to>
                <xdr:col>4</xdr:col>
                <xdr:colOff>-61</xdr:colOff>
                <xdr:row>73</xdr:row>
                <xdr:rowOff>21</xdr:rowOff>
              </xdr:to>
            </anchor>
          </commentPr>
        </mc:Choice>
        <mc:Fallback/>
      </mc:AlternateContent>
    </comment>
    <comment ref="E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71</xdr:row>
                <xdr:rowOff>17</xdr:rowOff>
              </xdr:from>
              <xdr:to>
                <xdr:col>4</xdr:col>
                <xdr:colOff>-61</xdr:colOff>
                <xdr:row>74</xdr:row>
                <xdr:rowOff>5</xdr:rowOff>
              </xdr:to>
            </anchor>
          </commentPr>
        </mc:Choice>
        <mc:Fallback/>
      </mc:AlternateContent>
    </comment>
  </commentList>
</comments>
</file>

<file path=xl/comments9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</xdr:row>
                <xdr:rowOff>11</xdr:rowOff>
              </xdr:from>
              <xdr:to>
                <xdr:col>4</xdr:col>
                <xdr:colOff>-60</xdr:colOff>
                <xdr:row>16</xdr:row>
                <xdr:rowOff>11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</xdr:row>
                <xdr:rowOff>11</xdr:rowOff>
              </xdr:from>
              <xdr:to>
                <xdr:col>4</xdr:col>
                <xdr:colOff>-60</xdr:colOff>
                <xdr:row>17</xdr:row>
                <xdr:rowOff>11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</xdr:row>
                <xdr:rowOff>11</xdr:rowOff>
              </xdr:from>
              <xdr:to>
                <xdr:col>4</xdr:col>
                <xdr:colOff>-60</xdr:colOff>
                <xdr:row>18</xdr:row>
                <xdr:rowOff>11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</xdr:row>
                <xdr:rowOff>11</xdr:rowOff>
              </xdr:from>
              <xdr:to>
                <xdr:col>4</xdr:col>
                <xdr:colOff>-60</xdr:colOff>
                <xdr:row>19</xdr:row>
                <xdr:rowOff>11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</xdr:row>
                <xdr:rowOff>11</xdr:rowOff>
              </xdr:from>
              <xdr:to>
                <xdr:col>4</xdr:col>
                <xdr:colOff>-60</xdr:colOff>
                <xdr:row>20</xdr:row>
                <xdr:rowOff>11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</xdr:row>
                <xdr:rowOff>11</xdr:rowOff>
              </xdr:from>
              <xdr:to>
                <xdr:col>4</xdr:col>
                <xdr:colOff>-60</xdr:colOff>
                <xdr:row>21</xdr:row>
                <xdr:rowOff>11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</xdr:row>
                <xdr:rowOff>11</xdr:rowOff>
              </xdr:from>
              <xdr:to>
                <xdr:col>4</xdr:col>
                <xdr:colOff>-60</xdr:colOff>
                <xdr:row>22</xdr:row>
                <xdr:rowOff>13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</xdr:row>
                <xdr:rowOff>13</xdr:rowOff>
              </xdr:from>
              <xdr:to>
                <xdr:col>4</xdr:col>
                <xdr:colOff>-60</xdr:colOff>
                <xdr:row>23</xdr:row>
                <xdr:rowOff>13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</xdr:row>
                <xdr:rowOff>13</xdr:rowOff>
              </xdr:from>
              <xdr:to>
                <xdr:col>4</xdr:col>
                <xdr:colOff>-60</xdr:colOff>
                <xdr:row>24</xdr:row>
                <xdr:rowOff>13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</xdr:row>
                <xdr:rowOff>13</xdr:rowOff>
              </xdr:from>
              <xdr:to>
                <xdr:col>4</xdr:col>
                <xdr:colOff>-60</xdr:colOff>
                <xdr:row>25</xdr:row>
                <xdr:rowOff>13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</xdr:row>
                <xdr:rowOff>13</xdr:rowOff>
              </xdr:from>
              <xdr:to>
                <xdr:col>4</xdr:col>
                <xdr:colOff>-60</xdr:colOff>
                <xdr:row>26</xdr:row>
                <xdr:rowOff>13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</xdr:row>
                <xdr:rowOff>17</xdr:rowOff>
              </xdr:from>
              <xdr:to>
                <xdr:col>4</xdr:col>
                <xdr:colOff>-60</xdr:colOff>
                <xdr:row>27</xdr:row>
                <xdr:rowOff>17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</xdr:row>
                <xdr:rowOff>17</xdr:rowOff>
              </xdr:from>
              <xdr:to>
                <xdr:col>4</xdr:col>
                <xdr:colOff>-60</xdr:colOff>
                <xdr:row>28</xdr:row>
                <xdr:rowOff>17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</xdr:row>
                <xdr:rowOff>17</xdr:rowOff>
              </xdr:from>
              <xdr:to>
                <xdr:col>4</xdr:col>
                <xdr:colOff>-60</xdr:colOff>
                <xdr:row>29</xdr:row>
                <xdr:rowOff>17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</xdr:row>
                <xdr:rowOff>17</xdr:rowOff>
              </xdr:from>
              <xdr:to>
                <xdr:col>4</xdr:col>
                <xdr:colOff>-60</xdr:colOff>
                <xdr:row>30</xdr:row>
                <xdr:rowOff>17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</xdr:row>
                <xdr:rowOff>17</xdr:rowOff>
              </xdr:from>
              <xdr:to>
                <xdr:col>4</xdr:col>
                <xdr:colOff>-60</xdr:colOff>
                <xdr:row>31</xdr:row>
                <xdr:rowOff>17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</xdr:row>
                <xdr:rowOff>17</xdr:rowOff>
              </xdr:from>
              <xdr:to>
                <xdr:col>4</xdr:col>
                <xdr:colOff>-60</xdr:colOff>
                <xdr:row>32</xdr:row>
                <xdr:rowOff>17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</xdr:row>
                <xdr:rowOff>17</xdr:rowOff>
              </xdr:from>
              <xdr:to>
                <xdr:col>4</xdr:col>
                <xdr:colOff>-60</xdr:colOff>
                <xdr:row>33</xdr:row>
                <xdr:rowOff>17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</xdr:row>
                <xdr:rowOff>19</xdr:rowOff>
              </xdr:from>
              <xdr:to>
                <xdr:col>4</xdr:col>
                <xdr:colOff>-60</xdr:colOff>
                <xdr:row>34</xdr:row>
                <xdr:rowOff>19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</xdr:row>
                <xdr:rowOff>19</xdr:rowOff>
              </xdr:from>
              <xdr:to>
                <xdr:col>4</xdr:col>
                <xdr:colOff>-60</xdr:colOff>
                <xdr:row>35</xdr:row>
                <xdr:rowOff>19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</xdr:row>
                <xdr:rowOff>0</xdr:rowOff>
              </xdr:from>
              <xdr:to>
                <xdr:col>4</xdr:col>
                <xdr:colOff>-60</xdr:colOff>
                <xdr:row>37</xdr:row>
                <xdr:rowOff>0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34</xdr:row>
                <xdr:rowOff>0</xdr:rowOff>
              </xdr:from>
              <xdr:to>
                <xdr:col>4</xdr:col>
                <xdr:colOff>-60</xdr:colOff>
                <xdr:row>38</xdr:row>
                <xdr:rowOff>0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35</xdr:row>
                <xdr:rowOff>0</xdr:rowOff>
              </xdr:from>
              <xdr:to>
                <xdr:col>4</xdr:col>
                <xdr:colOff>-60</xdr:colOff>
                <xdr:row>39</xdr:row>
                <xdr:rowOff>1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36</xdr:row>
                <xdr:rowOff>1</xdr:rowOff>
              </xdr:from>
              <xdr:to>
                <xdr:col>4</xdr:col>
                <xdr:colOff>-60</xdr:colOff>
                <xdr:row>40</xdr:row>
                <xdr:rowOff>1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37</xdr:row>
                <xdr:rowOff>1</xdr:rowOff>
              </xdr:from>
              <xdr:to>
                <xdr:col>4</xdr:col>
                <xdr:colOff>-60</xdr:colOff>
                <xdr:row>41</xdr:row>
                <xdr:rowOff>1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38</xdr:row>
                <xdr:rowOff>1</xdr:rowOff>
              </xdr:from>
              <xdr:to>
                <xdr:col>4</xdr:col>
                <xdr:colOff>-60</xdr:colOff>
                <xdr:row>42</xdr:row>
                <xdr:rowOff>1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39</xdr:row>
                <xdr:rowOff>1</xdr:rowOff>
              </xdr:from>
              <xdr:to>
                <xdr:col>4</xdr:col>
                <xdr:colOff>-60</xdr:colOff>
                <xdr:row>43</xdr:row>
                <xdr:rowOff>1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40</xdr:row>
                <xdr:rowOff>1</xdr:rowOff>
              </xdr:from>
              <xdr:to>
                <xdr:col>4</xdr:col>
                <xdr:colOff>-60</xdr:colOff>
                <xdr:row>44</xdr:row>
                <xdr:rowOff>1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41</xdr:row>
                <xdr:rowOff>1</xdr:rowOff>
              </xdr:from>
              <xdr:to>
                <xdr:col>4</xdr:col>
                <xdr:colOff>-60</xdr:colOff>
                <xdr:row>45</xdr:row>
                <xdr:rowOff>3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42</xdr:row>
                <xdr:rowOff>3</xdr:rowOff>
              </xdr:from>
              <xdr:to>
                <xdr:col>4</xdr:col>
                <xdr:colOff>-60</xdr:colOff>
                <xdr:row>46</xdr:row>
                <xdr:rowOff>3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43</xdr:row>
                <xdr:rowOff>3</xdr:rowOff>
              </xdr:from>
              <xdr:to>
                <xdr:col>4</xdr:col>
                <xdr:colOff>-60</xdr:colOff>
                <xdr:row>47</xdr:row>
                <xdr:rowOff>3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44</xdr:row>
                <xdr:rowOff>3</xdr:rowOff>
              </xdr:from>
              <xdr:to>
                <xdr:col>4</xdr:col>
                <xdr:colOff>-60</xdr:colOff>
                <xdr:row>48</xdr:row>
                <xdr:rowOff>3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45</xdr:row>
                <xdr:rowOff>3</xdr:rowOff>
              </xdr:from>
              <xdr:to>
                <xdr:col>4</xdr:col>
                <xdr:colOff>-60</xdr:colOff>
                <xdr:row>49</xdr:row>
                <xdr:rowOff>3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46</xdr:row>
                <xdr:rowOff>7</xdr:rowOff>
              </xdr:from>
              <xdr:to>
                <xdr:col>4</xdr:col>
                <xdr:colOff>-60</xdr:colOff>
                <xdr:row>50</xdr:row>
                <xdr:rowOff>7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47</xdr:row>
                <xdr:rowOff>7</xdr:rowOff>
              </xdr:from>
              <xdr:to>
                <xdr:col>4</xdr:col>
                <xdr:colOff>-60</xdr:colOff>
                <xdr:row>51</xdr:row>
                <xdr:rowOff>7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48</xdr:row>
                <xdr:rowOff>7</xdr:rowOff>
              </xdr:from>
              <xdr:to>
                <xdr:col>4</xdr:col>
                <xdr:colOff>-60</xdr:colOff>
                <xdr:row>52</xdr:row>
                <xdr:rowOff>7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49</xdr:row>
                <xdr:rowOff>7</xdr:rowOff>
              </xdr:from>
              <xdr:to>
                <xdr:col>4</xdr:col>
                <xdr:colOff>-60</xdr:colOff>
                <xdr:row>53</xdr:row>
                <xdr:rowOff>7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50</xdr:row>
                <xdr:rowOff>7</xdr:rowOff>
              </xdr:from>
              <xdr:to>
                <xdr:col>4</xdr:col>
                <xdr:colOff>-60</xdr:colOff>
                <xdr:row>54</xdr:row>
                <xdr:rowOff>7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51</xdr:row>
                <xdr:rowOff>7</xdr:rowOff>
              </xdr:from>
              <xdr:to>
                <xdr:col>4</xdr:col>
                <xdr:colOff>-60</xdr:colOff>
                <xdr:row>55</xdr:row>
                <xdr:rowOff>7</xdr:rowOff>
              </xdr:to>
            </anchor>
          </commentPr>
        </mc:Choice>
        <mc:Fallback/>
      </mc:AlternateContent>
    </comment>
    <comment ref="E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52</xdr:row>
                <xdr:rowOff>7</xdr:rowOff>
              </xdr:from>
              <xdr:to>
                <xdr:col>4</xdr:col>
                <xdr:colOff>-60</xdr:colOff>
                <xdr:row>56</xdr:row>
                <xdr:rowOff>7</xdr:rowOff>
              </xdr:to>
            </anchor>
          </commentPr>
        </mc:Choice>
        <mc:Fallback/>
      </mc:AlternateContent>
    </comment>
    <comment ref="E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53</xdr:row>
                <xdr:rowOff>9</xdr:rowOff>
              </xdr:from>
              <xdr:to>
                <xdr:col>4</xdr:col>
                <xdr:colOff>-60</xdr:colOff>
                <xdr:row>57</xdr:row>
                <xdr:rowOff>9</xdr:rowOff>
              </xdr:to>
            </anchor>
          </commentPr>
        </mc:Choice>
        <mc:Fallback/>
      </mc:AlternateContent>
    </comment>
    <comment ref="E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54</xdr:row>
                <xdr:rowOff>9</xdr:rowOff>
              </xdr:from>
              <xdr:to>
                <xdr:col>4</xdr:col>
                <xdr:colOff>-60</xdr:colOff>
                <xdr:row>58</xdr:row>
                <xdr:rowOff>9</xdr:rowOff>
              </xdr:to>
            </anchor>
          </commentPr>
        </mc:Choice>
        <mc:Fallback/>
      </mc:AlternateContent>
    </comment>
    <comment ref="E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55</xdr:row>
                <xdr:rowOff>10</xdr:rowOff>
              </xdr:from>
              <xdr:to>
                <xdr:col>4</xdr:col>
                <xdr:colOff>-60</xdr:colOff>
                <xdr:row>59</xdr:row>
                <xdr:rowOff>10</xdr:rowOff>
              </xdr:to>
            </anchor>
          </commentPr>
        </mc:Choice>
        <mc:Fallback/>
      </mc:AlternateContent>
    </comment>
    <comment ref="E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56</xdr:row>
                <xdr:rowOff>10</xdr:rowOff>
              </xdr:from>
              <xdr:to>
                <xdr:col>4</xdr:col>
                <xdr:colOff>-60</xdr:colOff>
                <xdr:row>60</xdr:row>
                <xdr:rowOff>10</xdr:rowOff>
              </xdr:to>
            </anchor>
          </commentPr>
        </mc:Choice>
        <mc:Fallback/>
      </mc:AlternateContent>
    </comment>
    <comment ref="E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57</xdr:row>
                <xdr:rowOff>10</xdr:rowOff>
              </xdr:from>
              <xdr:to>
                <xdr:col>4</xdr:col>
                <xdr:colOff>-60</xdr:colOff>
                <xdr:row>61</xdr:row>
                <xdr:rowOff>11</xdr:rowOff>
              </xdr:to>
            </anchor>
          </commentPr>
        </mc:Choice>
        <mc:Fallback/>
      </mc:AlternateContent>
    </comment>
    <comment ref="E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58</xdr:row>
                <xdr:rowOff>11</xdr:rowOff>
              </xdr:from>
              <xdr:to>
                <xdr:col>4</xdr:col>
                <xdr:colOff>-60</xdr:colOff>
                <xdr:row>62</xdr:row>
                <xdr:rowOff>11</xdr:rowOff>
              </xdr:to>
            </anchor>
          </commentPr>
        </mc:Choice>
        <mc:Fallback/>
      </mc:AlternateContent>
    </comment>
    <comment ref="E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59</xdr:row>
                <xdr:rowOff>11</xdr:rowOff>
              </xdr:from>
              <xdr:to>
                <xdr:col>4</xdr:col>
                <xdr:colOff>-60</xdr:colOff>
                <xdr:row>63</xdr:row>
                <xdr:rowOff>11</xdr:rowOff>
              </xdr:to>
            </anchor>
          </commentPr>
        </mc:Choice>
        <mc:Fallback/>
      </mc:AlternateContent>
    </comment>
    <comment ref="E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60</xdr:row>
                <xdr:rowOff>11</xdr:rowOff>
              </xdr:from>
              <xdr:to>
                <xdr:col>4</xdr:col>
                <xdr:colOff>-60</xdr:colOff>
                <xdr:row>64</xdr:row>
                <xdr:rowOff>11</xdr:rowOff>
              </xdr:to>
            </anchor>
          </commentPr>
        </mc:Choice>
        <mc:Fallback/>
      </mc:AlternateContent>
    </comment>
    <comment ref="E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61</xdr:row>
                <xdr:rowOff>11</xdr:rowOff>
              </xdr:from>
              <xdr:to>
                <xdr:col>4</xdr:col>
                <xdr:colOff>-60</xdr:colOff>
                <xdr:row>65</xdr:row>
                <xdr:rowOff>11</xdr:rowOff>
              </xdr:to>
            </anchor>
          </commentPr>
        </mc:Choice>
        <mc:Fallback/>
      </mc:AlternateContent>
    </comment>
    <comment ref="E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62</xdr:row>
                <xdr:rowOff>11</xdr:rowOff>
              </xdr:from>
              <xdr:to>
                <xdr:col>4</xdr:col>
                <xdr:colOff>-60</xdr:colOff>
                <xdr:row>66</xdr:row>
                <xdr:rowOff>11</xdr:rowOff>
              </xdr:to>
            </anchor>
          </commentPr>
        </mc:Choice>
        <mc:Fallback/>
      </mc:AlternateContent>
    </comment>
    <comment ref="E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63</xdr:row>
                <xdr:rowOff>11</xdr:rowOff>
              </xdr:from>
              <xdr:to>
                <xdr:col>4</xdr:col>
                <xdr:colOff>-60</xdr:colOff>
                <xdr:row>67</xdr:row>
                <xdr:rowOff>13</xdr:rowOff>
              </xdr:to>
            </anchor>
          </commentPr>
        </mc:Choice>
        <mc:Fallback/>
      </mc:AlternateContent>
    </comment>
    <comment ref="E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64</xdr:row>
                <xdr:rowOff>13</xdr:rowOff>
              </xdr:from>
              <xdr:to>
                <xdr:col>4</xdr:col>
                <xdr:colOff>-60</xdr:colOff>
                <xdr:row>68</xdr:row>
                <xdr:rowOff>13</xdr:rowOff>
              </xdr:to>
            </anchor>
          </commentPr>
        </mc:Choice>
        <mc:Fallback/>
      </mc:AlternateContent>
    </comment>
    <comment ref="E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65</xdr:row>
                <xdr:rowOff>13</xdr:rowOff>
              </xdr:from>
              <xdr:to>
                <xdr:col>4</xdr:col>
                <xdr:colOff>-60</xdr:colOff>
                <xdr:row>69</xdr:row>
                <xdr:rowOff>13</xdr:rowOff>
              </xdr:to>
            </anchor>
          </commentPr>
        </mc:Choice>
        <mc:Fallback/>
      </mc:AlternateContent>
    </comment>
    <comment ref="E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66</xdr:row>
                <xdr:rowOff>13</xdr:rowOff>
              </xdr:from>
              <xdr:to>
                <xdr:col>4</xdr:col>
                <xdr:colOff>-60</xdr:colOff>
                <xdr:row>70</xdr:row>
                <xdr:rowOff>13</xdr:rowOff>
              </xdr:to>
            </anchor>
          </commentPr>
        </mc:Choice>
        <mc:Fallback/>
      </mc:AlternateContent>
    </comment>
    <comment ref="E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67</xdr:row>
                <xdr:rowOff>13</xdr:rowOff>
              </xdr:from>
              <xdr:to>
                <xdr:col>4</xdr:col>
                <xdr:colOff>-60</xdr:colOff>
                <xdr:row>71</xdr:row>
                <xdr:rowOff>13</xdr:rowOff>
              </xdr:to>
            </anchor>
          </commentPr>
        </mc:Choice>
        <mc:Fallback/>
      </mc:AlternateContent>
    </comment>
    <comment ref="E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68</xdr:row>
                <xdr:rowOff>17</xdr:rowOff>
              </xdr:from>
              <xdr:to>
                <xdr:col>4</xdr:col>
                <xdr:colOff>-60</xdr:colOff>
                <xdr:row>72</xdr:row>
                <xdr:rowOff>17</xdr:rowOff>
              </xdr:to>
            </anchor>
          </commentPr>
        </mc:Choice>
        <mc:Fallback/>
      </mc:AlternateContent>
    </comment>
    <comment ref="E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69</xdr:row>
                <xdr:rowOff>17</xdr:rowOff>
              </xdr:from>
              <xdr:to>
                <xdr:col>4</xdr:col>
                <xdr:colOff>-60</xdr:colOff>
                <xdr:row>73</xdr:row>
                <xdr:rowOff>1</xdr:rowOff>
              </xdr:to>
            </anchor>
          </commentPr>
        </mc:Choice>
        <mc:Fallback/>
      </mc:AlternateContent>
    </comment>
    <comment ref="E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70</xdr:row>
                <xdr:rowOff>17</xdr:rowOff>
              </xdr:from>
              <xdr:to>
                <xdr:col>4</xdr:col>
                <xdr:colOff>-60</xdr:colOff>
                <xdr:row>73</xdr:row>
                <xdr:rowOff>21</xdr:rowOff>
              </xdr:to>
            </anchor>
          </commentPr>
        </mc:Choice>
        <mc:Fallback/>
      </mc:AlternateContent>
    </comment>
    <comment ref="E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71</xdr:row>
                <xdr:rowOff>17</xdr:rowOff>
              </xdr:from>
              <xdr:to>
                <xdr:col>4</xdr:col>
                <xdr:colOff>-60</xdr:colOff>
                <xdr:row>74</xdr:row>
                <xdr:rowOff>5</xdr:rowOff>
              </xdr:to>
            </anchor>
          </commentPr>
        </mc:Choice>
        <mc:Fallback/>
      </mc:AlternateContent>
    </comment>
  </commentList>
</comments>
</file>

<file path=xl/comments10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12</xdr:row>
                <xdr:rowOff>12</xdr:rowOff>
              </xdr:from>
              <xdr:to>
                <xdr:col>4</xdr:col>
                <xdr:colOff>-81</xdr:colOff>
                <xdr:row>16</xdr:row>
                <xdr:rowOff>12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13</xdr:row>
                <xdr:rowOff>12</xdr:rowOff>
              </xdr:from>
              <xdr:to>
                <xdr:col>4</xdr:col>
                <xdr:colOff>-81</xdr:colOff>
                <xdr:row>17</xdr:row>
                <xdr:rowOff>12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14</xdr:row>
                <xdr:rowOff>12</xdr:rowOff>
              </xdr:from>
              <xdr:to>
                <xdr:col>4</xdr:col>
                <xdr:colOff>-81</xdr:colOff>
                <xdr:row>18</xdr:row>
                <xdr:rowOff>12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15</xdr:row>
                <xdr:rowOff>12</xdr:rowOff>
              </xdr:from>
              <xdr:to>
                <xdr:col>4</xdr:col>
                <xdr:colOff>-81</xdr:colOff>
                <xdr:row>19</xdr:row>
                <xdr:rowOff>12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16</xdr:row>
                <xdr:rowOff>12</xdr:rowOff>
              </xdr:from>
              <xdr:to>
                <xdr:col>4</xdr:col>
                <xdr:colOff>-81</xdr:colOff>
                <xdr:row>20</xdr:row>
                <xdr:rowOff>12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17</xdr:row>
                <xdr:rowOff>12</xdr:rowOff>
              </xdr:from>
              <xdr:to>
                <xdr:col>4</xdr:col>
                <xdr:colOff>-81</xdr:colOff>
                <xdr:row>21</xdr:row>
                <xdr:rowOff>12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18</xdr:row>
                <xdr:rowOff>12</xdr:rowOff>
              </xdr:from>
              <xdr:to>
                <xdr:col>4</xdr:col>
                <xdr:colOff>-81</xdr:colOff>
                <xdr:row>22</xdr:row>
                <xdr:rowOff>14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19</xdr:row>
                <xdr:rowOff>14</xdr:rowOff>
              </xdr:from>
              <xdr:to>
                <xdr:col>4</xdr:col>
                <xdr:colOff>-81</xdr:colOff>
                <xdr:row>23</xdr:row>
                <xdr:rowOff>14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20</xdr:row>
                <xdr:rowOff>14</xdr:rowOff>
              </xdr:from>
              <xdr:to>
                <xdr:col>4</xdr:col>
                <xdr:colOff>-81</xdr:colOff>
                <xdr:row>24</xdr:row>
                <xdr:rowOff>14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21</xdr:row>
                <xdr:rowOff>14</xdr:rowOff>
              </xdr:from>
              <xdr:to>
                <xdr:col>4</xdr:col>
                <xdr:colOff>-81</xdr:colOff>
                <xdr:row>25</xdr:row>
                <xdr:rowOff>14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22</xdr:row>
                <xdr:rowOff>14</xdr:rowOff>
              </xdr:from>
              <xdr:to>
                <xdr:col>4</xdr:col>
                <xdr:colOff>-81</xdr:colOff>
                <xdr:row>26</xdr:row>
                <xdr:rowOff>14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23</xdr:row>
                <xdr:rowOff>18</xdr:rowOff>
              </xdr:from>
              <xdr:to>
                <xdr:col>4</xdr:col>
                <xdr:colOff>-81</xdr:colOff>
                <xdr:row>27</xdr:row>
                <xdr:rowOff>18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24</xdr:row>
                <xdr:rowOff>18</xdr:rowOff>
              </xdr:from>
              <xdr:to>
                <xdr:col>4</xdr:col>
                <xdr:colOff>-81</xdr:colOff>
                <xdr:row>28</xdr:row>
                <xdr:rowOff>18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25</xdr:row>
                <xdr:rowOff>18</xdr:rowOff>
              </xdr:from>
              <xdr:to>
                <xdr:col>4</xdr:col>
                <xdr:colOff>-81</xdr:colOff>
                <xdr:row>29</xdr:row>
                <xdr:rowOff>18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26</xdr:row>
                <xdr:rowOff>18</xdr:rowOff>
              </xdr:from>
              <xdr:to>
                <xdr:col>4</xdr:col>
                <xdr:colOff>-81</xdr:colOff>
                <xdr:row>30</xdr:row>
                <xdr:rowOff>18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27</xdr:row>
                <xdr:rowOff>18</xdr:rowOff>
              </xdr:from>
              <xdr:to>
                <xdr:col>4</xdr:col>
                <xdr:colOff>-81</xdr:colOff>
                <xdr:row>31</xdr:row>
                <xdr:rowOff>18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28</xdr:row>
                <xdr:rowOff>18</xdr:rowOff>
              </xdr:from>
              <xdr:to>
                <xdr:col>4</xdr:col>
                <xdr:colOff>-81</xdr:colOff>
                <xdr:row>32</xdr:row>
                <xdr:rowOff>18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29</xdr:row>
                <xdr:rowOff>18</xdr:rowOff>
              </xdr:from>
              <xdr:to>
                <xdr:col>4</xdr:col>
                <xdr:colOff>-81</xdr:colOff>
                <xdr:row>33</xdr:row>
                <xdr:rowOff>18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30</xdr:row>
                <xdr:rowOff>18</xdr:rowOff>
              </xdr:from>
              <xdr:to>
                <xdr:col>4</xdr:col>
                <xdr:colOff>-81</xdr:colOff>
                <xdr:row>34</xdr:row>
                <xdr:rowOff>18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31</xdr:row>
                <xdr:rowOff>18</xdr:rowOff>
              </xdr:from>
              <xdr:to>
                <xdr:col>4</xdr:col>
                <xdr:colOff>-81</xdr:colOff>
                <xdr:row>35</xdr:row>
                <xdr:rowOff>18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</xdr:row>
                <xdr:rowOff>0</xdr:rowOff>
              </xdr:from>
              <xdr:to>
                <xdr:col>4</xdr:col>
                <xdr:colOff>-81</xdr:colOff>
                <xdr:row>37</xdr:row>
                <xdr:rowOff>0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34</xdr:row>
                <xdr:rowOff>0</xdr:rowOff>
              </xdr:from>
              <xdr:to>
                <xdr:col>4</xdr:col>
                <xdr:colOff>-81</xdr:colOff>
                <xdr:row>38</xdr:row>
                <xdr:rowOff>0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35</xdr:row>
                <xdr:rowOff>0</xdr:rowOff>
              </xdr:from>
              <xdr:to>
                <xdr:col>4</xdr:col>
                <xdr:colOff>-81</xdr:colOff>
                <xdr:row>39</xdr:row>
                <xdr:rowOff>2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36</xdr:row>
                <xdr:rowOff>2</xdr:rowOff>
              </xdr:from>
              <xdr:to>
                <xdr:col>4</xdr:col>
                <xdr:colOff>-81</xdr:colOff>
                <xdr:row>40</xdr:row>
                <xdr:rowOff>2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37</xdr:row>
                <xdr:rowOff>2</xdr:rowOff>
              </xdr:from>
              <xdr:to>
                <xdr:col>4</xdr:col>
                <xdr:colOff>-81</xdr:colOff>
                <xdr:row>41</xdr:row>
                <xdr:rowOff>2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38</xdr:row>
                <xdr:rowOff>2</xdr:rowOff>
              </xdr:from>
              <xdr:to>
                <xdr:col>4</xdr:col>
                <xdr:colOff>-81</xdr:colOff>
                <xdr:row>42</xdr:row>
                <xdr:rowOff>2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39</xdr:row>
                <xdr:rowOff>2</xdr:rowOff>
              </xdr:from>
              <xdr:to>
                <xdr:col>4</xdr:col>
                <xdr:colOff>-81</xdr:colOff>
                <xdr:row>43</xdr:row>
                <xdr:rowOff>2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40</xdr:row>
                <xdr:rowOff>2</xdr:rowOff>
              </xdr:from>
              <xdr:to>
                <xdr:col>4</xdr:col>
                <xdr:colOff>-81</xdr:colOff>
                <xdr:row>44</xdr:row>
                <xdr:rowOff>2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41</xdr:row>
                <xdr:rowOff>2</xdr:rowOff>
              </xdr:from>
              <xdr:to>
                <xdr:col>4</xdr:col>
                <xdr:colOff>-81</xdr:colOff>
                <xdr:row>45</xdr:row>
                <xdr:rowOff>4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42</xdr:row>
                <xdr:rowOff>4</xdr:rowOff>
              </xdr:from>
              <xdr:to>
                <xdr:col>4</xdr:col>
                <xdr:colOff>-81</xdr:colOff>
                <xdr:row>46</xdr:row>
                <xdr:rowOff>4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43</xdr:row>
                <xdr:rowOff>4</xdr:rowOff>
              </xdr:from>
              <xdr:to>
                <xdr:col>4</xdr:col>
                <xdr:colOff>-81</xdr:colOff>
                <xdr:row>47</xdr:row>
                <xdr:rowOff>4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44</xdr:row>
                <xdr:rowOff>4</xdr:rowOff>
              </xdr:from>
              <xdr:to>
                <xdr:col>4</xdr:col>
                <xdr:colOff>-81</xdr:colOff>
                <xdr:row>48</xdr:row>
                <xdr:rowOff>4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45</xdr:row>
                <xdr:rowOff>4</xdr:rowOff>
              </xdr:from>
              <xdr:to>
                <xdr:col>4</xdr:col>
                <xdr:colOff>-81</xdr:colOff>
                <xdr:row>49</xdr:row>
                <xdr:rowOff>4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46</xdr:row>
                <xdr:rowOff>8</xdr:rowOff>
              </xdr:from>
              <xdr:to>
                <xdr:col>4</xdr:col>
                <xdr:colOff>-81</xdr:colOff>
                <xdr:row>50</xdr:row>
                <xdr:rowOff>8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47</xdr:row>
                <xdr:rowOff>8</xdr:rowOff>
              </xdr:from>
              <xdr:to>
                <xdr:col>4</xdr:col>
                <xdr:colOff>-81</xdr:colOff>
                <xdr:row>51</xdr:row>
                <xdr:rowOff>8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48</xdr:row>
                <xdr:rowOff>8</xdr:rowOff>
              </xdr:from>
              <xdr:to>
                <xdr:col>4</xdr:col>
                <xdr:colOff>-81</xdr:colOff>
                <xdr:row>52</xdr:row>
                <xdr:rowOff>8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49</xdr:row>
                <xdr:rowOff>8</xdr:rowOff>
              </xdr:from>
              <xdr:to>
                <xdr:col>4</xdr:col>
                <xdr:colOff>-81</xdr:colOff>
                <xdr:row>53</xdr:row>
                <xdr:rowOff>8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50</xdr:row>
                <xdr:rowOff>8</xdr:rowOff>
              </xdr:from>
              <xdr:to>
                <xdr:col>4</xdr:col>
                <xdr:colOff>-81</xdr:colOff>
                <xdr:row>54</xdr:row>
                <xdr:rowOff>8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51</xdr:row>
                <xdr:rowOff>8</xdr:rowOff>
              </xdr:from>
              <xdr:to>
                <xdr:col>4</xdr:col>
                <xdr:colOff>-81</xdr:colOff>
                <xdr:row>55</xdr:row>
                <xdr:rowOff>8</xdr:rowOff>
              </xdr:to>
            </anchor>
          </commentPr>
        </mc:Choice>
        <mc:Fallback/>
      </mc:AlternateContent>
    </comment>
    <comment ref="E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52</xdr:row>
                <xdr:rowOff>8</xdr:rowOff>
              </xdr:from>
              <xdr:to>
                <xdr:col>4</xdr:col>
                <xdr:colOff>-81</xdr:colOff>
                <xdr:row>56</xdr:row>
                <xdr:rowOff>5</xdr:rowOff>
              </xdr:to>
            </anchor>
          </commentPr>
        </mc:Choice>
        <mc:Fallback/>
      </mc:AlternateContent>
    </comment>
    <comment ref="E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53</xdr:row>
                <xdr:rowOff>8</xdr:rowOff>
              </xdr:from>
              <xdr:to>
                <xdr:col>4</xdr:col>
                <xdr:colOff>-81</xdr:colOff>
                <xdr:row>57</xdr:row>
                <xdr:rowOff>5</xdr:rowOff>
              </xdr:to>
            </anchor>
          </commentPr>
        </mc:Choice>
        <mc:Fallback/>
      </mc:AlternateContent>
    </comment>
    <comment ref="E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54</xdr:row>
                <xdr:rowOff>8</xdr:rowOff>
              </xdr:from>
              <xdr:to>
                <xdr:col>4</xdr:col>
                <xdr:colOff>-81</xdr:colOff>
                <xdr:row>58</xdr:row>
                <xdr:rowOff>5</xdr:rowOff>
              </xdr:to>
            </anchor>
          </commentPr>
        </mc:Choice>
        <mc:Fallback/>
      </mc:AlternateContent>
    </comment>
    <comment ref="E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55</xdr:row>
                <xdr:rowOff>10</xdr:rowOff>
              </xdr:from>
              <xdr:to>
                <xdr:col>4</xdr:col>
                <xdr:colOff>-81</xdr:colOff>
                <xdr:row>59</xdr:row>
                <xdr:rowOff>8</xdr:rowOff>
              </xdr:to>
            </anchor>
          </commentPr>
        </mc:Choice>
        <mc:Fallback/>
      </mc:AlternateContent>
    </comment>
    <comment ref="E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56</xdr:row>
                <xdr:rowOff>8</xdr:rowOff>
              </xdr:from>
              <xdr:to>
                <xdr:col>4</xdr:col>
                <xdr:colOff>-81</xdr:colOff>
                <xdr:row>60</xdr:row>
                <xdr:rowOff>8</xdr:rowOff>
              </xdr:to>
            </anchor>
          </commentPr>
        </mc:Choice>
        <mc:Fallback/>
      </mc:AlternateContent>
    </comment>
    <comment ref="E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57</xdr:row>
                <xdr:rowOff>8</xdr:rowOff>
              </xdr:from>
              <xdr:to>
                <xdr:col>4</xdr:col>
                <xdr:colOff>-81</xdr:colOff>
                <xdr:row>61</xdr:row>
                <xdr:rowOff>10</xdr:rowOff>
              </xdr:to>
            </anchor>
          </commentPr>
        </mc:Choice>
        <mc:Fallback/>
      </mc:AlternateContent>
    </comment>
    <comment ref="E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58</xdr:row>
                <xdr:rowOff>10</xdr:rowOff>
              </xdr:from>
              <xdr:to>
                <xdr:col>4</xdr:col>
                <xdr:colOff>-81</xdr:colOff>
                <xdr:row>62</xdr:row>
                <xdr:rowOff>10</xdr:rowOff>
              </xdr:to>
            </anchor>
          </commentPr>
        </mc:Choice>
        <mc:Fallback/>
      </mc:AlternateContent>
    </comment>
    <comment ref="E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59</xdr:row>
                <xdr:rowOff>10</xdr:rowOff>
              </xdr:from>
              <xdr:to>
                <xdr:col>4</xdr:col>
                <xdr:colOff>-81</xdr:colOff>
                <xdr:row>63</xdr:row>
                <xdr:rowOff>10</xdr:rowOff>
              </xdr:to>
            </anchor>
          </commentPr>
        </mc:Choice>
        <mc:Fallback/>
      </mc:AlternateContent>
    </comment>
    <comment ref="E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60</xdr:row>
                <xdr:rowOff>10</xdr:rowOff>
              </xdr:from>
              <xdr:to>
                <xdr:col>4</xdr:col>
                <xdr:colOff>-81</xdr:colOff>
                <xdr:row>64</xdr:row>
                <xdr:rowOff>10</xdr:rowOff>
              </xdr:to>
            </anchor>
          </commentPr>
        </mc:Choice>
        <mc:Fallback/>
      </mc:AlternateContent>
    </comment>
    <comment ref="E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61</xdr:row>
                <xdr:rowOff>10</xdr:rowOff>
              </xdr:from>
              <xdr:to>
                <xdr:col>4</xdr:col>
                <xdr:colOff>-81</xdr:colOff>
                <xdr:row>65</xdr:row>
                <xdr:rowOff>10</xdr:rowOff>
              </xdr:to>
            </anchor>
          </commentPr>
        </mc:Choice>
        <mc:Fallback/>
      </mc:AlternateContent>
    </comment>
    <comment ref="E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62</xdr:row>
                <xdr:rowOff>10</xdr:rowOff>
              </xdr:from>
              <xdr:to>
                <xdr:col>4</xdr:col>
                <xdr:colOff>-81</xdr:colOff>
                <xdr:row>66</xdr:row>
                <xdr:rowOff>10</xdr:rowOff>
              </xdr:to>
            </anchor>
          </commentPr>
        </mc:Choice>
        <mc:Fallback/>
      </mc:AlternateContent>
    </comment>
    <comment ref="E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63</xdr:row>
                <xdr:rowOff>10</xdr:rowOff>
              </xdr:from>
              <xdr:to>
                <xdr:col>4</xdr:col>
                <xdr:colOff>-81</xdr:colOff>
                <xdr:row>67</xdr:row>
                <xdr:rowOff>10</xdr:rowOff>
              </xdr:to>
            </anchor>
          </commentPr>
        </mc:Choice>
        <mc:Fallback/>
      </mc:AlternateContent>
    </comment>
    <comment ref="E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64</xdr:row>
                <xdr:rowOff>11</xdr:rowOff>
              </xdr:from>
              <xdr:to>
                <xdr:col>4</xdr:col>
                <xdr:colOff>-81</xdr:colOff>
                <xdr:row>68</xdr:row>
                <xdr:rowOff>11</xdr:rowOff>
              </xdr:to>
            </anchor>
          </commentPr>
        </mc:Choice>
        <mc:Fallback/>
      </mc:AlternateContent>
    </comment>
    <comment ref="E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65</xdr:row>
                <xdr:rowOff>11</xdr:rowOff>
              </xdr:from>
              <xdr:to>
                <xdr:col>4</xdr:col>
                <xdr:colOff>-81</xdr:colOff>
                <xdr:row>69</xdr:row>
                <xdr:rowOff>11</xdr:rowOff>
              </xdr:to>
            </anchor>
          </commentPr>
        </mc:Choice>
        <mc:Fallback/>
      </mc:AlternateContent>
    </comment>
    <comment ref="E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66</xdr:row>
                <xdr:rowOff>11</xdr:rowOff>
              </xdr:from>
              <xdr:to>
                <xdr:col>4</xdr:col>
                <xdr:colOff>-81</xdr:colOff>
                <xdr:row>70</xdr:row>
                <xdr:rowOff>11</xdr:rowOff>
              </xdr:to>
            </anchor>
          </commentPr>
        </mc:Choice>
        <mc:Fallback/>
      </mc:AlternateContent>
    </comment>
    <comment ref="E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67</xdr:row>
                <xdr:rowOff>11</xdr:rowOff>
              </xdr:from>
              <xdr:to>
                <xdr:col>4</xdr:col>
                <xdr:colOff>-81</xdr:colOff>
                <xdr:row>71</xdr:row>
                <xdr:rowOff>11</xdr:rowOff>
              </xdr:to>
            </anchor>
          </commentPr>
        </mc:Choice>
        <mc:Fallback/>
      </mc:AlternateContent>
    </comment>
    <comment ref="E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68</xdr:row>
                <xdr:rowOff>15</xdr:rowOff>
              </xdr:from>
              <xdr:to>
                <xdr:col>4</xdr:col>
                <xdr:colOff>-81</xdr:colOff>
                <xdr:row>72</xdr:row>
                <xdr:rowOff>15</xdr:rowOff>
              </xdr:to>
            </anchor>
          </commentPr>
        </mc:Choice>
        <mc:Fallback/>
      </mc:AlternateContent>
    </comment>
    <comment ref="E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69</xdr:row>
                <xdr:rowOff>15</xdr:rowOff>
              </xdr:from>
              <xdr:to>
                <xdr:col>4</xdr:col>
                <xdr:colOff>-81</xdr:colOff>
                <xdr:row>73</xdr:row>
                <xdr:rowOff>15</xdr:rowOff>
              </xdr:to>
            </anchor>
          </commentPr>
        </mc:Choice>
        <mc:Fallback/>
      </mc:AlternateContent>
    </comment>
    <comment ref="E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70</xdr:row>
                <xdr:rowOff>15</xdr:rowOff>
              </xdr:from>
              <xdr:to>
                <xdr:col>4</xdr:col>
                <xdr:colOff>-81</xdr:colOff>
                <xdr:row>74</xdr:row>
                <xdr:rowOff>15</xdr:rowOff>
              </xdr:to>
            </anchor>
          </commentPr>
        </mc:Choice>
        <mc:Fallback/>
      </mc:AlternateContent>
    </comment>
    <comment ref="E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71</xdr:row>
                <xdr:rowOff>15</xdr:rowOff>
              </xdr:from>
              <xdr:to>
                <xdr:col>4</xdr:col>
                <xdr:colOff>-81</xdr:colOff>
                <xdr:row>75</xdr:row>
                <xdr:rowOff>15</xdr:rowOff>
              </xdr:to>
            </anchor>
          </commentPr>
        </mc:Choice>
        <mc:Fallback/>
      </mc:AlternateContent>
    </comment>
    <comment ref="E7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72</xdr:row>
                <xdr:rowOff>15</xdr:rowOff>
              </xdr:from>
              <xdr:to>
                <xdr:col>4</xdr:col>
                <xdr:colOff>-81</xdr:colOff>
                <xdr:row>76</xdr:row>
                <xdr:rowOff>15</xdr:rowOff>
              </xdr:to>
            </anchor>
          </commentPr>
        </mc:Choice>
        <mc:Fallback/>
      </mc:AlternateContent>
    </comment>
    <comment ref="E7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73</xdr:row>
                <xdr:rowOff>15</xdr:rowOff>
              </xdr:from>
              <xdr:to>
                <xdr:col>4</xdr:col>
                <xdr:colOff>-81</xdr:colOff>
                <xdr:row>77</xdr:row>
                <xdr:rowOff>15</xdr:rowOff>
              </xdr:to>
            </anchor>
          </commentPr>
        </mc:Choice>
        <mc:Fallback/>
      </mc:AlternateContent>
    </comment>
    <comment ref="E7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74</xdr:row>
                <xdr:rowOff>15</xdr:rowOff>
              </xdr:from>
              <xdr:to>
                <xdr:col>4</xdr:col>
                <xdr:colOff>-81</xdr:colOff>
                <xdr:row>78</xdr:row>
                <xdr:rowOff>15</xdr:rowOff>
              </xdr:to>
            </anchor>
          </commentPr>
        </mc:Choice>
        <mc:Fallback/>
      </mc:AlternateContent>
    </comment>
    <comment ref="E7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75</xdr:row>
                <xdr:rowOff>15</xdr:rowOff>
              </xdr:from>
              <xdr:to>
                <xdr:col>4</xdr:col>
                <xdr:colOff>-81</xdr:colOff>
                <xdr:row>79</xdr:row>
                <xdr:rowOff>15</xdr:rowOff>
              </xdr:to>
            </anchor>
          </commentPr>
        </mc:Choice>
        <mc:Fallback/>
      </mc:AlternateContent>
    </comment>
    <comment ref="E7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76</xdr:row>
                <xdr:rowOff>15</xdr:rowOff>
              </xdr:from>
              <xdr:to>
                <xdr:col>4</xdr:col>
                <xdr:colOff>-81</xdr:colOff>
                <xdr:row>80</xdr:row>
                <xdr:rowOff>15</xdr:rowOff>
              </xdr:to>
            </anchor>
          </commentPr>
        </mc:Choice>
        <mc:Fallback/>
      </mc:AlternateContent>
    </comment>
    <comment ref="E7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77</xdr:row>
                <xdr:rowOff>16</xdr:rowOff>
              </xdr:from>
              <xdr:to>
                <xdr:col>4</xdr:col>
                <xdr:colOff>-81</xdr:colOff>
                <xdr:row>81</xdr:row>
                <xdr:rowOff>16</xdr:rowOff>
              </xdr:to>
            </anchor>
          </commentPr>
        </mc:Choice>
        <mc:Fallback/>
      </mc:AlternateContent>
    </comment>
    <comment ref="E7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78</xdr:row>
                <xdr:rowOff>16</xdr:rowOff>
              </xdr:from>
              <xdr:to>
                <xdr:col>4</xdr:col>
                <xdr:colOff>-81</xdr:colOff>
                <xdr:row>82</xdr:row>
                <xdr:rowOff>16</xdr:rowOff>
              </xdr:to>
            </anchor>
          </commentPr>
        </mc:Choice>
        <mc:Fallback/>
      </mc:AlternateContent>
    </comment>
    <comment ref="E8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79</xdr:row>
                <xdr:rowOff>16</xdr:rowOff>
              </xdr:from>
              <xdr:to>
                <xdr:col>4</xdr:col>
                <xdr:colOff>-81</xdr:colOff>
                <xdr:row>84</xdr:row>
                <xdr:rowOff>0</xdr:rowOff>
              </xdr:to>
            </anchor>
          </commentPr>
        </mc:Choice>
        <mc:Fallback/>
      </mc:AlternateContent>
    </comment>
    <comment ref="E8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81</xdr:row>
                <xdr:rowOff>0</xdr:rowOff>
              </xdr:from>
              <xdr:to>
                <xdr:col>4</xdr:col>
                <xdr:colOff>-81</xdr:colOff>
                <xdr:row>85</xdr:row>
                <xdr:rowOff>0</xdr:rowOff>
              </xdr:to>
            </anchor>
          </commentPr>
        </mc:Choice>
        <mc:Fallback/>
      </mc:AlternateContent>
    </comment>
    <comment ref="E8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82</xdr:row>
                <xdr:rowOff>0</xdr:rowOff>
              </xdr:from>
              <xdr:to>
                <xdr:col>4</xdr:col>
                <xdr:colOff>-81</xdr:colOff>
                <xdr:row>85</xdr:row>
                <xdr:rowOff>20</xdr:rowOff>
              </xdr:to>
            </anchor>
          </commentPr>
        </mc:Choice>
        <mc:Fallback/>
      </mc:AlternateContent>
    </comment>
    <comment ref="E8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83</xdr:row>
                <xdr:rowOff>0</xdr:rowOff>
              </xdr:from>
              <xdr:to>
                <xdr:col>4</xdr:col>
                <xdr:colOff>-81</xdr:colOff>
                <xdr:row>86</xdr:row>
                <xdr:rowOff>20</xdr:rowOff>
              </xdr:to>
            </anchor>
          </commentPr>
        </mc:Choice>
        <mc:Fallback/>
      </mc:AlternateContent>
    </comment>
    <comment ref="E8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84</xdr:row>
                <xdr:rowOff>0</xdr:rowOff>
              </xdr:from>
              <xdr:to>
                <xdr:col>4</xdr:col>
                <xdr:colOff>-81</xdr:colOff>
                <xdr:row>87</xdr:row>
                <xdr:rowOff>20</xdr:rowOff>
              </xdr:to>
            </anchor>
          </commentPr>
        </mc:Choice>
        <mc:Fallback/>
      </mc:AlternateContent>
    </comment>
    <comment ref="E8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85</xdr:row>
                <xdr:rowOff>0</xdr:rowOff>
              </xdr:from>
              <xdr:to>
                <xdr:col>4</xdr:col>
                <xdr:colOff>-81</xdr:colOff>
                <xdr:row>89</xdr:row>
                <xdr:rowOff>0</xdr:rowOff>
              </xdr:to>
            </anchor>
          </commentPr>
        </mc:Choice>
        <mc:Fallback/>
      </mc:AlternateContent>
    </comment>
    <comment ref="E8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86</xdr:row>
                <xdr:rowOff>0</xdr:rowOff>
              </xdr:from>
              <xdr:to>
                <xdr:col>4</xdr:col>
                <xdr:colOff>-81</xdr:colOff>
                <xdr:row>90</xdr:row>
                <xdr:rowOff>0</xdr:rowOff>
              </xdr:to>
            </anchor>
          </commentPr>
        </mc:Choice>
        <mc:Fallback/>
      </mc:AlternateContent>
    </comment>
    <comment ref="E8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87</xdr:row>
                <xdr:rowOff>0</xdr:rowOff>
              </xdr:from>
              <xdr:to>
                <xdr:col>4</xdr:col>
                <xdr:colOff>-81</xdr:colOff>
                <xdr:row>91</xdr:row>
                <xdr:rowOff>0</xdr:rowOff>
              </xdr:to>
            </anchor>
          </commentPr>
        </mc:Choice>
        <mc:Fallback/>
      </mc:AlternateContent>
    </comment>
    <comment ref="E8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88</xdr:row>
                <xdr:rowOff>0</xdr:rowOff>
              </xdr:from>
              <xdr:to>
                <xdr:col>4</xdr:col>
                <xdr:colOff>-81</xdr:colOff>
                <xdr:row>91</xdr:row>
                <xdr:rowOff>20</xdr:rowOff>
              </xdr:to>
            </anchor>
          </commentPr>
        </mc:Choice>
        <mc:Fallback/>
      </mc:AlternateContent>
    </comment>
    <comment ref="E8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89</xdr:row>
                <xdr:rowOff>0</xdr:rowOff>
              </xdr:from>
              <xdr:to>
                <xdr:col>4</xdr:col>
                <xdr:colOff>-81</xdr:colOff>
                <xdr:row>92</xdr:row>
                <xdr:rowOff>22</xdr:rowOff>
              </xdr:to>
            </anchor>
          </commentPr>
        </mc:Choice>
        <mc:Fallback/>
      </mc:AlternateContent>
    </comment>
    <comment ref="E9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90</xdr:row>
                <xdr:rowOff>0</xdr:rowOff>
              </xdr:from>
              <xdr:to>
                <xdr:col>4</xdr:col>
                <xdr:colOff>-81</xdr:colOff>
                <xdr:row>93</xdr:row>
                <xdr:rowOff>4</xdr:rowOff>
              </xdr:to>
            </anchor>
          </commentPr>
        </mc:Choice>
        <mc:Fallback/>
      </mc:AlternateContent>
    </comment>
    <comment ref="E9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91</xdr:row>
                <xdr:rowOff>5</xdr:rowOff>
              </xdr:from>
              <xdr:to>
                <xdr:col>4</xdr:col>
                <xdr:colOff>-81</xdr:colOff>
                <xdr:row>93</xdr:row>
                <xdr:rowOff>26</xdr:rowOff>
              </xdr:to>
            </anchor>
          </commentPr>
        </mc:Choice>
        <mc:Fallback/>
      </mc:AlternateContent>
    </comment>
    <comment ref="E9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92</xdr:row>
                <xdr:rowOff>3</xdr:rowOff>
              </xdr:from>
              <xdr:to>
                <xdr:col>4</xdr:col>
                <xdr:colOff>-81</xdr:colOff>
                <xdr:row>94</xdr:row>
                <xdr:rowOff>11</xdr:rowOff>
              </xdr:to>
            </anchor>
          </commentPr>
        </mc:Choice>
        <mc:Fallback/>
      </mc:AlternateContent>
    </comment>
  </commentList>
</comments>
</file>

<file path=xl/comments1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</xdr:row>
                <xdr:rowOff>12</xdr:rowOff>
              </xdr:from>
              <xdr:to>
                <xdr:col>4</xdr:col>
                <xdr:colOff>-61</xdr:colOff>
                <xdr:row>16</xdr:row>
                <xdr:rowOff>12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</xdr:row>
                <xdr:rowOff>12</xdr:rowOff>
              </xdr:from>
              <xdr:to>
                <xdr:col>4</xdr:col>
                <xdr:colOff>-61</xdr:colOff>
                <xdr:row>17</xdr:row>
                <xdr:rowOff>12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</xdr:row>
                <xdr:rowOff>12</xdr:rowOff>
              </xdr:from>
              <xdr:to>
                <xdr:col>4</xdr:col>
                <xdr:colOff>-61</xdr:colOff>
                <xdr:row>18</xdr:row>
                <xdr:rowOff>12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</xdr:row>
                <xdr:rowOff>12</xdr:rowOff>
              </xdr:from>
              <xdr:to>
                <xdr:col>4</xdr:col>
                <xdr:colOff>-61</xdr:colOff>
                <xdr:row>19</xdr:row>
                <xdr:rowOff>12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</xdr:row>
                <xdr:rowOff>12</xdr:rowOff>
              </xdr:from>
              <xdr:to>
                <xdr:col>4</xdr:col>
                <xdr:colOff>-61</xdr:colOff>
                <xdr:row>20</xdr:row>
                <xdr:rowOff>12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</xdr:row>
                <xdr:rowOff>12</xdr:rowOff>
              </xdr:from>
              <xdr:to>
                <xdr:col>4</xdr:col>
                <xdr:colOff>-61</xdr:colOff>
                <xdr:row>21</xdr:row>
                <xdr:rowOff>12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</xdr:row>
                <xdr:rowOff>12</xdr:rowOff>
              </xdr:from>
              <xdr:to>
                <xdr:col>4</xdr:col>
                <xdr:colOff>-61</xdr:colOff>
                <xdr:row>22</xdr:row>
                <xdr:rowOff>13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</xdr:row>
                <xdr:rowOff>13</xdr:rowOff>
              </xdr:from>
              <xdr:to>
                <xdr:col>4</xdr:col>
                <xdr:colOff>-61</xdr:colOff>
                <xdr:row>23</xdr:row>
                <xdr:rowOff>13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</xdr:row>
                <xdr:rowOff>13</xdr:rowOff>
              </xdr:from>
              <xdr:to>
                <xdr:col>4</xdr:col>
                <xdr:colOff>-61</xdr:colOff>
                <xdr:row>24</xdr:row>
                <xdr:rowOff>13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</xdr:row>
                <xdr:rowOff>13</xdr:rowOff>
              </xdr:from>
              <xdr:to>
                <xdr:col>4</xdr:col>
                <xdr:colOff>-61</xdr:colOff>
                <xdr:row>25</xdr:row>
                <xdr:rowOff>13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</xdr:row>
                <xdr:rowOff>13</xdr:rowOff>
              </xdr:from>
              <xdr:to>
                <xdr:col>4</xdr:col>
                <xdr:colOff>-61</xdr:colOff>
                <xdr:row>26</xdr:row>
                <xdr:rowOff>13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</xdr:row>
                <xdr:rowOff>17</xdr:rowOff>
              </xdr:from>
              <xdr:to>
                <xdr:col>4</xdr:col>
                <xdr:colOff>-61</xdr:colOff>
                <xdr:row>27</xdr:row>
                <xdr:rowOff>17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</xdr:row>
                <xdr:rowOff>17</xdr:rowOff>
              </xdr:from>
              <xdr:to>
                <xdr:col>4</xdr:col>
                <xdr:colOff>-61</xdr:colOff>
                <xdr:row>28</xdr:row>
                <xdr:rowOff>17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</xdr:row>
                <xdr:rowOff>17</xdr:rowOff>
              </xdr:from>
              <xdr:to>
                <xdr:col>4</xdr:col>
                <xdr:colOff>-61</xdr:colOff>
                <xdr:row>29</xdr:row>
                <xdr:rowOff>17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</xdr:row>
                <xdr:rowOff>17</xdr:rowOff>
              </xdr:from>
              <xdr:to>
                <xdr:col>4</xdr:col>
                <xdr:colOff>-61</xdr:colOff>
                <xdr:row>30</xdr:row>
                <xdr:rowOff>17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</xdr:row>
                <xdr:rowOff>17</xdr:rowOff>
              </xdr:from>
              <xdr:to>
                <xdr:col>4</xdr:col>
                <xdr:colOff>-61</xdr:colOff>
                <xdr:row>31</xdr:row>
                <xdr:rowOff>17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</xdr:row>
                <xdr:rowOff>17</xdr:rowOff>
              </xdr:from>
              <xdr:to>
                <xdr:col>4</xdr:col>
                <xdr:colOff>-61</xdr:colOff>
                <xdr:row>32</xdr:row>
                <xdr:rowOff>17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</xdr:row>
                <xdr:rowOff>17</xdr:rowOff>
              </xdr:from>
              <xdr:to>
                <xdr:col>4</xdr:col>
                <xdr:colOff>-61</xdr:colOff>
                <xdr:row>33</xdr:row>
                <xdr:rowOff>17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</xdr:row>
                <xdr:rowOff>18</xdr:rowOff>
              </xdr:from>
              <xdr:to>
                <xdr:col>4</xdr:col>
                <xdr:colOff>-61</xdr:colOff>
                <xdr:row>34</xdr:row>
                <xdr:rowOff>18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</xdr:row>
                <xdr:rowOff>18</xdr:rowOff>
              </xdr:from>
              <xdr:to>
                <xdr:col>4</xdr:col>
                <xdr:colOff>-61</xdr:colOff>
                <xdr:row>35</xdr:row>
                <xdr:rowOff>18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</xdr:row>
                <xdr:rowOff>0</xdr:rowOff>
              </xdr:from>
              <xdr:to>
                <xdr:col>4</xdr:col>
                <xdr:colOff>-61</xdr:colOff>
                <xdr:row>37</xdr:row>
                <xdr:rowOff>0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34</xdr:row>
                <xdr:rowOff>0</xdr:rowOff>
              </xdr:from>
              <xdr:to>
                <xdr:col>4</xdr:col>
                <xdr:colOff>-61</xdr:colOff>
                <xdr:row>38</xdr:row>
                <xdr:rowOff>0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35</xdr:row>
                <xdr:rowOff>0</xdr:rowOff>
              </xdr:from>
              <xdr:to>
                <xdr:col>4</xdr:col>
                <xdr:colOff>-61</xdr:colOff>
                <xdr:row>39</xdr:row>
                <xdr:rowOff>2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36</xdr:row>
                <xdr:rowOff>2</xdr:rowOff>
              </xdr:from>
              <xdr:to>
                <xdr:col>4</xdr:col>
                <xdr:colOff>-61</xdr:colOff>
                <xdr:row>40</xdr:row>
                <xdr:rowOff>2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37</xdr:row>
                <xdr:rowOff>2</xdr:rowOff>
              </xdr:from>
              <xdr:to>
                <xdr:col>4</xdr:col>
                <xdr:colOff>-61</xdr:colOff>
                <xdr:row>41</xdr:row>
                <xdr:rowOff>2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38</xdr:row>
                <xdr:rowOff>2</xdr:rowOff>
              </xdr:from>
              <xdr:to>
                <xdr:col>4</xdr:col>
                <xdr:colOff>-61</xdr:colOff>
                <xdr:row>42</xdr:row>
                <xdr:rowOff>2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39</xdr:row>
                <xdr:rowOff>2</xdr:rowOff>
              </xdr:from>
              <xdr:to>
                <xdr:col>4</xdr:col>
                <xdr:colOff>-61</xdr:colOff>
                <xdr:row>43</xdr:row>
                <xdr:rowOff>2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40</xdr:row>
                <xdr:rowOff>2</xdr:rowOff>
              </xdr:from>
              <xdr:to>
                <xdr:col>4</xdr:col>
                <xdr:colOff>-61</xdr:colOff>
                <xdr:row>44</xdr:row>
                <xdr:rowOff>2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41</xdr:row>
                <xdr:rowOff>2</xdr:rowOff>
              </xdr:from>
              <xdr:to>
                <xdr:col>4</xdr:col>
                <xdr:colOff>-61</xdr:colOff>
                <xdr:row>45</xdr:row>
                <xdr:rowOff>3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42</xdr:row>
                <xdr:rowOff>3</xdr:rowOff>
              </xdr:from>
              <xdr:to>
                <xdr:col>4</xdr:col>
                <xdr:colOff>-61</xdr:colOff>
                <xdr:row>46</xdr:row>
                <xdr:rowOff>3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43</xdr:row>
                <xdr:rowOff>3</xdr:rowOff>
              </xdr:from>
              <xdr:to>
                <xdr:col>4</xdr:col>
                <xdr:colOff>-61</xdr:colOff>
                <xdr:row>47</xdr:row>
                <xdr:rowOff>3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44</xdr:row>
                <xdr:rowOff>3</xdr:rowOff>
              </xdr:from>
              <xdr:to>
                <xdr:col>4</xdr:col>
                <xdr:colOff>-61</xdr:colOff>
                <xdr:row>48</xdr:row>
                <xdr:rowOff>3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45</xdr:row>
                <xdr:rowOff>3</xdr:rowOff>
              </xdr:from>
              <xdr:to>
                <xdr:col>4</xdr:col>
                <xdr:colOff>-61</xdr:colOff>
                <xdr:row>49</xdr:row>
                <xdr:rowOff>3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46</xdr:row>
                <xdr:rowOff>7</xdr:rowOff>
              </xdr:from>
              <xdr:to>
                <xdr:col>4</xdr:col>
                <xdr:colOff>-61</xdr:colOff>
                <xdr:row>50</xdr:row>
                <xdr:rowOff>7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47</xdr:row>
                <xdr:rowOff>7</xdr:rowOff>
              </xdr:from>
              <xdr:to>
                <xdr:col>4</xdr:col>
                <xdr:colOff>-61</xdr:colOff>
                <xdr:row>51</xdr:row>
                <xdr:rowOff>7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48</xdr:row>
                <xdr:rowOff>7</xdr:rowOff>
              </xdr:from>
              <xdr:to>
                <xdr:col>4</xdr:col>
                <xdr:colOff>-61</xdr:colOff>
                <xdr:row>52</xdr:row>
                <xdr:rowOff>7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49</xdr:row>
                <xdr:rowOff>7</xdr:rowOff>
              </xdr:from>
              <xdr:to>
                <xdr:col>4</xdr:col>
                <xdr:colOff>-61</xdr:colOff>
                <xdr:row>53</xdr:row>
                <xdr:rowOff>7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50</xdr:row>
                <xdr:rowOff>7</xdr:rowOff>
              </xdr:from>
              <xdr:to>
                <xdr:col>4</xdr:col>
                <xdr:colOff>-61</xdr:colOff>
                <xdr:row>54</xdr:row>
                <xdr:rowOff>7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51</xdr:row>
                <xdr:rowOff>7</xdr:rowOff>
              </xdr:from>
              <xdr:to>
                <xdr:col>4</xdr:col>
                <xdr:colOff>-61</xdr:colOff>
                <xdr:row>55</xdr:row>
                <xdr:rowOff>7</xdr:rowOff>
              </xdr:to>
            </anchor>
          </commentPr>
        </mc:Choice>
        <mc:Fallback/>
      </mc:AlternateContent>
    </comment>
    <comment ref="E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52</xdr:row>
                <xdr:rowOff>7</xdr:rowOff>
              </xdr:from>
              <xdr:to>
                <xdr:col>4</xdr:col>
                <xdr:colOff>-61</xdr:colOff>
                <xdr:row>56</xdr:row>
                <xdr:rowOff>7</xdr:rowOff>
              </xdr:to>
            </anchor>
          </commentPr>
        </mc:Choice>
        <mc:Fallback/>
      </mc:AlternateContent>
    </comment>
    <comment ref="E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53</xdr:row>
                <xdr:rowOff>8</xdr:rowOff>
              </xdr:from>
              <xdr:to>
                <xdr:col>4</xdr:col>
                <xdr:colOff>-61</xdr:colOff>
                <xdr:row>57</xdr:row>
                <xdr:rowOff>8</xdr:rowOff>
              </xdr:to>
            </anchor>
          </commentPr>
        </mc:Choice>
        <mc:Fallback/>
      </mc:AlternateContent>
    </comment>
    <comment ref="E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54</xdr:row>
                <xdr:rowOff>8</xdr:rowOff>
              </xdr:from>
              <xdr:to>
                <xdr:col>4</xdr:col>
                <xdr:colOff>-61</xdr:colOff>
                <xdr:row>58</xdr:row>
                <xdr:rowOff>8</xdr:rowOff>
              </xdr:to>
            </anchor>
          </commentPr>
        </mc:Choice>
        <mc:Fallback/>
      </mc:AlternateContent>
    </comment>
    <comment ref="E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55</xdr:row>
                <xdr:rowOff>10</xdr:rowOff>
              </xdr:from>
              <xdr:to>
                <xdr:col>4</xdr:col>
                <xdr:colOff>-61</xdr:colOff>
                <xdr:row>59</xdr:row>
                <xdr:rowOff>10</xdr:rowOff>
              </xdr:to>
            </anchor>
          </commentPr>
        </mc:Choice>
        <mc:Fallback/>
      </mc:AlternateContent>
    </comment>
    <comment ref="E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56</xdr:row>
                <xdr:rowOff>10</xdr:rowOff>
              </xdr:from>
              <xdr:to>
                <xdr:col>4</xdr:col>
                <xdr:colOff>-61</xdr:colOff>
                <xdr:row>60</xdr:row>
                <xdr:rowOff>10</xdr:rowOff>
              </xdr:to>
            </anchor>
          </commentPr>
        </mc:Choice>
        <mc:Fallback/>
      </mc:AlternateContent>
    </comment>
    <comment ref="E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57</xdr:row>
                <xdr:rowOff>10</xdr:rowOff>
              </xdr:from>
              <xdr:to>
                <xdr:col>4</xdr:col>
                <xdr:colOff>-61</xdr:colOff>
                <xdr:row>61</xdr:row>
                <xdr:rowOff>12</xdr:rowOff>
              </xdr:to>
            </anchor>
          </commentPr>
        </mc:Choice>
        <mc:Fallback/>
      </mc:AlternateContent>
    </comment>
    <comment ref="E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58</xdr:row>
                <xdr:rowOff>12</xdr:rowOff>
              </xdr:from>
              <xdr:to>
                <xdr:col>4</xdr:col>
                <xdr:colOff>-61</xdr:colOff>
                <xdr:row>62</xdr:row>
                <xdr:rowOff>12</xdr:rowOff>
              </xdr:to>
            </anchor>
          </commentPr>
        </mc:Choice>
        <mc:Fallback/>
      </mc:AlternateContent>
    </comment>
    <comment ref="E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59</xdr:row>
                <xdr:rowOff>12</xdr:rowOff>
              </xdr:from>
              <xdr:to>
                <xdr:col>4</xdr:col>
                <xdr:colOff>-61</xdr:colOff>
                <xdr:row>63</xdr:row>
                <xdr:rowOff>12</xdr:rowOff>
              </xdr:to>
            </anchor>
          </commentPr>
        </mc:Choice>
        <mc:Fallback/>
      </mc:AlternateContent>
    </comment>
    <comment ref="E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60</xdr:row>
                <xdr:rowOff>12</xdr:rowOff>
              </xdr:from>
              <xdr:to>
                <xdr:col>4</xdr:col>
                <xdr:colOff>-61</xdr:colOff>
                <xdr:row>64</xdr:row>
                <xdr:rowOff>12</xdr:rowOff>
              </xdr:to>
            </anchor>
          </commentPr>
        </mc:Choice>
        <mc:Fallback/>
      </mc:AlternateContent>
    </comment>
    <comment ref="E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61</xdr:row>
                <xdr:rowOff>12</xdr:rowOff>
              </xdr:from>
              <xdr:to>
                <xdr:col>4</xdr:col>
                <xdr:colOff>-61</xdr:colOff>
                <xdr:row>65</xdr:row>
                <xdr:rowOff>12</xdr:rowOff>
              </xdr:to>
            </anchor>
          </commentPr>
        </mc:Choice>
        <mc:Fallback/>
      </mc:AlternateContent>
    </comment>
    <comment ref="E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62</xdr:row>
                <xdr:rowOff>12</xdr:rowOff>
              </xdr:from>
              <xdr:to>
                <xdr:col>4</xdr:col>
                <xdr:colOff>-61</xdr:colOff>
                <xdr:row>66</xdr:row>
                <xdr:rowOff>12</xdr:rowOff>
              </xdr:to>
            </anchor>
          </commentPr>
        </mc:Choice>
        <mc:Fallback/>
      </mc:AlternateContent>
    </comment>
    <comment ref="E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63</xdr:row>
                <xdr:rowOff>12</xdr:rowOff>
              </xdr:from>
              <xdr:to>
                <xdr:col>4</xdr:col>
                <xdr:colOff>-61</xdr:colOff>
                <xdr:row>67</xdr:row>
                <xdr:rowOff>13</xdr:rowOff>
              </xdr:to>
            </anchor>
          </commentPr>
        </mc:Choice>
        <mc:Fallback/>
      </mc:AlternateContent>
    </comment>
    <comment ref="E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64</xdr:row>
                <xdr:rowOff>13</xdr:rowOff>
              </xdr:from>
              <xdr:to>
                <xdr:col>4</xdr:col>
                <xdr:colOff>-61</xdr:colOff>
                <xdr:row>68</xdr:row>
                <xdr:rowOff>13</xdr:rowOff>
              </xdr:to>
            </anchor>
          </commentPr>
        </mc:Choice>
        <mc:Fallback/>
      </mc:AlternateContent>
    </comment>
    <comment ref="E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65</xdr:row>
                <xdr:rowOff>13</xdr:rowOff>
              </xdr:from>
              <xdr:to>
                <xdr:col>4</xdr:col>
                <xdr:colOff>-61</xdr:colOff>
                <xdr:row>69</xdr:row>
                <xdr:rowOff>13</xdr:rowOff>
              </xdr:to>
            </anchor>
          </commentPr>
        </mc:Choice>
        <mc:Fallback/>
      </mc:AlternateContent>
    </comment>
    <comment ref="E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66</xdr:row>
                <xdr:rowOff>13</xdr:rowOff>
              </xdr:from>
              <xdr:to>
                <xdr:col>4</xdr:col>
                <xdr:colOff>-61</xdr:colOff>
                <xdr:row>70</xdr:row>
                <xdr:rowOff>13</xdr:rowOff>
              </xdr:to>
            </anchor>
          </commentPr>
        </mc:Choice>
        <mc:Fallback/>
      </mc:AlternateContent>
    </comment>
    <comment ref="E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67</xdr:row>
                <xdr:rowOff>13</xdr:rowOff>
              </xdr:from>
              <xdr:to>
                <xdr:col>4</xdr:col>
                <xdr:colOff>-61</xdr:colOff>
                <xdr:row>71</xdr:row>
                <xdr:rowOff>13</xdr:rowOff>
              </xdr:to>
            </anchor>
          </commentPr>
        </mc:Choice>
        <mc:Fallback/>
      </mc:AlternateContent>
    </comment>
    <comment ref="E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68</xdr:row>
                <xdr:rowOff>17</xdr:rowOff>
              </xdr:from>
              <xdr:to>
                <xdr:col>4</xdr:col>
                <xdr:colOff>-61</xdr:colOff>
                <xdr:row>72</xdr:row>
                <xdr:rowOff>17</xdr:rowOff>
              </xdr:to>
            </anchor>
          </commentPr>
        </mc:Choice>
        <mc:Fallback/>
      </mc:AlternateContent>
    </comment>
    <comment ref="E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69</xdr:row>
                <xdr:rowOff>17</xdr:rowOff>
              </xdr:from>
              <xdr:to>
                <xdr:col>4</xdr:col>
                <xdr:colOff>-61</xdr:colOff>
                <xdr:row>73</xdr:row>
                <xdr:rowOff>1</xdr:rowOff>
              </xdr:to>
            </anchor>
          </commentPr>
        </mc:Choice>
        <mc:Fallback/>
      </mc:AlternateContent>
    </comment>
    <comment ref="E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70</xdr:row>
                <xdr:rowOff>17</xdr:rowOff>
              </xdr:from>
              <xdr:to>
                <xdr:col>4</xdr:col>
                <xdr:colOff>-61</xdr:colOff>
                <xdr:row>73</xdr:row>
                <xdr:rowOff>21</xdr:rowOff>
              </xdr:to>
            </anchor>
          </commentPr>
        </mc:Choice>
        <mc:Fallback/>
      </mc:AlternateContent>
    </comment>
    <comment ref="E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71</xdr:row>
                <xdr:rowOff>17</xdr:rowOff>
              </xdr:from>
              <xdr:to>
                <xdr:col>4</xdr:col>
                <xdr:colOff>-61</xdr:colOff>
                <xdr:row>74</xdr:row>
                <xdr:rowOff>5</xdr:rowOff>
              </xdr:to>
            </anchor>
          </commentPr>
        </mc:Choice>
        <mc:Fallback/>
      </mc:AlternateContent>
    </comment>
  </commentList>
</comments>
</file>

<file path=xl/comments1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</xdr:row>
                <xdr:rowOff>7</xdr:rowOff>
              </xdr:from>
              <xdr:to>
                <xdr:col>4</xdr:col>
                <xdr:colOff>-60</xdr:colOff>
                <xdr:row>16</xdr:row>
                <xdr:rowOff>7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</xdr:row>
                <xdr:rowOff>7</xdr:rowOff>
              </xdr:from>
              <xdr:to>
                <xdr:col>4</xdr:col>
                <xdr:colOff>-60</xdr:colOff>
                <xdr:row>17</xdr:row>
                <xdr:rowOff>7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</xdr:row>
                <xdr:rowOff>7</xdr:rowOff>
              </xdr:from>
              <xdr:to>
                <xdr:col>4</xdr:col>
                <xdr:colOff>-60</xdr:colOff>
                <xdr:row>18</xdr:row>
                <xdr:rowOff>7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</xdr:row>
                <xdr:rowOff>7</xdr:rowOff>
              </xdr:from>
              <xdr:to>
                <xdr:col>4</xdr:col>
                <xdr:colOff>-60</xdr:colOff>
                <xdr:row>19</xdr:row>
                <xdr:rowOff>7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</xdr:row>
                <xdr:rowOff>7</xdr:rowOff>
              </xdr:from>
              <xdr:to>
                <xdr:col>4</xdr:col>
                <xdr:colOff>-60</xdr:colOff>
                <xdr:row>20</xdr:row>
                <xdr:rowOff>7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</xdr:row>
                <xdr:rowOff>7</xdr:rowOff>
              </xdr:from>
              <xdr:to>
                <xdr:col>4</xdr:col>
                <xdr:colOff>-60</xdr:colOff>
                <xdr:row>21</xdr:row>
                <xdr:rowOff>7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</xdr:row>
                <xdr:rowOff>7</xdr:rowOff>
              </xdr:from>
              <xdr:to>
                <xdr:col>4</xdr:col>
                <xdr:colOff>-60</xdr:colOff>
                <xdr:row>22</xdr:row>
                <xdr:rowOff>9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</xdr:row>
                <xdr:rowOff>9</xdr:rowOff>
              </xdr:from>
              <xdr:to>
                <xdr:col>4</xdr:col>
                <xdr:colOff>-60</xdr:colOff>
                <xdr:row>23</xdr:row>
                <xdr:rowOff>9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</xdr:row>
                <xdr:rowOff>9</xdr:rowOff>
              </xdr:from>
              <xdr:to>
                <xdr:col>4</xdr:col>
                <xdr:colOff>-60</xdr:colOff>
                <xdr:row>24</xdr:row>
                <xdr:rowOff>9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</xdr:row>
                <xdr:rowOff>9</xdr:rowOff>
              </xdr:from>
              <xdr:to>
                <xdr:col>4</xdr:col>
                <xdr:colOff>-60</xdr:colOff>
                <xdr:row>25</xdr:row>
                <xdr:rowOff>9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</xdr:row>
                <xdr:rowOff>9</xdr:rowOff>
              </xdr:from>
              <xdr:to>
                <xdr:col>4</xdr:col>
                <xdr:colOff>-60</xdr:colOff>
                <xdr:row>26</xdr:row>
                <xdr:rowOff>9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</xdr:row>
                <xdr:rowOff>13</xdr:rowOff>
              </xdr:from>
              <xdr:to>
                <xdr:col>4</xdr:col>
                <xdr:colOff>-60</xdr:colOff>
                <xdr:row>27</xdr:row>
                <xdr:rowOff>13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</xdr:row>
                <xdr:rowOff>13</xdr:rowOff>
              </xdr:from>
              <xdr:to>
                <xdr:col>4</xdr:col>
                <xdr:colOff>-60</xdr:colOff>
                <xdr:row>28</xdr:row>
                <xdr:rowOff>13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</xdr:row>
                <xdr:rowOff>13</xdr:rowOff>
              </xdr:from>
              <xdr:to>
                <xdr:col>4</xdr:col>
                <xdr:colOff>-60</xdr:colOff>
                <xdr:row>29</xdr:row>
                <xdr:rowOff>13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</xdr:row>
                <xdr:rowOff>13</xdr:rowOff>
              </xdr:from>
              <xdr:to>
                <xdr:col>4</xdr:col>
                <xdr:colOff>-60</xdr:colOff>
                <xdr:row>30</xdr:row>
                <xdr:rowOff>13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</xdr:row>
                <xdr:rowOff>13</xdr:rowOff>
              </xdr:from>
              <xdr:to>
                <xdr:col>4</xdr:col>
                <xdr:colOff>-60</xdr:colOff>
                <xdr:row>31</xdr:row>
                <xdr:rowOff>13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</xdr:row>
                <xdr:rowOff>13</xdr:rowOff>
              </xdr:from>
              <xdr:to>
                <xdr:col>4</xdr:col>
                <xdr:colOff>-60</xdr:colOff>
                <xdr:row>32</xdr:row>
                <xdr:rowOff>13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</xdr:row>
                <xdr:rowOff>13</xdr:rowOff>
              </xdr:from>
              <xdr:to>
                <xdr:col>4</xdr:col>
                <xdr:colOff>-60</xdr:colOff>
                <xdr:row>33</xdr:row>
                <xdr:rowOff>13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</xdr:row>
                <xdr:rowOff>15</xdr:rowOff>
              </xdr:from>
              <xdr:to>
                <xdr:col>4</xdr:col>
                <xdr:colOff>-60</xdr:colOff>
                <xdr:row>34</xdr:row>
                <xdr:rowOff>15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</xdr:row>
                <xdr:rowOff>15</xdr:rowOff>
              </xdr:from>
              <xdr:to>
                <xdr:col>4</xdr:col>
                <xdr:colOff>-60</xdr:colOff>
                <xdr:row>35</xdr:row>
                <xdr:rowOff>15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</xdr:row>
                <xdr:rowOff>16</xdr:rowOff>
              </xdr:from>
              <xdr:to>
                <xdr:col>4</xdr:col>
                <xdr:colOff>-60</xdr:colOff>
                <xdr:row>36</xdr:row>
                <xdr:rowOff>16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</xdr:row>
                <xdr:rowOff>16</xdr:rowOff>
              </xdr:from>
              <xdr:to>
                <xdr:col>4</xdr:col>
                <xdr:colOff>-60</xdr:colOff>
                <xdr:row>37</xdr:row>
                <xdr:rowOff>16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34</xdr:row>
                <xdr:rowOff>16</xdr:rowOff>
              </xdr:from>
              <xdr:to>
                <xdr:col>4</xdr:col>
                <xdr:colOff>-60</xdr:colOff>
                <xdr:row>38</xdr:row>
                <xdr:rowOff>17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35</xdr:row>
                <xdr:rowOff>17</xdr:rowOff>
              </xdr:from>
              <xdr:to>
                <xdr:col>4</xdr:col>
                <xdr:colOff>-60</xdr:colOff>
                <xdr:row>39</xdr:row>
                <xdr:rowOff>17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36</xdr:row>
                <xdr:rowOff>17</xdr:rowOff>
              </xdr:from>
              <xdr:to>
                <xdr:col>4</xdr:col>
                <xdr:colOff>-60</xdr:colOff>
                <xdr:row>40</xdr:row>
                <xdr:rowOff>17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37</xdr:row>
                <xdr:rowOff>17</xdr:rowOff>
              </xdr:from>
              <xdr:to>
                <xdr:col>4</xdr:col>
                <xdr:colOff>-60</xdr:colOff>
                <xdr:row>41</xdr:row>
                <xdr:rowOff>17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38</xdr:row>
                <xdr:rowOff>17</xdr:rowOff>
              </xdr:from>
              <xdr:to>
                <xdr:col>4</xdr:col>
                <xdr:colOff>-60</xdr:colOff>
                <xdr:row>42</xdr:row>
                <xdr:rowOff>17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39</xdr:row>
                <xdr:rowOff>17</xdr:rowOff>
              </xdr:from>
              <xdr:to>
                <xdr:col>4</xdr:col>
                <xdr:colOff>-60</xdr:colOff>
                <xdr:row>43</xdr:row>
                <xdr:rowOff>17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40</xdr:row>
                <xdr:rowOff>17</xdr:rowOff>
              </xdr:from>
              <xdr:to>
                <xdr:col>4</xdr:col>
                <xdr:colOff>-60</xdr:colOff>
                <xdr:row>44</xdr:row>
                <xdr:rowOff>19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41</xdr:row>
                <xdr:rowOff>19</xdr:rowOff>
              </xdr:from>
              <xdr:to>
                <xdr:col>4</xdr:col>
                <xdr:colOff>-60</xdr:colOff>
                <xdr:row>45</xdr:row>
                <xdr:rowOff>19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42</xdr:row>
                <xdr:rowOff>19</xdr:rowOff>
              </xdr:from>
              <xdr:to>
                <xdr:col>4</xdr:col>
                <xdr:colOff>-60</xdr:colOff>
                <xdr:row>46</xdr:row>
                <xdr:rowOff>19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43</xdr:row>
                <xdr:rowOff>19</xdr:rowOff>
              </xdr:from>
              <xdr:to>
                <xdr:col>4</xdr:col>
                <xdr:colOff>-60</xdr:colOff>
                <xdr:row>47</xdr:row>
                <xdr:rowOff>19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44</xdr:row>
                <xdr:rowOff>19</xdr:rowOff>
              </xdr:from>
              <xdr:to>
                <xdr:col>4</xdr:col>
                <xdr:colOff>-60</xdr:colOff>
                <xdr:row>48</xdr:row>
                <xdr:rowOff>19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46</xdr:row>
                <xdr:rowOff>3</xdr:rowOff>
              </xdr:from>
              <xdr:to>
                <xdr:col>4</xdr:col>
                <xdr:colOff>-60</xdr:colOff>
                <xdr:row>50</xdr:row>
                <xdr:rowOff>3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47</xdr:row>
                <xdr:rowOff>3</xdr:rowOff>
              </xdr:from>
              <xdr:to>
                <xdr:col>4</xdr:col>
                <xdr:colOff>-60</xdr:colOff>
                <xdr:row>51</xdr:row>
                <xdr:rowOff>3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48</xdr:row>
                <xdr:rowOff>3</xdr:rowOff>
              </xdr:from>
              <xdr:to>
                <xdr:col>4</xdr:col>
                <xdr:colOff>-60</xdr:colOff>
                <xdr:row>52</xdr:row>
                <xdr:rowOff>3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49</xdr:row>
                <xdr:rowOff>3</xdr:rowOff>
              </xdr:from>
              <xdr:to>
                <xdr:col>4</xdr:col>
                <xdr:colOff>-60</xdr:colOff>
                <xdr:row>53</xdr:row>
                <xdr:rowOff>3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50</xdr:row>
                <xdr:rowOff>3</xdr:rowOff>
              </xdr:from>
              <xdr:to>
                <xdr:col>4</xdr:col>
                <xdr:colOff>-60</xdr:colOff>
                <xdr:row>54</xdr:row>
                <xdr:rowOff>3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51</xdr:row>
                <xdr:rowOff>3</xdr:rowOff>
              </xdr:from>
              <xdr:to>
                <xdr:col>4</xdr:col>
                <xdr:colOff>-60</xdr:colOff>
                <xdr:row>55</xdr:row>
                <xdr:rowOff>3</xdr:rowOff>
              </xdr:to>
            </anchor>
          </commentPr>
        </mc:Choice>
        <mc:Fallback/>
      </mc:AlternateContent>
    </comment>
    <comment ref="E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52</xdr:row>
                <xdr:rowOff>3</xdr:rowOff>
              </xdr:from>
              <xdr:to>
                <xdr:col>4</xdr:col>
                <xdr:colOff>-60</xdr:colOff>
                <xdr:row>56</xdr:row>
                <xdr:rowOff>3</xdr:rowOff>
              </xdr:to>
            </anchor>
          </commentPr>
        </mc:Choice>
        <mc:Fallback/>
      </mc:AlternateContent>
    </comment>
    <comment ref="E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53</xdr:row>
                <xdr:rowOff>5</xdr:rowOff>
              </xdr:from>
              <xdr:to>
                <xdr:col>4</xdr:col>
                <xdr:colOff>-60</xdr:colOff>
                <xdr:row>57</xdr:row>
                <xdr:rowOff>5</xdr:rowOff>
              </xdr:to>
            </anchor>
          </commentPr>
        </mc:Choice>
        <mc:Fallback/>
      </mc:AlternateContent>
    </comment>
    <comment ref="E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54</xdr:row>
                <xdr:rowOff>5</xdr:rowOff>
              </xdr:from>
              <xdr:to>
                <xdr:col>4</xdr:col>
                <xdr:colOff>-60</xdr:colOff>
                <xdr:row>58</xdr:row>
                <xdr:rowOff>5</xdr:rowOff>
              </xdr:to>
            </anchor>
          </commentPr>
        </mc:Choice>
        <mc:Fallback/>
      </mc:AlternateContent>
    </comment>
    <comment ref="E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55</xdr:row>
                <xdr:rowOff>6</xdr:rowOff>
              </xdr:from>
              <xdr:to>
                <xdr:col>4</xdr:col>
                <xdr:colOff>-60</xdr:colOff>
                <xdr:row>59</xdr:row>
                <xdr:rowOff>6</xdr:rowOff>
              </xdr:to>
            </anchor>
          </commentPr>
        </mc:Choice>
        <mc:Fallback/>
      </mc:AlternateContent>
    </comment>
    <comment ref="E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56</xdr:row>
                <xdr:rowOff>6</xdr:rowOff>
              </xdr:from>
              <xdr:to>
                <xdr:col>4</xdr:col>
                <xdr:colOff>-60</xdr:colOff>
                <xdr:row>60</xdr:row>
                <xdr:rowOff>6</xdr:rowOff>
              </xdr:to>
            </anchor>
          </commentPr>
        </mc:Choice>
        <mc:Fallback/>
      </mc:AlternateContent>
    </comment>
    <comment ref="E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57</xdr:row>
                <xdr:rowOff>6</xdr:rowOff>
              </xdr:from>
              <xdr:to>
                <xdr:col>4</xdr:col>
                <xdr:colOff>-60</xdr:colOff>
                <xdr:row>61</xdr:row>
                <xdr:rowOff>7</xdr:rowOff>
              </xdr:to>
            </anchor>
          </commentPr>
        </mc:Choice>
        <mc:Fallback/>
      </mc:AlternateContent>
    </comment>
    <comment ref="E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58</xdr:row>
                <xdr:rowOff>7</xdr:rowOff>
              </xdr:from>
              <xdr:to>
                <xdr:col>4</xdr:col>
                <xdr:colOff>-60</xdr:colOff>
                <xdr:row>62</xdr:row>
                <xdr:rowOff>7</xdr:rowOff>
              </xdr:to>
            </anchor>
          </commentPr>
        </mc:Choice>
        <mc:Fallback/>
      </mc:AlternateContent>
    </comment>
    <comment ref="E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59</xdr:row>
                <xdr:rowOff>7</xdr:rowOff>
              </xdr:from>
              <xdr:to>
                <xdr:col>4</xdr:col>
                <xdr:colOff>-60</xdr:colOff>
                <xdr:row>63</xdr:row>
                <xdr:rowOff>7</xdr:rowOff>
              </xdr:to>
            </anchor>
          </commentPr>
        </mc:Choice>
        <mc:Fallback/>
      </mc:AlternateContent>
    </comment>
    <comment ref="E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59</xdr:row>
                <xdr:rowOff>6</xdr:rowOff>
              </xdr:from>
              <xdr:to>
                <xdr:col>6</xdr:col>
                <xdr:colOff>12</xdr:colOff>
                <xdr:row>63</xdr:row>
                <xdr:rowOff>6</xdr:rowOff>
              </xdr:to>
            </anchor>
          </commentPr>
        </mc:Choice>
        <mc:Fallback/>
      </mc:AlternateContent>
    </comment>
    <comment ref="E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60</xdr:row>
                <xdr:rowOff>6</xdr:rowOff>
              </xdr:from>
              <xdr:to>
                <xdr:col>6</xdr:col>
                <xdr:colOff>12</xdr:colOff>
                <xdr:row>64</xdr:row>
                <xdr:rowOff>6</xdr:rowOff>
              </xdr:to>
            </anchor>
          </commentPr>
        </mc:Choice>
        <mc:Fallback/>
      </mc:AlternateContent>
    </comment>
    <comment ref="E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61</xdr:row>
                <xdr:rowOff>6</xdr:rowOff>
              </xdr:from>
              <xdr:to>
                <xdr:col>6</xdr:col>
                <xdr:colOff>12</xdr:colOff>
                <xdr:row>65</xdr:row>
                <xdr:rowOff>6</xdr:rowOff>
              </xdr:to>
            </anchor>
          </commentPr>
        </mc:Choice>
        <mc:Fallback/>
      </mc:AlternateContent>
    </comment>
    <comment ref="E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62</xdr:row>
                <xdr:rowOff>6</xdr:rowOff>
              </xdr:from>
              <xdr:to>
                <xdr:col>6</xdr:col>
                <xdr:colOff>12</xdr:colOff>
                <xdr:row>66</xdr:row>
                <xdr:rowOff>8</xdr:rowOff>
              </xdr:to>
            </anchor>
          </commentPr>
        </mc:Choice>
        <mc:Fallback/>
      </mc:AlternateContent>
    </comment>
    <comment ref="E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64</xdr:row>
                <xdr:rowOff>7</xdr:rowOff>
              </xdr:from>
              <xdr:to>
                <xdr:col>4</xdr:col>
                <xdr:colOff>-60</xdr:colOff>
                <xdr:row>68</xdr:row>
                <xdr:rowOff>7</xdr:rowOff>
              </xdr:to>
            </anchor>
          </commentPr>
        </mc:Choice>
        <mc:Fallback/>
      </mc:AlternateContent>
    </comment>
    <comment ref="E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65</xdr:row>
                <xdr:rowOff>7</xdr:rowOff>
              </xdr:from>
              <xdr:to>
                <xdr:col>4</xdr:col>
                <xdr:colOff>-60</xdr:colOff>
                <xdr:row>69</xdr:row>
                <xdr:rowOff>7</xdr:rowOff>
              </xdr:to>
            </anchor>
          </commentPr>
        </mc:Choice>
        <mc:Fallback/>
      </mc:AlternateContent>
    </comment>
    <comment ref="E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66</xdr:row>
                <xdr:rowOff>7</xdr:rowOff>
              </xdr:from>
              <xdr:to>
                <xdr:col>4</xdr:col>
                <xdr:colOff>-60</xdr:colOff>
                <xdr:row>70</xdr:row>
                <xdr:rowOff>7</xdr:rowOff>
              </xdr:to>
            </anchor>
          </commentPr>
        </mc:Choice>
        <mc:Fallback/>
      </mc:AlternateContent>
    </comment>
    <comment ref="E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67</xdr:row>
                <xdr:rowOff>7</xdr:rowOff>
              </xdr:from>
              <xdr:to>
                <xdr:col>4</xdr:col>
                <xdr:colOff>-60</xdr:colOff>
                <xdr:row>71</xdr:row>
                <xdr:rowOff>9</xdr:rowOff>
              </xdr:to>
            </anchor>
          </commentPr>
        </mc:Choice>
        <mc:Fallback/>
      </mc:AlternateContent>
    </comment>
    <comment ref="E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67</xdr:row>
                <xdr:rowOff>6</xdr:rowOff>
              </xdr:from>
              <xdr:to>
                <xdr:col>6</xdr:col>
                <xdr:colOff>12</xdr:colOff>
                <xdr:row>71</xdr:row>
                <xdr:rowOff>6</xdr:rowOff>
              </xdr:to>
            </anchor>
          </commentPr>
        </mc:Choice>
        <mc:Fallback/>
      </mc:AlternateContent>
    </comment>
    <comment ref="E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68</xdr:row>
                <xdr:rowOff>6</xdr:rowOff>
              </xdr:from>
              <xdr:to>
                <xdr:col>6</xdr:col>
                <xdr:colOff>12</xdr:colOff>
                <xdr:row>72</xdr:row>
                <xdr:rowOff>3</xdr:rowOff>
              </xdr:to>
            </anchor>
          </commentPr>
        </mc:Choice>
        <mc:Fallback/>
      </mc:AlternateContent>
    </comment>
    <comment ref="E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69</xdr:row>
                <xdr:rowOff>6</xdr:rowOff>
              </xdr:from>
              <xdr:to>
                <xdr:col>6</xdr:col>
                <xdr:colOff>12</xdr:colOff>
                <xdr:row>72</xdr:row>
                <xdr:rowOff>21</xdr:rowOff>
              </xdr:to>
            </anchor>
          </commentPr>
        </mc:Choice>
        <mc:Fallback/>
      </mc:AlternateContent>
    </comment>
    <comment ref="E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70</xdr:row>
                <xdr:rowOff>6</xdr:rowOff>
              </xdr:from>
              <xdr:to>
                <xdr:col>6</xdr:col>
                <xdr:colOff>12</xdr:colOff>
                <xdr:row>73</xdr:row>
                <xdr:rowOff>2</xdr:rowOff>
              </xdr:to>
            </anchor>
          </commentPr>
        </mc:Choice>
        <mc:Fallback/>
      </mc:AlternateContent>
    </comment>
  </commentList>
</comments>
</file>

<file path=xl/comments13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12</xdr:row>
                <xdr:rowOff>12</xdr:rowOff>
              </xdr:from>
              <xdr:to>
                <xdr:col>4</xdr:col>
                <xdr:colOff>-81</xdr:colOff>
                <xdr:row>16</xdr:row>
                <xdr:rowOff>12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13</xdr:row>
                <xdr:rowOff>12</xdr:rowOff>
              </xdr:from>
              <xdr:to>
                <xdr:col>4</xdr:col>
                <xdr:colOff>-81</xdr:colOff>
                <xdr:row>17</xdr:row>
                <xdr:rowOff>12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14</xdr:row>
                <xdr:rowOff>12</xdr:rowOff>
              </xdr:from>
              <xdr:to>
                <xdr:col>4</xdr:col>
                <xdr:colOff>-81</xdr:colOff>
                <xdr:row>18</xdr:row>
                <xdr:rowOff>12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15</xdr:row>
                <xdr:rowOff>12</xdr:rowOff>
              </xdr:from>
              <xdr:to>
                <xdr:col>4</xdr:col>
                <xdr:colOff>-81</xdr:colOff>
                <xdr:row>19</xdr:row>
                <xdr:rowOff>12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16</xdr:row>
                <xdr:rowOff>12</xdr:rowOff>
              </xdr:from>
              <xdr:to>
                <xdr:col>4</xdr:col>
                <xdr:colOff>-81</xdr:colOff>
                <xdr:row>20</xdr:row>
                <xdr:rowOff>12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17</xdr:row>
                <xdr:rowOff>12</xdr:rowOff>
              </xdr:from>
              <xdr:to>
                <xdr:col>4</xdr:col>
                <xdr:colOff>-81</xdr:colOff>
                <xdr:row>21</xdr:row>
                <xdr:rowOff>12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18</xdr:row>
                <xdr:rowOff>12</xdr:rowOff>
              </xdr:from>
              <xdr:to>
                <xdr:col>4</xdr:col>
                <xdr:colOff>-81</xdr:colOff>
                <xdr:row>22</xdr:row>
                <xdr:rowOff>14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19</xdr:row>
                <xdr:rowOff>14</xdr:rowOff>
              </xdr:from>
              <xdr:to>
                <xdr:col>4</xdr:col>
                <xdr:colOff>-81</xdr:colOff>
                <xdr:row>23</xdr:row>
                <xdr:rowOff>14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20</xdr:row>
                <xdr:rowOff>14</xdr:rowOff>
              </xdr:from>
              <xdr:to>
                <xdr:col>4</xdr:col>
                <xdr:colOff>-81</xdr:colOff>
                <xdr:row>24</xdr:row>
                <xdr:rowOff>14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21</xdr:row>
                <xdr:rowOff>14</xdr:rowOff>
              </xdr:from>
              <xdr:to>
                <xdr:col>4</xdr:col>
                <xdr:colOff>-81</xdr:colOff>
                <xdr:row>25</xdr:row>
                <xdr:rowOff>14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22</xdr:row>
                <xdr:rowOff>14</xdr:rowOff>
              </xdr:from>
              <xdr:to>
                <xdr:col>4</xdr:col>
                <xdr:colOff>-81</xdr:colOff>
                <xdr:row>26</xdr:row>
                <xdr:rowOff>14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23</xdr:row>
                <xdr:rowOff>18</xdr:rowOff>
              </xdr:from>
              <xdr:to>
                <xdr:col>4</xdr:col>
                <xdr:colOff>-81</xdr:colOff>
                <xdr:row>27</xdr:row>
                <xdr:rowOff>18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24</xdr:row>
                <xdr:rowOff>18</xdr:rowOff>
              </xdr:from>
              <xdr:to>
                <xdr:col>4</xdr:col>
                <xdr:colOff>-81</xdr:colOff>
                <xdr:row>28</xdr:row>
                <xdr:rowOff>18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25</xdr:row>
                <xdr:rowOff>18</xdr:rowOff>
              </xdr:from>
              <xdr:to>
                <xdr:col>4</xdr:col>
                <xdr:colOff>-81</xdr:colOff>
                <xdr:row>29</xdr:row>
                <xdr:rowOff>18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26</xdr:row>
                <xdr:rowOff>18</xdr:rowOff>
              </xdr:from>
              <xdr:to>
                <xdr:col>4</xdr:col>
                <xdr:colOff>-81</xdr:colOff>
                <xdr:row>30</xdr:row>
                <xdr:rowOff>18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27</xdr:row>
                <xdr:rowOff>18</xdr:rowOff>
              </xdr:from>
              <xdr:to>
                <xdr:col>4</xdr:col>
                <xdr:colOff>-81</xdr:colOff>
                <xdr:row>31</xdr:row>
                <xdr:rowOff>18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28</xdr:row>
                <xdr:rowOff>18</xdr:rowOff>
              </xdr:from>
              <xdr:to>
                <xdr:col>4</xdr:col>
                <xdr:colOff>-81</xdr:colOff>
                <xdr:row>32</xdr:row>
                <xdr:rowOff>18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29</xdr:row>
                <xdr:rowOff>18</xdr:rowOff>
              </xdr:from>
              <xdr:to>
                <xdr:col>4</xdr:col>
                <xdr:colOff>-81</xdr:colOff>
                <xdr:row>33</xdr:row>
                <xdr:rowOff>18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30</xdr:row>
                <xdr:rowOff>18</xdr:rowOff>
              </xdr:from>
              <xdr:to>
                <xdr:col>4</xdr:col>
                <xdr:colOff>-81</xdr:colOff>
                <xdr:row>34</xdr:row>
                <xdr:rowOff>18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31</xdr:row>
                <xdr:rowOff>18</xdr:rowOff>
              </xdr:from>
              <xdr:to>
                <xdr:col>4</xdr:col>
                <xdr:colOff>-81</xdr:colOff>
                <xdr:row>35</xdr:row>
                <xdr:rowOff>18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</xdr:row>
                <xdr:rowOff>0</xdr:rowOff>
              </xdr:from>
              <xdr:to>
                <xdr:col>4</xdr:col>
                <xdr:colOff>-81</xdr:colOff>
                <xdr:row>37</xdr:row>
                <xdr:rowOff>0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34</xdr:row>
                <xdr:rowOff>0</xdr:rowOff>
              </xdr:from>
              <xdr:to>
                <xdr:col>4</xdr:col>
                <xdr:colOff>-81</xdr:colOff>
                <xdr:row>38</xdr:row>
                <xdr:rowOff>0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35</xdr:row>
                <xdr:rowOff>0</xdr:rowOff>
              </xdr:from>
              <xdr:to>
                <xdr:col>4</xdr:col>
                <xdr:colOff>-81</xdr:colOff>
                <xdr:row>39</xdr:row>
                <xdr:rowOff>2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36</xdr:row>
                <xdr:rowOff>2</xdr:rowOff>
              </xdr:from>
              <xdr:to>
                <xdr:col>4</xdr:col>
                <xdr:colOff>-81</xdr:colOff>
                <xdr:row>40</xdr:row>
                <xdr:rowOff>2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37</xdr:row>
                <xdr:rowOff>2</xdr:rowOff>
              </xdr:from>
              <xdr:to>
                <xdr:col>4</xdr:col>
                <xdr:colOff>-81</xdr:colOff>
                <xdr:row>41</xdr:row>
                <xdr:rowOff>2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38</xdr:row>
                <xdr:rowOff>2</xdr:rowOff>
              </xdr:from>
              <xdr:to>
                <xdr:col>4</xdr:col>
                <xdr:colOff>-81</xdr:colOff>
                <xdr:row>42</xdr:row>
                <xdr:rowOff>2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39</xdr:row>
                <xdr:rowOff>2</xdr:rowOff>
              </xdr:from>
              <xdr:to>
                <xdr:col>4</xdr:col>
                <xdr:colOff>-81</xdr:colOff>
                <xdr:row>43</xdr:row>
                <xdr:rowOff>2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40</xdr:row>
                <xdr:rowOff>2</xdr:rowOff>
              </xdr:from>
              <xdr:to>
                <xdr:col>4</xdr:col>
                <xdr:colOff>-81</xdr:colOff>
                <xdr:row>44</xdr:row>
                <xdr:rowOff>2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41</xdr:row>
                <xdr:rowOff>2</xdr:rowOff>
              </xdr:from>
              <xdr:to>
                <xdr:col>4</xdr:col>
                <xdr:colOff>-81</xdr:colOff>
                <xdr:row>45</xdr:row>
                <xdr:rowOff>4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42</xdr:row>
                <xdr:rowOff>4</xdr:rowOff>
              </xdr:from>
              <xdr:to>
                <xdr:col>4</xdr:col>
                <xdr:colOff>-81</xdr:colOff>
                <xdr:row>46</xdr:row>
                <xdr:rowOff>4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43</xdr:row>
                <xdr:rowOff>4</xdr:rowOff>
              </xdr:from>
              <xdr:to>
                <xdr:col>4</xdr:col>
                <xdr:colOff>-81</xdr:colOff>
                <xdr:row>47</xdr:row>
                <xdr:rowOff>4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44</xdr:row>
                <xdr:rowOff>4</xdr:rowOff>
              </xdr:from>
              <xdr:to>
                <xdr:col>4</xdr:col>
                <xdr:colOff>-81</xdr:colOff>
                <xdr:row>48</xdr:row>
                <xdr:rowOff>4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45</xdr:row>
                <xdr:rowOff>4</xdr:rowOff>
              </xdr:from>
              <xdr:to>
                <xdr:col>4</xdr:col>
                <xdr:colOff>-81</xdr:colOff>
                <xdr:row>49</xdr:row>
                <xdr:rowOff>4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46</xdr:row>
                <xdr:rowOff>8</xdr:rowOff>
              </xdr:from>
              <xdr:to>
                <xdr:col>4</xdr:col>
                <xdr:colOff>-81</xdr:colOff>
                <xdr:row>50</xdr:row>
                <xdr:rowOff>8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47</xdr:row>
                <xdr:rowOff>8</xdr:rowOff>
              </xdr:from>
              <xdr:to>
                <xdr:col>4</xdr:col>
                <xdr:colOff>-81</xdr:colOff>
                <xdr:row>51</xdr:row>
                <xdr:rowOff>8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48</xdr:row>
                <xdr:rowOff>8</xdr:rowOff>
              </xdr:from>
              <xdr:to>
                <xdr:col>4</xdr:col>
                <xdr:colOff>-81</xdr:colOff>
                <xdr:row>52</xdr:row>
                <xdr:rowOff>8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49</xdr:row>
                <xdr:rowOff>8</xdr:rowOff>
              </xdr:from>
              <xdr:to>
                <xdr:col>4</xdr:col>
                <xdr:colOff>-81</xdr:colOff>
                <xdr:row>52</xdr:row>
                <xdr:rowOff>28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50</xdr:row>
                <xdr:rowOff>8</xdr:rowOff>
              </xdr:from>
              <xdr:to>
                <xdr:col>4</xdr:col>
                <xdr:colOff>-81</xdr:colOff>
                <xdr:row>53</xdr:row>
                <xdr:rowOff>12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51</xdr:row>
                <xdr:rowOff>8</xdr:rowOff>
              </xdr:from>
              <xdr:to>
                <xdr:col>4</xdr:col>
                <xdr:colOff>-81</xdr:colOff>
                <xdr:row>53</xdr:row>
                <xdr:rowOff>32</xdr:rowOff>
              </xdr:to>
            </anchor>
          </commentPr>
        </mc:Choice>
        <mc:Fallback/>
      </mc:AlternateContent>
    </comment>
  </commentList>
</comments>
</file>

<file path=xl/comments14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</xdr:row>
                <xdr:rowOff>12</xdr:rowOff>
              </xdr:from>
              <xdr:to>
                <xdr:col>4</xdr:col>
                <xdr:colOff>-61</xdr:colOff>
                <xdr:row>16</xdr:row>
                <xdr:rowOff>12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</xdr:row>
                <xdr:rowOff>12</xdr:rowOff>
              </xdr:from>
              <xdr:to>
                <xdr:col>4</xdr:col>
                <xdr:colOff>-61</xdr:colOff>
                <xdr:row>17</xdr:row>
                <xdr:rowOff>12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</xdr:row>
                <xdr:rowOff>12</xdr:rowOff>
              </xdr:from>
              <xdr:to>
                <xdr:col>4</xdr:col>
                <xdr:colOff>-61</xdr:colOff>
                <xdr:row>18</xdr:row>
                <xdr:rowOff>12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</xdr:row>
                <xdr:rowOff>12</xdr:rowOff>
              </xdr:from>
              <xdr:to>
                <xdr:col>4</xdr:col>
                <xdr:colOff>-61</xdr:colOff>
                <xdr:row>19</xdr:row>
                <xdr:rowOff>12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</xdr:row>
                <xdr:rowOff>12</xdr:rowOff>
              </xdr:from>
              <xdr:to>
                <xdr:col>4</xdr:col>
                <xdr:colOff>-61</xdr:colOff>
                <xdr:row>20</xdr:row>
                <xdr:rowOff>12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</xdr:row>
                <xdr:rowOff>12</xdr:rowOff>
              </xdr:from>
              <xdr:to>
                <xdr:col>4</xdr:col>
                <xdr:colOff>-61</xdr:colOff>
                <xdr:row>21</xdr:row>
                <xdr:rowOff>12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</xdr:row>
                <xdr:rowOff>12</xdr:rowOff>
              </xdr:from>
              <xdr:to>
                <xdr:col>4</xdr:col>
                <xdr:colOff>-61</xdr:colOff>
                <xdr:row>22</xdr:row>
                <xdr:rowOff>13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</xdr:row>
                <xdr:rowOff>13</xdr:rowOff>
              </xdr:from>
              <xdr:to>
                <xdr:col>4</xdr:col>
                <xdr:colOff>-61</xdr:colOff>
                <xdr:row>23</xdr:row>
                <xdr:rowOff>13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</xdr:row>
                <xdr:rowOff>13</xdr:rowOff>
              </xdr:from>
              <xdr:to>
                <xdr:col>4</xdr:col>
                <xdr:colOff>-61</xdr:colOff>
                <xdr:row>24</xdr:row>
                <xdr:rowOff>13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</xdr:row>
                <xdr:rowOff>13</xdr:rowOff>
              </xdr:from>
              <xdr:to>
                <xdr:col>4</xdr:col>
                <xdr:colOff>-61</xdr:colOff>
                <xdr:row>25</xdr:row>
                <xdr:rowOff>13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</xdr:row>
                <xdr:rowOff>13</xdr:rowOff>
              </xdr:from>
              <xdr:to>
                <xdr:col>4</xdr:col>
                <xdr:colOff>-61</xdr:colOff>
                <xdr:row>26</xdr:row>
                <xdr:rowOff>13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</xdr:row>
                <xdr:rowOff>17</xdr:rowOff>
              </xdr:from>
              <xdr:to>
                <xdr:col>4</xdr:col>
                <xdr:colOff>-61</xdr:colOff>
                <xdr:row>27</xdr:row>
                <xdr:rowOff>17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</xdr:row>
                <xdr:rowOff>17</xdr:rowOff>
              </xdr:from>
              <xdr:to>
                <xdr:col>4</xdr:col>
                <xdr:colOff>-61</xdr:colOff>
                <xdr:row>28</xdr:row>
                <xdr:rowOff>17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</xdr:row>
                <xdr:rowOff>17</xdr:rowOff>
              </xdr:from>
              <xdr:to>
                <xdr:col>4</xdr:col>
                <xdr:colOff>-61</xdr:colOff>
                <xdr:row>29</xdr:row>
                <xdr:rowOff>17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</xdr:row>
                <xdr:rowOff>17</xdr:rowOff>
              </xdr:from>
              <xdr:to>
                <xdr:col>4</xdr:col>
                <xdr:colOff>-61</xdr:colOff>
                <xdr:row>30</xdr:row>
                <xdr:rowOff>17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</xdr:row>
                <xdr:rowOff>17</xdr:rowOff>
              </xdr:from>
              <xdr:to>
                <xdr:col>4</xdr:col>
                <xdr:colOff>-61</xdr:colOff>
                <xdr:row>31</xdr:row>
                <xdr:rowOff>17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</xdr:row>
                <xdr:rowOff>17</xdr:rowOff>
              </xdr:from>
              <xdr:to>
                <xdr:col>4</xdr:col>
                <xdr:colOff>-61</xdr:colOff>
                <xdr:row>32</xdr:row>
                <xdr:rowOff>17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</xdr:row>
                <xdr:rowOff>17</xdr:rowOff>
              </xdr:from>
              <xdr:to>
                <xdr:col>4</xdr:col>
                <xdr:colOff>-61</xdr:colOff>
                <xdr:row>33</xdr:row>
                <xdr:rowOff>17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</xdr:row>
                <xdr:rowOff>18</xdr:rowOff>
              </xdr:from>
              <xdr:to>
                <xdr:col>4</xdr:col>
                <xdr:colOff>-61</xdr:colOff>
                <xdr:row>34</xdr:row>
                <xdr:rowOff>18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</xdr:row>
                <xdr:rowOff>18</xdr:rowOff>
              </xdr:from>
              <xdr:to>
                <xdr:col>4</xdr:col>
                <xdr:colOff>-61</xdr:colOff>
                <xdr:row>35</xdr:row>
                <xdr:rowOff>18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</xdr:row>
                <xdr:rowOff>0</xdr:rowOff>
              </xdr:from>
              <xdr:to>
                <xdr:col>4</xdr:col>
                <xdr:colOff>-61</xdr:colOff>
                <xdr:row>37</xdr:row>
                <xdr:rowOff>0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34</xdr:row>
                <xdr:rowOff>0</xdr:rowOff>
              </xdr:from>
              <xdr:to>
                <xdr:col>4</xdr:col>
                <xdr:colOff>-61</xdr:colOff>
                <xdr:row>38</xdr:row>
                <xdr:rowOff>0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35</xdr:row>
                <xdr:rowOff>0</xdr:rowOff>
              </xdr:from>
              <xdr:to>
                <xdr:col>4</xdr:col>
                <xdr:colOff>-61</xdr:colOff>
                <xdr:row>39</xdr:row>
                <xdr:rowOff>2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36</xdr:row>
                <xdr:rowOff>2</xdr:rowOff>
              </xdr:from>
              <xdr:to>
                <xdr:col>4</xdr:col>
                <xdr:colOff>-61</xdr:colOff>
                <xdr:row>40</xdr:row>
                <xdr:rowOff>2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37</xdr:row>
                <xdr:rowOff>2</xdr:rowOff>
              </xdr:from>
              <xdr:to>
                <xdr:col>4</xdr:col>
                <xdr:colOff>-61</xdr:colOff>
                <xdr:row>41</xdr:row>
                <xdr:rowOff>2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38</xdr:row>
                <xdr:rowOff>2</xdr:rowOff>
              </xdr:from>
              <xdr:to>
                <xdr:col>4</xdr:col>
                <xdr:colOff>-61</xdr:colOff>
                <xdr:row>42</xdr:row>
                <xdr:rowOff>2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39</xdr:row>
                <xdr:rowOff>2</xdr:rowOff>
              </xdr:from>
              <xdr:to>
                <xdr:col>4</xdr:col>
                <xdr:colOff>-61</xdr:colOff>
                <xdr:row>43</xdr:row>
                <xdr:rowOff>2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40</xdr:row>
                <xdr:rowOff>2</xdr:rowOff>
              </xdr:from>
              <xdr:to>
                <xdr:col>4</xdr:col>
                <xdr:colOff>-61</xdr:colOff>
                <xdr:row>44</xdr:row>
                <xdr:rowOff>2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41</xdr:row>
                <xdr:rowOff>2</xdr:rowOff>
              </xdr:from>
              <xdr:to>
                <xdr:col>4</xdr:col>
                <xdr:colOff>-61</xdr:colOff>
                <xdr:row>45</xdr:row>
                <xdr:rowOff>3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42</xdr:row>
                <xdr:rowOff>3</xdr:rowOff>
              </xdr:from>
              <xdr:to>
                <xdr:col>4</xdr:col>
                <xdr:colOff>-61</xdr:colOff>
                <xdr:row>46</xdr:row>
                <xdr:rowOff>3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43</xdr:row>
                <xdr:rowOff>3</xdr:rowOff>
              </xdr:from>
              <xdr:to>
                <xdr:col>4</xdr:col>
                <xdr:colOff>-61</xdr:colOff>
                <xdr:row>47</xdr:row>
                <xdr:rowOff>3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44</xdr:row>
                <xdr:rowOff>3</xdr:rowOff>
              </xdr:from>
              <xdr:to>
                <xdr:col>4</xdr:col>
                <xdr:colOff>-61</xdr:colOff>
                <xdr:row>48</xdr:row>
                <xdr:rowOff>3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45</xdr:row>
                <xdr:rowOff>3</xdr:rowOff>
              </xdr:from>
              <xdr:to>
                <xdr:col>4</xdr:col>
                <xdr:colOff>-61</xdr:colOff>
                <xdr:row>49</xdr:row>
                <xdr:rowOff>3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46</xdr:row>
                <xdr:rowOff>7</xdr:rowOff>
              </xdr:from>
              <xdr:to>
                <xdr:col>4</xdr:col>
                <xdr:colOff>-61</xdr:colOff>
                <xdr:row>50</xdr:row>
                <xdr:rowOff>7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47</xdr:row>
                <xdr:rowOff>7</xdr:rowOff>
              </xdr:from>
              <xdr:to>
                <xdr:col>4</xdr:col>
                <xdr:colOff>-61</xdr:colOff>
                <xdr:row>51</xdr:row>
                <xdr:rowOff>7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48</xdr:row>
                <xdr:rowOff>7</xdr:rowOff>
              </xdr:from>
              <xdr:to>
                <xdr:col>4</xdr:col>
                <xdr:colOff>-61</xdr:colOff>
                <xdr:row>52</xdr:row>
                <xdr:rowOff>7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49</xdr:row>
                <xdr:rowOff>7</xdr:rowOff>
              </xdr:from>
              <xdr:to>
                <xdr:col>4</xdr:col>
                <xdr:colOff>-61</xdr:colOff>
                <xdr:row>52</xdr:row>
                <xdr:rowOff>27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50</xdr:row>
                <xdr:rowOff>7</xdr:rowOff>
              </xdr:from>
              <xdr:to>
                <xdr:col>4</xdr:col>
                <xdr:colOff>-61</xdr:colOff>
                <xdr:row>53</xdr:row>
                <xdr:rowOff>11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51</xdr:row>
                <xdr:rowOff>7</xdr:rowOff>
              </xdr:from>
              <xdr:to>
                <xdr:col>4</xdr:col>
                <xdr:colOff>-61</xdr:colOff>
                <xdr:row>53</xdr:row>
                <xdr:rowOff>31</xdr:rowOff>
              </xdr:to>
            </anchor>
          </commentPr>
        </mc:Choice>
        <mc:Fallback/>
      </mc:AlternateContent>
    </comment>
  </commentList>
</comments>
</file>

<file path=xl/comments15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</xdr:row>
                <xdr:rowOff>11</xdr:rowOff>
              </xdr:from>
              <xdr:to>
                <xdr:col>4</xdr:col>
                <xdr:colOff>-60</xdr:colOff>
                <xdr:row>16</xdr:row>
                <xdr:rowOff>11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</xdr:row>
                <xdr:rowOff>11</xdr:rowOff>
              </xdr:from>
              <xdr:to>
                <xdr:col>4</xdr:col>
                <xdr:colOff>-60</xdr:colOff>
                <xdr:row>17</xdr:row>
                <xdr:rowOff>11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</xdr:row>
                <xdr:rowOff>11</xdr:rowOff>
              </xdr:from>
              <xdr:to>
                <xdr:col>4</xdr:col>
                <xdr:colOff>-60</xdr:colOff>
                <xdr:row>18</xdr:row>
                <xdr:rowOff>11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</xdr:row>
                <xdr:rowOff>11</xdr:rowOff>
              </xdr:from>
              <xdr:to>
                <xdr:col>4</xdr:col>
                <xdr:colOff>-60</xdr:colOff>
                <xdr:row>19</xdr:row>
                <xdr:rowOff>11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</xdr:row>
                <xdr:rowOff>11</xdr:rowOff>
              </xdr:from>
              <xdr:to>
                <xdr:col>4</xdr:col>
                <xdr:colOff>-60</xdr:colOff>
                <xdr:row>20</xdr:row>
                <xdr:rowOff>11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</xdr:row>
                <xdr:rowOff>11</xdr:rowOff>
              </xdr:from>
              <xdr:to>
                <xdr:col>4</xdr:col>
                <xdr:colOff>-60</xdr:colOff>
                <xdr:row>21</xdr:row>
                <xdr:rowOff>11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</xdr:row>
                <xdr:rowOff>11</xdr:rowOff>
              </xdr:from>
              <xdr:to>
                <xdr:col>4</xdr:col>
                <xdr:colOff>-60</xdr:colOff>
                <xdr:row>22</xdr:row>
                <xdr:rowOff>13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</xdr:row>
                <xdr:rowOff>13</xdr:rowOff>
              </xdr:from>
              <xdr:to>
                <xdr:col>4</xdr:col>
                <xdr:colOff>-60</xdr:colOff>
                <xdr:row>23</xdr:row>
                <xdr:rowOff>13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</xdr:row>
                <xdr:rowOff>13</xdr:rowOff>
              </xdr:from>
              <xdr:to>
                <xdr:col>4</xdr:col>
                <xdr:colOff>-60</xdr:colOff>
                <xdr:row>24</xdr:row>
                <xdr:rowOff>13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</xdr:row>
                <xdr:rowOff>13</xdr:rowOff>
              </xdr:from>
              <xdr:to>
                <xdr:col>4</xdr:col>
                <xdr:colOff>-60</xdr:colOff>
                <xdr:row>25</xdr:row>
                <xdr:rowOff>13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</xdr:row>
                <xdr:rowOff>13</xdr:rowOff>
              </xdr:from>
              <xdr:to>
                <xdr:col>4</xdr:col>
                <xdr:colOff>-60</xdr:colOff>
                <xdr:row>26</xdr:row>
                <xdr:rowOff>13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</xdr:row>
                <xdr:rowOff>17</xdr:rowOff>
              </xdr:from>
              <xdr:to>
                <xdr:col>4</xdr:col>
                <xdr:colOff>-60</xdr:colOff>
                <xdr:row>27</xdr:row>
                <xdr:rowOff>17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</xdr:row>
                <xdr:rowOff>17</xdr:rowOff>
              </xdr:from>
              <xdr:to>
                <xdr:col>4</xdr:col>
                <xdr:colOff>-60</xdr:colOff>
                <xdr:row>28</xdr:row>
                <xdr:rowOff>17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</xdr:row>
                <xdr:rowOff>17</xdr:rowOff>
              </xdr:from>
              <xdr:to>
                <xdr:col>4</xdr:col>
                <xdr:colOff>-60</xdr:colOff>
                <xdr:row>29</xdr:row>
                <xdr:rowOff>17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</xdr:row>
                <xdr:rowOff>17</xdr:rowOff>
              </xdr:from>
              <xdr:to>
                <xdr:col>4</xdr:col>
                <xdr:colOff>-60</xdr:colOff>
                <xdr:row>30</xdr:row>
                <xdr:rowOff>17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</xdr:row>
                <xdr:rowOff>17</xdr:rowOff>
              </xdr:from>
              <xdr:to>
                <xdr:col>4</xdr:col>
                <xdr:colOff>-60</xdr:colOff>
                <xdr:row>31</xdr:row>
                <xdr:rowOff>17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</xdr:row>
                <xdr:rowOff>17</xdr:rowOff>
              </xdr:from>
              <xdr:to>
                <xdr:col>4</xdr:col>
                <xdr:colOff>-60</xdr:colOff>
                <xdr:row>32</xdr:row>
                <xdr:rowOff>17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</xdr:row>
                <xdr:rowOff>17</xdr:rowOff>
              </xdr:from>
              <xdr:to>
                <xdr:col>4</xdr:col>
                <xdr:colOff>-60</xdr:colOff>
                <xdr:row>33</xdr:row>
                <xdr:rowOff>17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</xdr:row>
                <xdr:rowOff>19</xdr:rowOff>
              </xdr:from>
              <xdr:to>
                <xdr:col>4</xdr:col>
                <xdr:colOff>-60</xdr:colOff>
                <xdr:row>34</xdr:row>
                <xdr:rowOff>19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</xdr:row>
                <xdr:rowOff>19</xdr:rowOff>
              </xdr:from>
              <xdr:to>
                <xdr:col>4</xdr:col>
                <xdr:colOff>-60</xdr:colOff>
                <xdr:row>35</xdr:row>
                <xdr:rowOff>19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</xdr:row>
                <xdr:rowOff>0</xdr:rowOff>
              </xdr:from>
              <xdr:to>
                <xdr:col>4</xdr:col>
                <xdr:colOff>-60</xdr:colOff>
                <xdr:row>37</xdr:row>
                <xdr:rowOff>0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34</xdr:row>
                <xdr:rowOff>0</xdr:rowOff>
              </xdr:from>
              <xdr:to>
                <xdr:col>4</xdr:col>
                <xdr:colOff>-60</xdr:colOff>
                <xdr:row>38</xdr:row>
                <xdr:rowOff>0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35</xdr:row>
                <xdr:rowOff>0</xdr:rowOff>
              </xdr:from>
              <xdr:to>
                <xdr:col>4</xdr:col>
                <xdr:colOff>-60</xdr:colOff>
                <xdr:row>39</xdr:row>
                <xdr:rowOff>1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36</xdr:row>
                <xdr:rowOff>1</xdr:rowOff>
              </xdr:from>
              <xdr:to>
                <xdr:col>4</xdr:col>
                <xdr:colOff>-60</xdr:colOff>
                <xdr:row>40</xdr:row>
                <xdr:rowOff>1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37</xdr:row>
                <xdr:rowOff>1</xdr:rowOff>
              </xdr:from>
              <xdr:to>
                <xdr:col>4</xdr:col>
                <xdr:colOff>-60</xdr:colOff>
                <xdr:row>41</xdr:row>
                <xdr:rowOff>1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38</xdr:row>
                <xdr:rowOff>1</xdr:rowOff>
              </xdr:from>
              <xdr:to>
                <xdr:col>4</xdr:col>
                <xdr:colOff>-60</xdr:colOff>
                <xdr:row>42</xdr:row>
                <xdr:rowOff>1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39</xdr:row>
                <xdr:rowOff>1</xdr:rowOff>
              </xdr:from>
              <xdr:to>
                <xdr:col>4</xdr:col>
                <xdr:colOff>-60</xdr:colOff>
                <xdr:row>43</xdr:row>
                <xdr:rowOff>1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40</xdr:row>
                <xdr:rowOff>1</xdr:rowOff>
              </xdr:from>
              <xdr:to>
                <xdr:col>4</xdr:col>
                <xdr:colOff>-60</xdr:colOff>
                <xdr:row>44</xdr:row>
                <xdr:rowOff>1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41</xdr:row>
                <xdr:rowOff>1</xdr:rowOff>
              </xdr:from>
              <xdr:to>
                <xdr:col>4</xdr:col>
                <xdr:colOff>-60</xdr:colOff>
                <xdr:row>45</xdr:row>
                <xdr:rowOff>3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42</xdr:row>
                <xdr:rowOff>3</xdr:rowOff>
              </xdr:from>
              <xdr:to>
                <xdr:col>4</xdr:col>
                <xdr:colOff>-60</xdr:colOff>
                <xdr:row>46</xdr:row>
                <xdr:rowOff>3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43</xdr:row>
                <xdr:rowOff>3</xdr:rowOff>
              </xdr:from>
              <xdr:to>
                <xdr:col>4</xdr:col>
                <xdr:colOff>-60</xdr:colOff>
                <xdr:row>47</xdr:row>
                <xdr:rowOff>3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44</xdr:row>
                <xdr:rowOff>3</xdr:rowOff>
              </xdr:from>
              <xdr:to>
                <xdr:col>4</xdr:col>
                <xdr:colOff>-60</xdr:colOff>
                <xdr:row>48</xdr:row>
                <xdr:rowOff>3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45</xdr:row>
                <xdr:rowOff>3</xdr:rowOff>
              </xdr:from>
              <xdr:to>
                <xdr:col>4</xdr:col>
                <xdr:colOff>-60</xdr:colOff>
                <xdr:row>49</xdr:row>
                <xdr:rowOff>3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46</xdr:row>
                <xdr:rowOff>7</xdr:rowOff>
              </xdr:from>
              <xdr:to>
                <xdr:col>4</xdr:col>
                <xdr:colOff>-60</xdr:colOff>
                <xdr:row>50</xdr:row>
                <xdr:rowOff>7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47</xdr:row>
                <xdr:rowOff>7</xdr:rowOff>
              </xdr:from>
              <xdr:to>
                <xdr:col>4</xdr:col>
                <xdr:colOff>-60</xdr:colOff>
                <xdr:row>51</xdr:row>
                <xdr:rowOff>7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48</xdr:row>
                <xdr:rowOff>7</xdr:rowOff>
              </xdr:from>
              <xdr:to>
                <xdr:col>4</xdr:col>
                <xdr:colOff>-60</xdr:colOff>
                <xdr:row>52</xdr:row>
                <xdr:rowOff>7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49</xdr:row>
                <xdr:rowOff>7</xdr:rowOff>
              </xdr:from>
              <xdr:to>
                <xdr:col>4</xdr:col>
                <xdr:colOff>-60</xdr:colOff>
                <xdr:row>52</xdr:row>
                <xdr:rowOff>27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50</xdr:row>
                <xdr:rowOff>7</xdr:rowOff>
              </xdr:from>
              <xdr:to>
                <xdr:col>4</xdr:col>
                <xdr:colOff>-60</xdr:colOff>
                <xdr:row>53</xdr:row>
                <xdr:rowOff>11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51</xdr:row>
                <xdr:rowOff>7</xdr:rowOff>
              </xdr:from>
              <xdr:to>
                <xdr:col>4</xdr:col>
                <xdr:colOff>-60</xdr:colOff>
                <xdr:row>53</xdr:row>
                <xdr:rowOff>31</xdr:rowOff>
              </xdr:to>
            </anchor>
          </commentPr>
        </mc:Choice>
        <mc:Fallback/>
      </mc:AlternateContent>
    </comment>
  </commentList>
</comments>
</file>

<file path=xl/comments17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12</xdr:row>
                <xdr:rowOff>12</xdr:rowOff>
              </xdr:from>
              <xdr:to>
                <xdr:col>4</xdr:col>
                <xdr:colOff>-81</xdr:colOff>
                <xdr:row>16</xdr:row>
                <xdr:rowOff>12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13</xdr:row>
                <xdr:rowOff>12</xdr:rowOff>
              </xdr:from>
              <xdr:to>
                <xdr:col>4</xdr:col>
                <xdr:colOff>-81</xdr:colOff>
                <xdr:row>17</xdr:row>
                <xdr:rowOff>12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14</xdr:row>
                <xdr:rowOff>12</xdr:rowOff>
              </xdr:from>
              <xdr:to>
                <xdr:col>4</xdr:col>
                <xdr:colOff>-81</xdr:colOff>
                <xdr:row>18</xdr:row>
                <xdr:rowOff>12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15</xdr:row>
                <xdr:rowOff>12</xdr:rowOff>
              </xdr:from>
              <xdr:to>
                <xdr:col>4</xdr:col>
                <xdr:colOff>-81</xdr:colOff>
                <xdr:row>19</xdr:row>
                <xdr:rowOff>12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16</xdr:row>
                <xdr:rowOff>12</xdr:rowOff>
              </xdr:from>
              <xdr:to>
                <xdr:col>4</xdr:col>
                <xdr:colOff>-81</xdr:colOff>
                <xdr:row>20</xdr:row>
                <xdr:rowOff>12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17</xdr:row>
                <xdr:rowOff>12</xdr:rowOff>
              </xdr:from>
              <xdr:to>
                <xdr:col>4</xdr:col>
                <xdr:colOff>-81</xdr:colOff>
                <xdr:row>21</xdr:row>
                <xdr:rowOff>12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18</xdr:row>
                <xdr:rowOff>12</xdr:rowOff>
              </xdr:from>
              <xdr:to>
                <xdr:col>4</xdr:col>
                <xdr:colOff>-81</xdr:colOff>
                <xdr:row>22</xdr:row>
                <xdr:rowOff>14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19</xdr:row>
                <xdr:rowOff>14</xdr:rowOff>
              </xdr:from>
              <xdr:to>
                <xdr:col>4</xdr:col>
                <xdr:colOff>-81</xdr:colOff>
                <xdr:row>23</xdr:row>
                <xdr:rowOff>14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20</xdr:row>
                <xdr:rowOff>14</xdr:rowOff>
              </xdr:from>
              <xdr:to>
                <xdr:col>4</xdr:col>
                <xdr:colOff>-81</xdr:colOff>
                <xdr:row>24</xdr:row>
                <xdr:rowOff>14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21</xdr:row>
                <xdr:rowOff>14</xdr:rowOff>
              </xdr:from>
              <xdr:to>
                <xdr:col>4</xdr:col>
                <xdr:colOff>-81</xdr:colOff>
                <xdr:row>25</xdr:row>
                <xdr:rowOff>14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22</xdr:row>
                <xdr:rowOff>14</xdr:rowOff>
              </xdr:from>
              <xdr:to>
                <xdr:col>4</xdr:col>
                <xdr:colOff>-81</xdr:colOff>
                <xdr:row>26</xdr:row>
                <xdr:rowOff>14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23</xdr:row>
                <xdr:rowOff>18</xdr:rowOff>
              </xdr:from>
              <xdr:to>
                <xdr:col>4</xdr:col>
                <xdr:colOff>-81</xdr:colOff>
                <xdr:row>27</xdr:row>
                <xdr:rowOff>18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24</xdr:row>
                <xdr:rowOff>18</xdr:rowOff>
              </xdr:from>
              <xdr:to>
                <xdr:col>4</xdr:col>
                <xdr:colOff>-81</xdr:colOff>
                <xdr:row>28</xdr:row>
                <xdr:rowOff>18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25</xdr:row>
                <xdr:rowOff>18</xdr:rowOff>
              </xdr:from>
              <xdr:to>
                <xdr:col>4</xdr:col>
                <xdr:colOff>-81</xdr:colOff>
                <xdr:row>29</xdr:row>
                <xdr:rowOff>18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26</xdr:row>
                <xdr:rowOff>18</xdr:rowOff>
              </xdr:from>
              <xdr:to>
                <xdr:col>4</xdr:col>
                <xdr:colOff>-81</xdr:colOff>
                <xdr:row>30</xdr:row>
                <xdr:rowOff>18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27</xdr:row>
                <xdr:rowOff>18</xdr:rowOff>
              </xdr:from>
              <xdr:to>
                <xdr:col>4</xdr:col>
                <xdr:colOff>-81</xdr:colOff>
                <xdr:row>31</xdr:row>
                <xdr:rowOff>18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28</xdr:row>
                <xdr:rowOff>18</xdr:rowOff>
              </xdr:from>
              <xdr:to>
                <xdr:col>4</xdr:col>
                <xdr:colOff>-81</xdr:colOff>
                <xdr:row>32</xdr:row>
                <xdr:rowOff>18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29</xdr:row>
                <xdr:rowOff>18</xdr:rowOff>
              </xdr:from>
              <xdr:to>
                <xdr:col>4</xdr:col>
                <xdr:colOff>-81</xdr:colOff>
                <xdr:row>33</xdr:row>
                <xdr:rowOff>18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30</xdr:row>
                <xdr:rowOff>18</xdr:rowOff>
              </xdr:from>
              <xdr:to>
                <xdr:col>4</xdr:col>
                <xdr:colOff>-81</xdr:colOff>
                <xdr:row>34</xdr:row>
                <xdr:rowOff>18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31</xdr:row>
                <xdr:rowOff>18</xdr:rowOff>
              </xdr:from>
              <xdr:to>
                <xdr:col>4</xdr:col>
                <xdr:colOff>-81</xdr:colOff>
                <xdr:row>35</xdr:row>
                <xdr:rowOff>18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</xdr:row>
                <xdr:rowOff>0</xdr:rowOff>
              </xdr:from>
              <xdr:to>
                <xdr:col>4</xdr:col>
                <xdr:colOff>-81</xdr:colOff>
                <xdr:row>37</xdr:row>
                <xdr:rowOff>0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34</xdr:row>
                <xdr:rowOff>0</xdr:rowOff>
              </xdr:from>
              <xdr:to>
                <xdr:col>4</xdr:col>
                <xdr:colOff>-81</xdr:colOff>
                <xdr:row>38</xdr:row>
                <xdr:rowOff>0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35</xdr:row>
                <xdr:rowOff>0</xdr:rowOff>
              </xdr:from>
              <xdr:to>
                <xdr:col>4</xdr:col>
                <xdr:colOff>-81</xdr:colOff>
                <xdr:row>39</xdr:row>
                <xdr:rowOff>2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36</xdr:row>
                <xdr:rowOff>2</xdr:rowOff>
              </xdr:from>
              <xdr:to>
                <xdr:col>4</xdr:col>
                <xdr:colOff>-81</xdr:colOff>
                <xdr:row>40</xdr:row>
                <xdr:rowOff>2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37</xdr:row>
                <xdr:rowOff>2</xdr:rowOff>
              </xdr:from>
              <xdr:to>
                <xdr:col>4</xdr:col>
                <xdr:colOff>-81</xdr:colOff>
                <xdr:row>41</xdr:row>
                <xdr:rowOff>2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38</xdr:row>
                <xdr:rowOff>2</xdr:rowOff>
              </xdr:from>
              <xdr:to>
                <xdr:col>4</xdr:col>
                <xdr:colOff>-81</xdr:colOff>
                <xdr:row>42</xdr:row>
                <xdr:rowOff>2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39</xdr:row>
                <xdr:rowOff>2</xdr:rowOff>
              </xdr:from>
              <xdr:to>
                <xdr:col>4</xdr:col>
                <xdr:colOff>-81</xdr:colOff>
                <xdr:row>43</xdr:row>
                <xdr:rowOff>2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40</xdr:row>
                <xdr:rowOff>2</xdr:rowOff>
              </xdr:from>
              <xdr:to>
                <xdr:col>4</xdr:col>
                <xdr:colOff>-81</xdr:colOff>
                <xdr:row>44</xdr:row>
                <xdr:rowOff>2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41</xdr:row>
                <xdr:rowOff>2</xdr:rowOff>
              </xdr:from>
              <xdr:to>
                <xdr:col>4</xdr:col>
                <xdr:colOff>-81</xdr:colOff>
                <xdr:row>45</xdr:row>
                <xdr:rowOff>4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42</xdr:row>
                <xdr:rowOff>4</xdr:rowOff>
              </xdr:from>
              <xdr:to>
                <xdr:col>4</xdr:col>
                <xdr:colOff>-81</xdr:colOff>
                <xdr:row>46</xdr:row>
                <xdr:rowOff>4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43</xdr:row>
                <xdr:rowOff>4</xdr:rowOff>
              </xdr:from>
              <xdr:to>
                <xdr:col>4</xdr:col>
                <xdr:colOff>-81</xdr:colOff>
                <xdr:row>47</xdr:row>
                <xdr:rowOff>4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44</xdr:row>
                <xdr:rowOff>4</xdr:rowOff>
              </xdr:from>
              <xdr:to>
                <xdr:col>4</xdr:col>
                <xdr:colOff>-81</xdr:colOff>
                <xdr:row>48</xdr:row>
                <xdr:rowOff>4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45</xdr:row>
                <xdr:rowOff>4</xdr:rowOff>
              </xdr:from>
              <xdr:to>
                <xdr:col>4</xdr:col>
                <xdr:colOff>-81</xdr:colOff>
                <xdr:row>49</xdr:row>
                <xdr:rowOff>4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46</xdr:row>
                <xdr:rowOff>8</xdr:rowOff>
              </xdr:from>
              <xdr:to>
                <xdr:col>4</xdr:col>
                <xdr:colOff>-81</xdr:colOff>
                <xdr:row>50</xdr:row>
                <xdr:rowOff>8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47</xdr:row>
                <xdr:rowOff>8</xdr:rowOff>
              </xdr:from>
              <xdr:to>
                <xdr:col>4</xdr:col>
                <xdr:colOff>-81</xdr:colOff>
                <xdr:row>51</xdr:row>
                <xdr:rowOff>8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48</xdr:row>
                <xdr:rowOff>8</xdr:rowOff>
              </xdr:from>
              <xdr:to>
                <xdr:col>4</xdr:col>
                <xdr:colOff>-81</xdr:colOff>
                <xdr:row>52</xdr:row>
                <xdr:rowOff>8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49</xdr:row>
                <xdr:rowOff>8</xdr:rowOff>
              </xdr:from>
              <xdr:to>
                <xdr:col>4</xdr:col>
                <xdr:colOff>-81</xdr:colOff>
                <xdr:row>53</xdr:row>
                <xdr:rowOff>8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50</xdr:row>
                <xdr:rowOff>8</xdr:rowOff>
              </xdr:from>
              <xdr:to>
                <xdr:col>4</xdr:col>
                <xdr:colOff>-81</xdr:colOff>
                <xdr:row>54</xdr:row>
                <xdr:rowOff>8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51</xdr:row>
                <xdr:rowOff>8</xdr:rowOff>
              </xdr:from>
              <xdr:to>
                <xdr:col>4</xdr:col>
                <xdr:colOff>-81</xdr:colOff>
                <xdr:row>55</xdr:row>
                <xdr:rowOff>8</xdr:rowOff>
              </xdr:to>
            </anchor>
          </commentPr>
        </mc:Choice>
        <mc:Fallback/>
      </mc:AlternateContent>
    </comment>
    <comment ref="E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52</xdr:row>
                <xdr:rowOff>8</xdr:rowOff>
              </xdr:from>
              <xdr:to>
                <xdr:col>4</xdr:col>
                <xdr:colOff>-81</xdr:colOff>
                <xdr:row>56</xdr:row>
                <xdr:rowOff>8</xdr:rowOff>
              </xdr:to>
            </anchor>
          </commentPr>
        </mc:Choice>
        <mc:Fallback/>
      </mc:AlternateContent>
    </comment>
    <comment ref="E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53</xdr:row>
                <xdr:rowOff>8</xdr:rowOff>
              </xdr:from>
              <xdr:to>
                <xdr:col>4</xdr:col>
                <xdr:colOff>-81</xdr:colOff>
                <xdr:row>57</xdr:row>
                <xdr:rowOff>8</xdr:rowOff>
              </xdr:to>
            </anchor>
          </commentPr>
        </mc:Choice>
        <mc:Fallback/>
      </mc:AlternateContent>
    </comment>
    <comment ref="E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54</xdr:row>
                <xdr:rowOff>8</xdr:rowOff>
              </xdr:from>
              <xdr:to>
                <xdr:col>4</xdr:col>
                <xdr:colOff>-81</xdr:colOff>
                <xdr:row>58</xdr:row>
                <xdr:rowOff>8</xdr:rowOff>
              </xdr:to>
            </anchor>
          </commentPr>
        </mc:Choice>
        <mc:Fallback/>
      </mc:AlternateContent>
    </comment>
    <comment ref="E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55</xdr:row>
                <xdr:rowOff>10</xdr:rowOff>
              </xdr:from>
              <xdr:to>
                <xdr:col>4</xdr:col>
                <xdr:colOff>-81</xdr:colOff>
                <xdr:row>59</xdr:row>
                <xdr:rowOff>10</xdr:rowOff>
              </xdr:to>
            </anchor>
          </commentPr>
        </mc:Choice>
        <mc:Fallback/>
      </mc:AlternateContent>
    </comment>
    <comment ref="E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56</xdr:row>
                <xdr:rowOff>10</xdr:rowOff>
              </xdr:from>
              <xdr:to>
                <xdr:col>4</xdr:col>
                <xdr:colOff>-81</xdr:colOff>
                <xdr:row>60</xdr:row>
                <xdr:rowOff>10</xdr:rowOff>
              </xdr:to>
            </anchor>
          </commentPr>
        </mc:Choice>
        <mc:Fallback/>
      </mc:AlternateContent>
    </comment>
    <comment ref="E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57</xdr:row>
                <xdr:rowOff>10</xdr:rowOff>
              </xdr:from>
              <xdr:to>
                <xdr:col>4</xdr:col>
                <xdr:colOff>-81</xdr:colOff>
                <xdr:row>61</xdr:row>
                <xdr:rowOff>12</xdr:rowOff>
              </xdr:to>
            </anchor>
          </commentPr>
        </mc:Choice>
        <mc:Fallback/>
      </mc:AlternateContent>
    </comment>
    <comment ref="E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58</xdr:row>
                <xdr:rowOff>12</xdr:rowOff>
              </xdr:from>
              <xdr:to>
                <xdr:col>4</xdr:col>
                <xdr:colOff>-81</xdr:colOff>
                <xdr:row>62</xdr:row>
                <xdr:rowOff>12</xdr:rowOff>
              </xdr:to>
            </anchor>
          </commentPr>
        </mc:Choice>
        <mc:Fallback/>
      </mc:AlternateContent>
    </comment>
    <comment ref="E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59</xdr:row>
                <xdr:rowOff>12</xdr:rowOff>
              </xdr:from>
              <xdr:to>
                <xdr:col>4</xdr:col>
                <xdr:colOff>-81</xdr:colOff>
                <xdr:row>63</xdr:row>
                <xdr:rowOff>12</xdr:rowOff>
              </xdr:to>
            </anchor>
          </commentPr>
        </mc:Choice>
        <mc:Fallback/>
      </mc:AlternateContent>
    </comment>
    <comment ref="E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60</xdr:row>
                <xdr:rowOff>12</xdr:rowOff>
              </xdr:from>
              <xdr:to>
                <xdr:col>4</xdr:col>
                <xdr:colOff>-81</xdr:colOff>
                <xdr:row>64</xdr:row>
                <xdr:rowOff>12</xdr:rowOff>
              </xdr:to>
            </anchor>
          </commentPr>
        </mc:Choice>
        <mc:Fallback/>
      </mc:AlternateContent>
    </comment>
    <comment ref="E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61</xdr:row>
                <xdr:rowOff>12</xdr:rowOff>
              </xdr:from>
              <xdr:to>
                <xdr:col>4</xdr:col>
                <xdr:colOff>-81</xdr:colOff>
                <xdr:row>65</xdr:row>
                <xdr:rowOff>12</xdr:rowOff>
              </xdr:to>
            </anchor>
          </commentPr>
        </mc:Choice>
        <mc:Fallback/>
      </mc:AlternateContent>
    </comment>
    <comment ref="E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62</xdr:row>
                <xdr:rowOff>12</xdr:rowOff>
              </xdr:from>
              <xdr:to>
                <xdr:col>4</xdr:col>
                <xdr:colOff>-81</xdr:colOff>
                <xdr:row>66</xdr:row>
                <xdr:rowOff>12</xdr:rowOff>
              </xdr:to>
            </anchor>
          </commentPr>
        </mc:Choice>
        <mc:Fallback/>
      </mc:AlternateContent>
    </comment>
    <comment ref="E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63</xdr:row>
                <xdr:rowOff>12</xdr:rowOff>
              </xdr:from>
              <xdr:to>
                <xdr:col>4</xdr:col>
                <xdr:colOff>-81</xdr:colOff>
                <xdr:row>67</xdr:row>
                <xdr:rowOff>14</xdr:rowOff>
              </xdr:to>
            </anchor>
          </commentPr>
        </mc:Choice>
        <mc:Fallback/>
      </mc:AlternateContent>
    </comment>
    <comment ref="E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64</xdr:row>
                <xdr:rowOff>14</xdr:rowOff>
              </xdr:from>
              <xdr:to>
                <xdr:col>4</xdr:col>
                <xdr:colOff>-81</xdr:colOff>
                <xdr:row>68</xdr:row>
                <xdr:rowOff>14</xdr:rowOff>
              </xdr:to>
            </anchor>
          </commentPr>
        </mc:Choice>
        <mc:Fallback/>
      </mc:AlternateContent>
    </comment>
    <comment ref="E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65</xdr:row>
                <xdr:rowOff>14</xdr:rowOff>
              </xdr:from>
              <xdr:to>
                <xdr:col>4</xdr:col>
                <xdr:colOff>-81</xdr:colOff>
                <xdr:row>69</xdr:row>
                <xdr:rowOff>14</xdr:rowOff>
              </xdr:to>
            </anchor>
          </commentPr>
        </mc:Choice>
        <mc:Fallback/>
      </mc:AlternateContent>
    </comment>
    <comment ref="E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66</xdr:row>
                <xdr:rowOff>14</xdr:rowOff>
              </xdr:from>
              <xdr:to>
                <xdr:col>4</xdr:col>
                <xdr:colOff>-81</xdr:colOff>
                <xdr:row>70</xdr:row>
                <xdr:rowOff>14</xdr:rowOff>
              </xdr:to>
            </anchor>
          </commentPr>
        </mc:Choice>
        <mc:Fallback/>
      </mc:AlternateContent>
    </comment>
    <comment ref="E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67</xdr:row>
                <xdr:rowOff>14</xdr:rowOff>
              </xdr:from>
              <xdr:to>
                <xdr:col>4</xdr:col>
                <xdr:colOff>-81</xdr:colOff>
                <xdr:row>71</xdr:row>
                <xdr:rowOff>14</xdr:rowOff>
              </xdr:to>
            </anchor>
          </commentPr>
        </mc:Choice>
        <mc:Fallback/>
      </mc:AlternateContent>
    </comment>
    <comment ref="E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68</xdr:row>
                <xdr:rowOff>18</xdr:rowOff>
              </xdr:from>
              <xdr:to>
                <xdr:col>4</xdr:col>
                <xdr:colOff>-81</xdr:colOff>
                <xdr:row>72</xdr:row>
                <xdr:rowOff>18</xdr:rowOff>
              </xdr:to>
            </anchor>
          </commentPr>
        </mc:Choice>
        <mc:Fallback/>
      </mc:AlternateContent>
    </comment>
    <comment ref="E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69</xdr:row>
                <xdr:rowOff>18</xdr:rowOff>
              </xdr:from>
              <xdr:to>
                <xdr:col>4</xdr:col>
                <xdr:colOff>-81</xdr:colOff>
                <xdr:row>73</xdr:row>
                <xdr:rowOff>18</xdr:rowOff>
              </xdr:to>
            </anchor>
          </commentPr>
        </mc:Choice>
        <mc:Fallback/>
      </mc:AlternateContent>
    </comment>
    <comment ref="E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70</xdr:row>
                <xdr:rowOff>18</xdr:rowOff>
              </xdr:from>
              <xdr:to>
                <xdr:col>4</xdr:col>
                <xdr:colOff>-81</xdr:colOff>
                <xdr:row>74</xdr:row>
                <xdr:rowOff>18</xdr:rowOff>
              </xdr:to>
            </anchor>
          </commentPr>
        </mc:Choice>
        <mc:Fallback/>
      </mc:AlternateContent>
    </comment>
    <comment ref="E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71</xdr:row>
                <xdr:rowOff>18</xdr:rowOff>
              </xdr:from>
              <xdr:to>
                <xdr:col>4</xdr:col>
                <xdr:colOff>-81</xdr:colOff>
                <xdr:row>75</xdr:row>
                <xdr:rowOff>18</xdr:rowOff>
              </xdr:to>
            </anchor>
          </commentPr>
        </mc:Choice>
        <mc:Fallback/>
      </mc:AlternateContent>
    </comment>
    <comment ref="E7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72</xdr:row>
                <xdr:rowOff>18</xdr:rowOff>
              </xdr:from>
              <xdr:to>
                <xdr:col>4</xdr:col>
                <xdr:colOff>-81</xdr:colOff>
                <xdr:row>76</xdr:row>
                <xdr:rowOff>18</xdr:rowOff>
              </xdr:to>
            </anchor>
          </commentPr>
        </mc:Choice>
        <mc:Fallback/>
      </mc:AlternateContent>
    </comment>
    <comment ref="E7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73</xdr:row>
                <xdr:rowOff>18</xdr:rowOff>
              </xdr:from>
              <xdr:to>
                <xdr:col>4</xdr:col>
                <xdr:colOff>-81</xdr:colOff>
                <xdr:row>77</xdr:row>
                <xdr:rowOff>18</xdr:rowOff>
              </xdr:to>
            </anchor>
          </commentPr>
        </mc:Choice>
        <mc:Fallback/>
      </mc:AlternateContent>
    </comment>
    <comment ref="E7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74</xdr:row>
                <xdr:rowOff>18</xdr:rowOff>
              </xdr:from>
              <xdr:to>
                <xdr:col>4</xdr:col>
                <xdr:colOff>-81</xdr:colOff>
                <xdr:row>78</xdr:row>
                <xdr:rowOff>18</xdr:rowOff>
              </xdr:to>
            </anchor>
          </commentPr>
        </mc:Choice>
        <mc:Fallback/>
      </mc:AlternateContent>
    </comment>
    <comment ref="E7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75</xdr:row>
                <xdr:rowOff>18</xdr:rowOff>
              </xdr:from>
              <xdr:to>
                <xdr:col>4</xdr:col>
                <xdr:colOff>-81</xdr:colOff>
                <xdr:row>79</xdr:row>
                <xdr:rowOff>18</xdr:rowOff>
              </xdr:to>
            </anchor>
          </commentPr>
        </mc:Choice>
        <mc:Fallback/>
      </mc:AlternateContent>
    </comment>
    <comment ref="E7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76</xdr:row>
                <xdr:rowOff>18</xdr:rowOff>
              </xdr:from>
              <xdr:to>
                <xdr:col>4</xdr:col>
                <xdr:colOff>-81</xdr:colOff>
                <xdr:row>80</xdr:row>
                <xdr:rowOff>18</xdr:rowOff>
              </xdr:to>
            </anchor>
          </commentPr>
        </mc:Choice>
        <mc:Fallback/>
      </mc:AlternateContent>
    </comment>
    <comment ref="E7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78</xdr:row>
                <xdr:rowOff>0</xdr:rowOff>
              </xdr:from>
              <xdr:to>
                <xdr:col>4</xdr:col>
                <xdr:colOff>-81</xdr:colOff>
                <xdr:row>81</xdr:row>
                <xdr:rowOff>20</xdr:rowOff>
              </xdr:to>
            </anchor>
          </commentPr>
        </mc:Choice>
        <mc:Fallback/>
      </mc:AlternateContent>
    </comment>
    <comment ref="E7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79</xdr:row>
                <xdr:rowOff>0</xdr:rowOff>
              </xdr:from>
              <xdr:to>
                <xdr:col>4</xdr:col>
                <xdr:colOff>-81</xdr:colOff>
                <xdr:row>82</xdr:row>
                <xdr:rowOff>20</xdr:rowOff>
              </xdr:to>
            </anchor>
          </commentPr>
        </mc:Choice>
        <mc:Fallback/>
      </mc:AlternateContent>
    </comment>
    <comment ref="E8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80</xdr:row>
                <xdr:rowOff>0</xdr:rowOff>
              </xdr:from>
              <xdr:to>
                <xdr:col>4</xdr:col>
                <xdr:colOff>-81</xdr:colOff>
                <xdr:row>84</xdr:row>
                <xdr:rowOff>2</xdr:rowOff>
              </xdr:to>
            </anchor>
          </commentPr>
        </mc:Choice>
        <mc:Fallback/>
      </mc:AlternateContent>
    </comment>
    <comment ref="E8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81</xdr:row>
                <xdr:rowOff>2</xdr:rowOff>
              </xdr:from>
              <xdr:to>
                <xdr:col>4</xdr:col>
                <xdr:colOff>-81</xdr:colOff>
                <xdr:row>85</xdr:row>
                <xdr:rowOff>2</xdr:rowOff>
              </xdr:to>
            </anchor>
          </commentPr>
        </mc:Choice>
        <mc:Fallback/>
      </mc:AlternateContent>
    </comment>
    <comment ref="E8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82</xdr:row>
                <xdr:rowOff>2</xdr:rowOff>
              </xdr:from>
              <xdr:to>
                <xdr:col>4</xdr:col>
                <xdr:colOff>-81</xdr:colOff>
                <xdr:row>86</xdr:row>
                <xdr:rowOff>2</xdr:rowOff>
              </xdr:to>
            </anchor>
          </commentPr>
        </mc:Choice>
        <mc:Fallback/>
      </mc:AlternateContent>
    </comment>
    <comment ref="E8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83</xdr:row>
                <xdr:rowOff>2</xdr:rowOff>
              </xdr:from>
              <xdr:to>
                <xdr:col>4</xdr:col>
                <xdr:colOff>-81</xdr:colOff>
                <xdr:row>87</xdr:row>
                <xdr:rowOff>2</xdr:rowOff>
              </xdr:to>
            </anchor>
          </commentPr>
        </mc:Choice>
        <mc:Fallback/>
      </mc:AlternateContent>
    </comment>
    <comment ref="E8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84</xdr:row>
                <xdr:rowOff>2</xdr:rowOff>
              </xdr:from>
              <xdr:to>
                <xdr:col>4</xdr:col>
                <xdr:colOff>-81</xdr:colOff>
                <xdr:row>88</xdr:row>
                <xdr:rowOff>2</xdr:rowOff>
              </xdr:to>
            </anchor>
          </commentPr>
        </mc:Choice>
        <mc:Fallback/>
      </mc:AlternateContent>
    </comment>
    <comment ref="E8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85</xdr:row>
                <xdr:rowOff>2</xdr:rowOff>
              </xdr:from>
              <xdr:to>
                <xdr:col>4</xdr:col>
                <xdr:colOff>-81</xdr:colOff>
                <xdr:row>89</xdr:row>
                <xdr:rowOff>2</xdr:rowOff>
              </xdr:to>
            </anchor>
          </commentPr>
        </mc:Choice>
        <mc:Fallback/>
      </mc:AlternateContent>
    </comment>
    <comment ref="E8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86</xdr:row>
                <xdr:rowOff>2</xdr:rowOff>
              </xdr:from>
              <xdr:to>
                <xdr:col>4</xdr:col>
                <xdr:colOff>-81</xdr:colOff>
                <xdr:row>90</xdr:row>
                <xdr:rowOff>4</xdr:rowOff>
              </xdr:to>
            </anchor>
          </commentPr>
        </mc:Choice>
        <mc:Fallback/>
      </mc:AlternateContent>
    </comment>
    <comment ref="E8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87</xdr:row>
                <xdr:rowOff>4</xdr:rowOff>
              </xdr:from>
              <xdr:to>
                <xdr:col>4</xdr:col>
                <xdr:colOff>-81</xdr:colOff>
                <xdr:row>91</xdr:row>
                <xdr:rowOff>4</xdr:rowOff>
              </xdr:to>
            </anchor>
          </commentPr>
        </mc:Choice>
        <mc:Fallback/>
      </mc:AlternateContent>
    </comment>
    <comment ref="E8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88</xdr:row>
                <xdr:rowOff>4</xdr:rowOff>
              </xdr:from>
              <xdr:to>
                <xdr:col>4</xdr:col>
                <xdr:colOff>-81</xdr:colOff>
                <xdr:row>92</xdr:row>
                <xdr:rowOff>4</xdr:rowOff>
              </xdr:to>
            </anchor>
          </commentPr>
        </mc:Choice>
        <mc:Fallback/>
      </mc:AlternateContent>
    </comment>
    <comment ref="E8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89</xdr:row>
                <xdr:rowOff>4</xdr:rowOff>
              </xdr:from>
              <xdr:to>
                <xdr:col>4</xdr:col>
                <xdr:colOff>-81</xdr:colOff>
                <xdr:row>93</xdr:row>
                <xdr:rowOff>4</xdr:rowOff>
              </xdr:to>
            </anchor>
          </commentPr>
        </mc:Choice>
        <mc:Fallback/>
      </mc:AlternateContent>
    </comment>
    <comment ref="E9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90</xdr:row>
                <xdr:rowOff>4</xdr:rowOff>
              </xdr:from>
              <xdr:to>
                <xdr:col>4</xdr:col>
                <xdr:colOff>-81</xdr:colOff>
                <xdr:row>94</xdr:row>
                <xdr:rowOff>4</xdr:rowOff>
              </xdr:to>
            </anchor>
          </commentPr>
        </mc:Choice>
        <mc:Fallback/>
      </mc:AlternateContent>
    </comment>
    <comment ref="E9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91</xdr:row>
                <xdr:rowOff>8</xdr:rowOff>
              </xdr:from>
              <xdr:to>
                <xdr:col>4</xdr:col>
                <xdr:colOff>-81</xdr:colOff>
                <xdr:row>95</xdr:row>
                <xdr:rowOff>8</xdr:rowOff>
              </xdr:to>
            </anchor>
          </commentPr>
        </mc:Choice>
        <mc:Fallback/>
      </mc:AlternateContent>
    </comment>
    <comment ref="E9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92</xdr:row>
                <xdr:rowOff>8</xdr:rowOff>
              </xdr:from>
              <xdr:to>
                <xdr:col>4</xdr:col>
                <xdr:colOff>-81</xdr:colOff>
                <xdr:row>96</xdr:row>
                <xdr:rowOff>10</xdr:rowOff>
              </xdr:to>
            </anchor>
          </commentPr>
        </mc:Choice>
        <mc:Fallback/>
      </mc:AlternateContent>
    </comment>
    <comment ref="E9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93</xdr:row>
                <xdr:rowOff>8</xdr:rowOff>
              </xdr:from>
              <xdr:to>
                <xdr:col>4</xdr:col>
                <xdr:colOff>-81</xdr:colOff>
                <xdr:row>97</xdr:row>
                <xdr:rowOff>18</xdr:rowOff>
              </xdr:to>
            </anchor>
          </commentPr>
        </mc:Choice>
        <mc:Fallback/>
      </mc:AlternateContent>
    </comment>
    <comment ref="E9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94</xdr:row>
                <xdr:rowOff>8</xdr:rowOff>
              </xdr:from>
              <xdr:to>
                <xdr:col>4</xdr:col>
                <xdr:colOff>-81</xdr:colOff>
                <xdr:row>99</xdr:row>
                <xdr:rowOff>0</xdr:rowOff>
              </xdr:to>
            </anchor>
          </commentPr>
        </mc:Choice>
        <mc:Fallback/>
      </mc:AlternateContent>
    </comment>
    <comment ref="E9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95</xdr:row>
                <xdr:rowOff>8</xdr:rowOff>
              </xdr:from>
              <xdr:to>
                <xdr:col>4</xdr:col>
                <xdr:colOff>-81</xdr:colOff>
                <xdr:row>100</xdr:row>
                <xdr:rowOff>2</xdr:rowOff>
              </xdr:to>
            </anchor>
          </commentPr>
        </mc:Choice>
        <mc:Fallback/>
      </mc:AlternateContent>
    </comment>
    <comment ref="E9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96</xdr:row>
                <xdr:rowOff>8</xdr:rowOff>
              </xdr:from>
              <xdr:to>
                <xdr:col>4</xdr:col>
                <xdr:colOff>-81</xdr:colOff>
                <xdr:row>101</xdr:row>
                <xdr:rowOff>2</xdr:rowOff>
              </xdr:to>
            </anchor>
          </commentPr>
        </mc:Choice>
        <mc:Fallback/>
      </mc:AlternateContent>
    </comment>
    <comment ref="E9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97</xdr:row>
                <xdr:rowOff>12</xdr:rowOff>
              </xdr:from>
              <xdr:to>
                <xdr:col>4</xdr:col>
                <xdr:colOff>-81</xdr:colOff>
                <xdr:row>102</xdr:row>
                <xdr:rowOff>4</xdr:rowOff>
              </xdr:to>
            </anchor>
          </commentPr>
        </mc:Choice>
        <mc:Fallback/>
      </mc:AlternateContent>
    </comment>
    <comment ref="E9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98</xdr:row>
                <xdr:rowOff>8</xdr:rowOff>
              </xdr:from>
              <xdr:to>
                <xdr:col>4</xdr:col>
                <xdr:colOff>-81</xdr:colOff>
                <xdr:row>103</xdr:row>
                <xdr:rowOff>4</xdr:rowOff>
              </xdr:to>
            </anchor>
          </commentPr>
        </mc:Choice>
        <mc:Fallback/>
      </mc:AlternateContent>
    </comment>
    <comment ref="E9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99</xdr:row>
                <xdr:rowOff>14</xdr:rowOff>
              </xdr:from>
              <xdr:to>
                <xdr:col>4</xdr:col>
                <xdr:colOff>-81</xdr:colOff>
                <xdr:row>104</xdr:row>
                <xdr:rowOff>4</xdr:rowOff>
              </xdr:to>
            </anchor>
          </commentPr>
        </mc:Choice>
        <mc:Fallback/>
      </mc:AlternateContent>
    </comment>
    <comment ref="E10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100</xdr:row>
                <xdr:rowOff>10</xdr:rowOff>
              </xdr:from>
              <xdr:to>
                <xdr:col>4</xdr:col>
                <xdr:colOff>-81</xdr:colOff>
                <xdr:row>105</xdr:row>
                <xdr:rowOff>8</xdr:rowOff>
              </xdr:to>
            </anchor>
          </commentPr>
        </mc:Choice>
        <mc:Fallback/>
      </mc:AlternateContent>
    </comment>
    <comment ref="E10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101</xdr:row>
                <xdr:rowOff>10</xdr:rowOff>
              </xdr:from>
              <xdr:to>
                <xdr:col>4</xdr:col>
                <xdr:colOff>-81</xdr:colOff>
                <xdr:row>106</xdr:row>
                <xdr:rowOff>4</xdr:rowOff>
              </xdr:to>
            </anchor>
          </commentPr>
        </mc:Choice>
        <mc:Fallback/>
      </mc:AlternateContent>
    </comment>
    <comment ref="E10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102</xdr:row>
                <xdr:rowOff>12</xdr:rowOff>
              </xdr:from>
              <xdr:to>
                <xdr:col>4</xdr:col>
                <xdr:colOff>-81</xdr:colOff>
                <xdr:row>107</xdr:row>
                <xdr:rowOff>8</xdr:rowOff>
              </xdr:to>
            </anchor>
          </commentPr>
        </mc:Choice>
        <mc:Fallback/>
      </mc:AlternateContent>
    </comment>
    <comment ref="E10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103</xdr:row>
                <xdr:rowOff>12</xdr:rowOff>
              </xdr:from>
              <xdr:to>
                <xdr:col>4</xdr:col>
                <xdr:colOff>-81</xdr:colOff>
                <xdr:row>108</xdr:row>
                <xdr:rowOff>8</xdr:rowOff>
              </xdr:to>
            </anchor>
          </commentPr>
        </mc:Choice>
        <mc:Fallback/>
      </mc:AlternateContent>
    </comment>
    <comment ref="E10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104</xdr:row>
                <xdr:rowOff>12</xdr:rowOff>
              </xdr:from>
              <xdr:to>
                <xdr:col>4</xdr:col>
                <xdr:colOff>-81</xdr:colOff>
                <xdr:row>109</xdr:row>
                <xdr:rowOff>8</xdr:rowOff>
              </xdr:to>
            </anchor>
          </commentPr>
        </mc:Choice>
        <mc:Fallback/>
      </mc:AlternateContent>
    </comment>
    <comment ref="E10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105</xdr:row>
                <xdr:rowOff>14</xdr:rowOff>
              </xdr:from>
              <xdr:to>
                <xdr:col>4</xdr:col>
                <xdr:colOff>-81</xdr:colOff>
                <xdr:row>110</xdr:row>
                <xdr:rowOff>8</xdr:rowOff>
              </xdr:to>
            </anchor>
          </commentPr>
        </mc:Choice>
        <mc:Fallback/>
      </mc:AlternateContent>
    </comment>
    <comment ref="E10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107</xdr:row>
                <xdr:rowOff>0</xdr:rowOff>
              </xdr:from>
              <xdr:to>
                <xdr:col>4</xdr:col>
                <xdr:colOff>-81</xdr:colOff>
                <xdr:row>111</xdr:row>
                <xdr:rowOff>12</xdr:rowOff>
              </xdr:to>
            </anchor>
          </commentPr>
        </mc:Choice>
        <mc:Fallback/>
      </mc:AlternateContent>
    </comment>
    <comment ref="E10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108</xdr:row>
                <xdr:rowOff>0</xdr:rowOff>
              </xdr:from>
              <xdr:to>
                <xdr:col>4</xdr:col>
                <xdr:colOff>-81</xdr:colOff>
                <xdr:row>112</xdr:row>
                <xdr:rowOff>12</xdr:rowOff>
              </xdr:to>
            </anchor>
          </commentPr>
        </mc:Choice>
        <mc:Fallback/>
      </mc:AlternateContent>
    </comment>
    <comment ref="E10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109</xdr:row>
                <xdr:rowOff>0</xdr:rowOff>
              </xdr:from>
              <xdr:to>
                <xdr:col>4</xdr:col>
                <xdr:colOff>-81</xdr:colOff>
                <xdr:row>113</xdr:row>
                <xdr:rowOff>14</xdr:rowOff>
              </xdr:to>
            </anchor>
          </commentPr>
        </mc:Choice>
        <mc:Fallback/>
      </mc:AlternateContent>
    </comment>
    <comment ref="E10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110</xdr:row>
                <xdr:rowOff>0</xdr:rowOff>
              </xdr:from>
              <xdr:to>
                <xdr:col>4</xdr:col>
                <xdr:colOff>-81</xdr:colOff>
                <xdr:row>114</xdr:row>
                <xdr:rowOff>10</xdr:rowOff>
              </xdr:to>
            </anchor>
          </commentPr>
        </mc:Choice>
        <mc:Fallback/>
      </mc:AlternateContent>
    </comment>
    <comment ref="E11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111</xdr:row>
                <xdr:rowOff>2</xdr:rowOff>
              </xdr:from>
              <xdr:to>
                <xdr:col>4</xdr:col>
                <xdr:colOff>-81</xdr:colOff>
                <xdr:row>115</xdr:row>
                <xdr:rowOff>14</xdr:rowOff>
              </xdr:to>
            </anchor>
          </commentPr>
        </mc:Choice>
        <mc:Fallback/>
      </mc:AlternateContent>
    </comment>
    <comment ref="E11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112</xdr:row>
                <xdr:rowOff>2</xdr:rowOff>
              </xdr:from>
              <xdr:to>
                <xdr:col>4</xdr:col>
                <xdr:colOff>-81</xdr:colOff>
                <xdr:row>116</xdr:row>
                <xdr:rowOff>17</xdr:rowOff>
              </xdr:to>
            </anchor>
          </commentPr>
        </mc:Choice>
        <mc:Fallback/>
      </mc:AlternateContent>
    </comment>
    <comment ref="E11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113</xdr:row>
                <xdr:rowOff>4</xdr:rowOff>
              </xdr:from>
              <xdr:to>
                <xdr:col>4</xdr:col>
                <xdr:colOff>-81</xdr:colOff>
                <xdr:row>118</xdr:row>
                <xdr:rowOff>0</xdr:rowOff>
              </xdr:to>
            </anchor>
          </commentPr>
        </mc:Choice>
        <mc:Fallback/>
      </mc:AlternateContent>
    </comment>
    <comment ref="E11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114</xdr:row>
                <xdr:rowOff>4</xdr:rowOff>
              </xdr:from>
              <xdr:to>
                <xdr:col>4</xdr:col>
                <xdr:colOff>-81</xdr:colOff>
                <xdr:row>118</xdr:row>
                <xdr:rowOff>14</xdr:rowOff>
              </xdr:to>
            </anchor>
          </commentPr>
        </mc:Choice>
        <mc:Fallback/>
      </mc:AlternateContent>
    </comment>
    <comment ref="E1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115</xdr:row>
                <xdr:rowOff>4</xdr:rowOff>
              </xdr:from>
              <xdr:to>
                <xdr:col>4</xdr:col>
                <xdr:colOff>-81</xdr:colOff>
                <xdr:row>120</xdr:row>
                <xdr:rowOff>0</xdr:rowOff>
              </xdr:to>
            </anchor>
          </commentPr>
        </mc:Choice>
        <mc:Fallback/>
      </mc:AlternateContent>
    </comment>
    <comment ref="E1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116</xdr:row>
                <xdr:rowOff>4</xdr:rowOff>
              </xdr:from>
              <xdr:to>
                <xdr:col>4</xdr:col>
                <xdr:colOff>-81</xdr:colOff>
                <xdr:row>121</xdr:row>
                <xdr:rowOff>0</xdr:rowOff>
              </xdr:to>
            </anchor>
          </commentPr>
        </mc:Choice>
        <mc:Fallback/>
      </mc:AlternateContent>
    </comment>
    <comment ref="E1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117</xdr:row>
                <xdr:rowOff>4</xdr:rowOff>
              </xdr:from>
              <xdr:to>
                <xdr:col>4</xdr:col>
                <xdr:colOff>-81</xdr:colOff>
                <xdr:row>122</xdr:row>
                <xdr:rowOff>0</xdr:rowOff>
              </xdr:to>
            </anchor>
          </commentPr>
        </mc:Choice>
        <mc:Fallback/>
      </mc:AlternateContent>
    </comment>
    <comment ref="E1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118</xdr:row>
                <xdr:rowOff>4</xdr:rowOff>
              </xdr:from>
              <xdr:to>
                <xdr:col>4</xdr:col>
                <xdr:colOff>-81</xdr:colOff>
                <xdr:row>122</xdr:row>
                <xdr:rowOff>17</xdr:rowOff>
              </xdr:to>
            </anchor>
          </commentPr>
        </mc:Choice>
        <mc:Fallback/>
      </mc:AlternateContent>
    </comment>
    <comment ref="E1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119</xdr:row>
                <xdr:rowOff>8</xdr:rowOff>
              </xdr:from>
              <xdr:to>
                <xdr:col>4</xdr:col>
                <xdr:colOff>-81</xdr:colOff>
                <xdr:row>124</xdr:row>
                <xdr:rowOff>0</xdr:rowOff>
              </xdr:to>
            </anchor>
          </commentPr>
        </mc:Choice>
        <mc:Fallback/>
      </mc:AlternateContent>
    </comment>
    <comment ref="E1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120</xdr:row>
                <xdr:rowOff>8</xdr:rowOff>
              </xdr:from>
              <xdr:to>
                <xdr:col>4</xdr:col>
                <xdr:colOff>-81</xdr:colOff>
                <xdr:row>125</xdr:row>
                <xdr:rowOff>2</xdr:rowOff>
              </xdr:to>
            </anchor>
          </commentPr>
        </mc:Choice>
        <mc:Fallback/>
      </mc:AlternateContent>
    </comment>
    <comment ref="E1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121</xdr:row>
                <xdr:rowOff>8</xdr:rowOff>
              </xdr:from>
              <xdr:to>
                <xdr:col>4</xdr:col>
                <xdr:colOff>-81</xdr:colOff>
                <xdr:row>126</xdr:row>
                <xdr:rowOff>4</xdr:rowOff>
              </xdr:to>
            </anchor>
          </commentPr>
        </mc:Choice>
        <mc:Fallback/>
      </mc:AlternateContent>
    </comment>
    <comment ref="E1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122</xdr:row>
                <xdr:rowOff>8</xdr:rowOff>
              </xdr:from>
              <xdr:to>
                <xdr:col>4</xdr:col>
                <xdr:colOff>-81</xdr:colOff>
                <xdr:row>127</xdr:row>
                <xdr:rowOff>4</xdr:rowOff>
              </xdr:to>
            </anchor>
          </commentPr>
        </mc:Choice>
        <mc:Fallback/>
      </mc:AlternateContent>
    </comment>
    <comment ref="E1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123</xdr:row>
                <xdr:rowOff>8</xdr:rowOff>
              </xdr:from>
              <xdr:to>
                <xdr:col>4</xdr:col>
                <xdr:colOff>-81</xdr:colOff>
                <xdr:row>128</xdr:row>
                <xdr:rowOff>4</xdr:rowOff>
              </xdr:to>
            </anchor>
          </commentPr>
        </mc:Choice>
        <mc:Fallback/>
      </mc:AlternateContent>
    </comment>
    <comment ref="E1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124</xdr:row>
                <xdr:rowOff>8</xdr:rowOff>
              </xdr:from>
              <xdr:to>
                <xdr:col>4</xdr:col>
                <xdr:colOff>-81</xdr:colOff>
                <xdr:row>129</xdr:row>
                <xdr:rowOff>4</xdr:rowOff>
              </xdr:to>
            </anchor>
          </commentPr>
        </mc:Choice>
        <mc:Fallback/>
      </mc:AlternateContent>
    </comment>
    <comment ref="E1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125</xdr:row>
                <xdr:rowOff>10</xdr:rowOff>
              </xdr:from>
              <xdr:to>
                <xdr:col>4</xdr:col>
                <xdr:colOff>-81</xdr:colOff>
                <xdr:row>130</xdr:row>
                <xdr:rowOff>8</xdr:rowOff>
              </xdr:to>
            </anchor>
          </commentPr>
        </mc:Choice>
        <mc:Fallback/>
      </mc:AlternateContent>
    </comment>
    <comment ref="E1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126</xdr:row>
                <xdr:rowOff>10</xdr:rowOff>
              </xdr:from>
              <xdr:to>
                <xdr:col>4</xdr:col>
                <xdr:colOff>-81</xdr:colOff>
                <xdr:row>131</xdr:row>
                <xdr:rowOff>4</xdr:rowOff>
              </xdr:to>
            </anchor>
          </commentPr>
        </mc:Choice>
        <mc:Fallback/>
      </mc:AlternateContent>
    </comment>
    <comment ref="E1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127</xdr:row>
                <xdr:rowOff>12</xdr:rowOff>
              </xdr:from>
              <xdr:to>
                <xdr:col>4</xdr:col>
                <xdr:colOff>-81</xdr:colOff>
                <xdr:row>132</xdr:row>
                <xdr:rowOff>8</xdr:rowOff>
              </xdr:to>
            </anchor>
          </commentPr>
        </mc:Choice>
        <mc:Fallback/>
      </mc:AlternateContent>
    </comment>
    <comment ref="E1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128</xdr:row>
                <xdr:rowOff>12</xdr:rowOff>
              </xdr:from>
              <xdr:to>
                <xdr:col>4</xdr:col>
                <xdr:colOff>-81</xdr:colOff>
                <xdr:row>132</xdr:row>
                <xdr:rowOff>24</xdr:rowOff>
              </xdr:to>
            </anchor>
          </commentPr>
        </mc:Choice>
        <mc:Fallback/>
      </mc:AlternateContent>
    </comment>
    <comment ref="E1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129</xdr:row>
                <xdr:rowOff>14</xdr:rowOff>
              </xdr:from>
              <xdr:to>
                <xdr:col>4</xdr:col>
                <xdr:colOff>-81</xdr:colOff>
                <xdr:row>133</xdr:row>
                <xdr:rowOff>8</xdr:rowOff>
              </xdr:to>
            </anchor>
          </commentPr>
        </mc:Choice>
        <mc:Fallback/>
      </mc:AlternateContent>
    </comment>
    <comment ref="E1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130</xdr:row>
                <xdr:rowOff>14</xdr:rowOff>
              </xdr:from>
              <xdr:to>
                <xdr:col>4</xdr:col>
                <xdr:colOff>-81</xdr:colOff>
                <xdr:row>134</xdr:row>
                <xdr:rowOff>8</xdr:rowOff>
              </xdr:to>
            </anchor>
          </commentPr>
        </mc:Choice>
        <mc:Fallback/>
      </mc:AlternateContent>
    </comment>
    <comment ref="E1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131</xdr:row>
                <xdr:rowOff>14</xdr:rowOff>
              </xdr:from>
              <xdr:to>
                <xdr:col>4</xdr:col>
                <xdr:colOff>-81</xdr:colOff>
                <xdr:row>135</xdr:row>
                <xdr:rowOff>8</xdr:rowOff>
              </xdr:to>
            </anchor>
          </commentPr>
        </mc:Choice>
        <mc:Fallback/>
      </mc:AlternateContent>
    </comment>
    <comment ref="E1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132</xdr:row>
                <xdr:rowOff>14</xdr:rowOff>
              </xdr:from>
              <xdr:to>
                <xdr:col>4</xdr:col>
                <xdr:colOff>-81</xdr:colOff>
                <xdr:row>136</xdr:row>
                <xdr:rowOff>8</xdr:rowOff>
              </xdr:to>
            </anchor>
          </commentPr>
        </mc:Choice>
        <mc:Fallback/>
      </mc:AlternateContent>
    </comment>
    <comment ref="E1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132</xdr:row>
                <xdr:rowOff>34</xdr:rowOff>
              </xdr:from>
              <xdr:to>
                <xdr:col>4</xdr:col>
                <xdr:colOff>-81</xdr:colOff>
                <xdr:row>137</xdr:row>
                <xdr:rowOff>10</xdr:rowOff>
              </xdr:to>
            </anchor>
          </commentPr>
        </mc:Choice>
        <mc:Fallback/>
      </mc:AlternateContent>
    </comment>
    <comment ref="E1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134</xdr:row>
                <xdr:rowOff>0</xdr:rowOff>
              </xdr:from>
              <xdr:to>
                <xdr:col>4</xdr:col>
                <xdr:colOff>-81</xdr:colOff>
                <xdr:row>137</xdr:row>
                <xdr:rowOff>28</xdr:rowOff>
              </xdr:to>
            </anchor>
          </commentPr>
        </mc:Choice>
        <mc:Fallback/>
      </mc:AlternateContent>
    </comment>
    <comment ref="E1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136</xdr:row>
                <xdr:rowOff>0</xdr:rowOff>
              </xdr:from>
              <xdr:to>
                <xdr:col>4</xdr:col>
                <xdr:colOff>-81</xdr:colOff>
                <xdr:row>139</xdr:row>
                <xdr:rowOff>14</xdr:rowOff>
              </xdr:to>
            </anchor>
          </commentPr>
        </mc:Choice>
        <mc:Fallback/>
      </mc:AlternateContent>
    </comment>
    <comment ref="E1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137</xdr:row>
                <xdr:rowOff>2</xdr:rowOff>
              </xdr:from>
              <xdr:to>
                <xdr:col>4</xdr:col>
                <xdr:colOff>-81</xdr:colOff>
                <xdr:row>140</xdr:row>
                <xdr:rowOff>12</xdr:rowOff>
              </xdr:to>
            </anchor>
          </commentPr>
        </mc:Choice>
        <mc:Fallback/>
      </mc:AlternateContent>
    </comment>
    <comment ref="E1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137</xdr:row>
                <xdr:rowOff>18</xdr:rowOff>
              </xdr:from>
              <xdr:to>
                <xdr:col>4</xdr:col>
                <xdr:colOff>-81</xdr:colOff>
                <xdr:row>141</xdr:row>
                <xdr:rowOff>14</xdr:rowOff>
              </xdr:to>
            </anchor>
          </commentPr>
        </mc:Choice>
        <mc:Fallback/>
      </mc:AlternateContent>
    </comment>
    <comment ref="E1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138</xdr:row>
                <xdr:rowOff>4</xdr:rowOff>
              </xdr:from>
              <xdr:to>
                <xdr:col>4</xdr:col>
                <xdr:colOff>-81</xdr:colOff>
                <xdr:row>142</xdr:row>
                <xdr:rowOff>14</xdr:rowOff>
              </xdr:to>
            </anchor>
          </commentPr>
        </mc:Choice>
        <mc:Fallback/>
      </mc:AlternateContent>
    </comment>
    <comment ref="E1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139</xdr:row>
                <xdr:rowOff>8</xdr:rowOff>
              </xdr:from>
              <xdr:to>
                <xdr:col>4</xdr:col>
                <xdr:colOff>-81</xdr:colOff>
                <xdr:row>143</xdr:row>
                <xdr:rowOff>14</xdr:rowOff>
              </xdr:to>
            </anchor>
          </commentPr>
        </mc:Choice>
        <mc:Fallback/>
      </mc:AlternateContent>
    </comment>
    <comment ref="E1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141</xdr:row>
                <xdr:rowOff>4</xdr:rowOff>
              </xdr:from>
              <xdr:to>
                <xdr:col>4</xdr:col>
                <xdr:colOff>-81</xdr:colOff>
                <xdr:row>145</xdr:row>
                <xdr:rowOff>17</xdr:rowOff>
              </xdr:to>
            </anchor>
          </commentPr>
        </mc:Choice>
        <mc:Fallback/>
      </mc:AlternateContent>
    </comment>
    <comment ref="E1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142</xdr:row>
                <xdr:rowOff>4</xdr:rowOff>
              </xdr:from>
              <xdr:to>
                <xdr:col>4</xdr:col>
                <xdr:colOff>-81</xdr:colOff>
                <xdr:row>146</xdr:row>
                <xdr:rowOff>17</xdr:rowOff>
              </xdr:to>
            </anchor>
          </commentPr>
        </mc:Choice>
        <mc:Fallback/>
      </mc:AlternateContent>
    </comment>
    <comment ref="E1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143</xdr:row>
                <xdr:rowOff>4</xdr:rowOff>
              </xdr:from>
              <xdr:to>
                <xdr:col>4</xdr:col>
                <xdr:colOff>-81</xdr:colOff>
                <xdr:row>147</xdr:row>
                <xdr:rowOff>14</xdr:rowOff>
              </xdr:to>
            </anchor>
          </commentPr>
        </mc:Choice>
        <mc:Fallback/>
      </mc:AlternateContent>
    </comment>
    <comment ref="E1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144</xdr:row>
                <xdr:rowOff>4</xdr:rowOff>
              </xdr:from>
              <xdr:to>
                <xdr:col>4</xdr:col>
                <xdr:colOff>-81</xdr:colOff>
                <xdr:row>149</xdr:row>
                <xdr:rowOff>2</xdr:rowOff>
              </xdr:to>
            </anchor>
          </commentPr>
        </mc:Choice>
        <mc:Fallback/>
      </mc:AlternateContent>
    </comment>
    <comment ref="E1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145</xdr:row>
                <xdr:rowOff>8</xdr:rowOff>
              </xdr:from>
              <xdr:to>
                <xdr:col>4</xdr:col>
                <xdr:colOff>-81</xdr:colOff>
                <xdr:row>150</xdr:row>
                <xdr:rowOff>2</xdr:rowOff>
              </xdr:to>
            </anchor>
          </commentPr>
        </mc:Choice>
        <mc:Fallback/>
      </mc:AlternateContent>
    </comment>
    <comment ref="E1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146</xdr:row>
                <xdr:rowOff>8</xdr:rowOff>
              </xdr:from>
              <xdr:to>
                <xdr:col>4</xdr:col>
                <xdr:colOff>-81</xdr:colOff>
                <xdr:row>151</xdr:row>
                <xdr:rowOff>4</xdr:rowOff>
              </xdr:to>
            </anchor>
          </commentPr>
        </mc:Choice>
        <mc:Fallback/>
      </mc:AlternateContent>
    </comment>
    <comment ref="E1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147</xdr:row>
                <xdr:rowOff>8</xdr:rowOff>
              </xdr:from>
              <xdr:to>
                <xdr:col>4</xdr:col>
                <xdr:colOff>-81</xdr:colOff>
                <xdr:row>151</xdr:row>
                <xdr:rowOff>18</xdr:rowOff>
              </xdr:to>
            </anchor>
          </commentPr>
        </mc:Choice>
        <mc:Fallback/>
      </mc:AlternateContent>
    </comment>
    <comment ref="E1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148</xdr:row>
                <xdr:rowOff>8</xdr:rowOff>
              </xdr:from>
              <xdr:to>
                <xdr:col>4</xdr:col>
                <xdr:colOff>-81</xdr:colOff>
                <xdr:row>153</xdr:row>
                <xdr:rowOff>4</xdr:rowOff>
              </xdr:to>
            </anchor>
          </commentPr>
        </mc:Choice>
        <mc:Fallback/>
      </mc:AlternateContent>
    </comment>
    <comment ref="E1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149</xdr:row>
                <xdr:rowOff>10</xdr:rowOff>
              </xdr:from>
              <xdr:to>
                <xdr:col>4</xdr:col>
                <xdr:colOff>-81</xdr:colOff>
                <xdr:row>154</xdr:row>
                <xdr:rowOff>4</xdr:rowOff>
              </xdr:to>
            </anchor>
          </commentPr>
        </mc:Choice>
        <mc:Fallback/>
      </mc:AlternateContent>
    </comment>
    <comment ref="E1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150</xdr:row>
                <xdr:rowOff>10</xdr:rowOff>
              </xdr:from>
              <xdr:to>
                <xdr:col>4</xdr:col>
                <xdr:colOff>-81</xdr:colOff>
                <xdr:row>155</xdr:row>
                <xdr:rowOff>4</xdr:rowOff>
              </xdr:to>
            </anchor>
          </commentPr>
        </mc:Choice>
        <mc:Fallback/>
      </mc:AlternateContent>
    </comment>
    <comment ref="E1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151</xdr:row>
                <xdr:rowOff>12</xdr:rowOff>
              </xdr:from>
              <xdr:to>
                <xdr:col>4</xdr:col>
                <xdr:colOff>-81</xdr:colOff>
                <xdr:row>156</xdr:row>
                <xdr:rowOff>2</xdr:rowOff>
              </xdr:to>
            </anchor>
          </commentPr>
        </mc:Choice>
        <mc:Fallback/>
      </mc:AlternateContent>
    </comment>
    <comment ref="E1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152</xdr:row>
                <xdr:rowOff>10</xdr:rowOff>
              </xdr:from>
              <xdr:to>
                <xdr:col>4</xdr:col>
                <xdr:colOff>-81</xdr:colOff>
                <xdr:row>157</xdr:row>
                <xdr:rowOff>8</xdr:rowOff>
              </xdr:to>
            </anchor>
          </commentPr>
        </mc:Choice>
        <mc:Fallback/>
      </mc:AlternateContent>
    </comment>
    <comment ref="E1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153</xdr:row>
                <xdr:rowOff>12</xdr:rowOff>
              </xdr:from>
              <xdr:to>
                <xdr:col>4</xdr:col>
                <xdr:colOff>-81</xdr:colOff>
                <xdr:row>158</xdr:row>
                <xdr:rowOff>8</xdr:rowOff>
              </xdr:to>
            </anchor>
          </commentPr>
        </mc:Choice>
        <mc:Fallback/>
      </mc:AlternateContent>
    </comment>
    <comment ref="E1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154</xdr:row>
                <xdr:rowOff>12</xdr:rowOff>
              </xdr:from>
              <xdr:to>
                <xdr:col>4</xdr:col>
                <xdr:colOff>-81</xdr:colOff>
                <xdr:row>159</xdr:row>
                <xdr:rowOff>8</xdr:rowOff>
              </xdr:to>
            </anchor>
          </commentPr>
        </mc:Choice>
        <mc:Fallback/>
      </mc:AlternateContent>
    </comment>
    <comment ref="E1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155</xdr:row>
                <xdr:rowOff>12</xdr:rowOff>
              </xdr:from>
              <xdr:to>
                <xdr:col>4</xdr:col>
                <xdr:colOff>-81</xdr:colOff>
                <xdr:row>160</xdr:row>
                <xdr:rowOff>4</xdr:rowOff>
              </xdr:to>
            </anchor>
          </commentPr>
        </mc:Choice>
        <mc:Fallback/>
      </mc:AlternateContent>
    </comment>
    <comment ref="E1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156</xdr:row>
                <xdr:rowOff>14</xdr:rowOff>
              </xdr:from>
              <xdr:to>
                <xdr:col>4</xdr:col>
                <xdr:colOff>-81</xdr:colOff>
                <xdr:row>161</xdr:row>
                <xdr:rowOff>10</xdr:rowOff>
              </xdr:to>
            </anchor>
          </commentPr>
        </mc:Choice>
        <mc:Fallback/>
      </mc:AlternateContent>
    </comment>
    <comment ref="E1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158</xdr:row>
                <xdr:rowOff>0</xdr:rowOff>
              </xdr:from>
              <xdr:to>
                <xdr:col>4</xdr:col>
                <xdr:colOff>-81</xdr:colOff>
                <xdr:row>162</xdr:row>
                <xdr:rowOff>10</xdr:rowOff>
              </xdr:to>
            </anchor>
          </commentPr>
        </mc:Choice>
        <mc:Fallback/>
      </mc:AlternateContent>
    </comment>
    <comment ref="E1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159</xdr:row>
                <xdr:rowOff>0</xdr:rowOff>
              </xdr:from>
              <xdr:to>
                <xdr:col>4</xdr:col>
                <xdr:colOff>-81</xdr:colOff>
                <xdr:row>163</xdr:row>
                <xdr:rowOff>10</xdr:rowOff>
              </xdr:to>
            </anchor>
          </commentPr>
        </mc:Choice>
        <mc:Fallback/>
      </mc:AlternateContent>
    </comment>
    <comment ref="E1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160</xdr:row>
                <xdr:rowOff>0</xdr:rowOff>
              </xdr:from>
              <xdr:to>
                <xdr:col>4</xdr:col>
                <xdr:colOff>-81</xdr:colOff>
                <xdr:row>164</xdr:row>
                <xdr:rowOff>8</xdr:rowOff>
              </xdr:to>
            </anchor>
          </commentPr>
        </mc:Choice>
        <mc:Fallback/>
      </mc:AlternateContent>
    </comment>
    <comment ref="E1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161</xdr:row>
                <xdr:rowOff>0</xdr:rowOff>
              </xdr:from>
              <xdr:to>
                <xdr:col>4</xdr:col>
                <xdr:colOff>-81</xdr:colOff>
                <xdr:row>165</xdr:row>
                <xdr:rowOff>12</xdr:rowOff>
              </xdr:to>
            </anchor>
          </commentPr>
        </mc:Choice>
        <mc:Fallback/>
      </mc:AlternateContent>
    </comment>
    <comment ref="E1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162</xdr:row>
                <xdr:rowOff>2</xdr:rowOff>
              </xdr:from>
              <xdr:to>
                <xdr:col>4</xdr:col>
                <xdr:colOff>-81</xdr:colOff>
                <xdr:row>166</xdr:row>
                <xdr:rowOff>14</xdr:rowOff>
              </xdr:to>
            </anchor>
          </commentPr>
        </mc:Choice>
        <mc:Fallback/>
      </mc:AlternateContent>
    </comment>
    <comment ref="E1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163</xdr:row>
                <xdr:rowOff>2</xdr:rowOff>
              </xdr:from>
              <xdr:to>
                <xdr:col>4</xdr:col>
                <xdr:colOff>-81</xdr:colOff>
                <xdr:row>167</xdr:row>
                <xdr:rowOff>12</xdr:rowOff>
              </xdr:to>
            </anchor>
          </commentPr>
        </mc:Choice>
        <mc:Fallback/>
      </mc:AlternateContent>
    </comment>
    <comment ref="E1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164</xdr:row>
                <xdr:rowOff>0</xdr:rowOff>
              </xdr:from>
              <xdr:to>
                <xdr:col>4</xdr:col>
                <xdr:colOff>-81</xdr:colOff>
                <xdr:row>168</xdr:row>
                <xdr:rowOff>10</xdr:rowOff>
              </xdr:to>
            </anchor>
          </commentPr>
        </mc:Choice>
        <mc:Fallback/>
      </mc:AlternateContent>
    </comment>
    <comment ref="E1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165</xdr:row>
                <xdr:rowOff>2</xdr:rowOff>
              </xdr:from>
              <xdr:to>
                <xdr:col>4</xdr:col>
                <xdr:colOff>-81</xdr:colOff>
                <xdr:row>169</xdr:row>
                <xdr:rowOff>17</xdr:rowOff>
              </xdr:to>
            </anchor>
          </commentPr>
        </mc:Choice>
        <mc:Fallback/>
      </mc:AlternateContent>
    </comment>
    <comment ref="E1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166</xdr:row>
                <xdr:rowOff>4</xdr:rowOff>
              </xdr:from>
              <xdr:to>
                <xdr:col>4</xdr:col>
                <xdr:colOff>-81</xdr:colOff>
                <xdr:row>171</xdr:row>
                <xdr:rowOff>0</xdr:rowOff>
              </xdr:to>
            </anchor>
          </commentPr>
        </mc:Choice>
        <mc:Fallback/>
      </mc:AlternateContent>
    </comment>
    <comment ref="E1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167</xdr:row>
                <xdr:rowOff>4</xdr:rowOff>
              </xdr:from>
              <xdr:to>
                <xdr:col>4</xdr:col>
                <xdr:colOff>-81</xdr:colOff>
                <xdr:row>171</xdr:row>
                <xdr:rowOff>18</xdr:rowOff>
              </xdr:to>
            </anchor>
          </commentPr>
        </mc:Choice>
        <mc:Fallback/>
      </mc:AlternateContent>
    </comment>
    <comment ref="E1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168</xdr:row>
                <xdr:rowOff>4</xdr:rowOff>
              </xdr:from>
              <xdr:to>
                <xdr:col>4</xdr:col>
                <xdr:colOff>-81</xdr:colOff>
                <xdr:row>172</xdr:row>
                <xdr:rowOff>14</xdr:rowOff>
              </xdr:to>
            </anchor>
          </commentPr>
        </mc:Choice>
        <mc:Fallback/>
      </mc:AlternateContent>
    </comment>
    <comment ref="E1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169</xdr:row>
                <xdr:rowOff>4</xdr:rowOff>
              </xdr:from>
              <xdr:to>
                <xdr:col>4</xdr:col>
                <xdr:colOff>-81</xdr:colOff>
                <xdr:row>174</xdr:row>
                <xdr:rowOff>2</xdr:rowOff>
              </xdr:to>
            </anchor>
          </commentPr>
        </mc:Choice>
        <mc:Fallback/>
      </mc:AlternateContent>
    </comment>
    <comment ref="E1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170</xdr:row>
                <xdr:rowOff>8</xdr:rowOff>
              </xdr:from>
              <xdr:to>
                <xdr:col>4</xdr:col>
                <xdr:colOff>-81</xdr:colOff>
                <xdr:row>175</xdr:row>
                <xdr:rowOff>2</xdr:rowOff>
              </xdr:to>
            </anchor>
          </commentPr>
        </mc:Choice>
        <mc:Fallback/>
      </mc:AlternateContent>
    </comment>
    <comment ref="E1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171</xdr:row>
                <xdr:rowOff>8</xdr:rowOff>
              </xdr:from>
              <xdr:to>
                <xdr:col>4</xdr:col>
                <xdr:colOff>-81</xdr:colOff>
                <xdr:row>176</xdr:row>
                <xdr:rowOff>2</xdr:rowOff>
              </xdr:to>
            </anchor>
          </commentPr>
        </mc:Choice>
        <mc:Fallback/>
      </mc:AlternateContent>
    </comment>
    <comment ref="E1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172</xdr:row>
                <xdr:rowOff>8</xdr:rowOff>
              </xdr:from>
              <xdr:to>
                <xdr:col>4</xdr:col>
                <xdr:colOff>-81</xdr:colOff>
                <xdr:row>177</xdr:row>
                <xdr:rowOff>0</xdr:rowOff>
              </xdr:to>
            </anchor>
          </commentPr>
        </mc:Choice>
        <mc:Fallback/>
      </mc:AlternateContent>
    </comment>
    <comment ref="E1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173</xdr:row>
                <xdr:rowOff>8</xdr:rowOff>
              </xdr:from>
              <xdr:to>
                <xdr:col>4</xdr:col>
                <xdr:colOff>-81</xdr:colOff>
                <xdr:row>178</xdr:row>
                <xdr:rowOff>4</xdr:rowOff>
              </xdr:to>
            </anchor>
          </commentPr>
        </mc:Choice>
        <mc:Fallback/>
      </mc:AlternateContent>
    </comment>
    <comment ref="E1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174</xdr:row>
                <xdr:rowOff>8</xdr:rowOff>
              </xdr:from>
              <xdr:to>
                <xdr:col>4</xdr:col>
                <xdr:colOff>-81</xdr:colOff>
                <xdr:row>179</xdr:row>
                <xdr:rowOff>4</xdr:rowOff>
              </xdr:to>
            </anchor>
          </commentPr>
        </mc:Choice>
        <mc:Fallback/>
      </mc:AlternateContent>
    </comment>
    <comment ref="E1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175</xdr:row>
                <xdr:rowOff>10</xdr:rowOff>
              </xdr:from>
              <xdr:to>
                <xdr:col>4</xdr:col>
                <xdr:colOff>-81</xdr:colOff>
                <xdr:row>180</xdr:row>
                <xdr:rowOff>4</xdr:rowOff>
              </xdr:to>
            </anchor>
          </commentPr>
        </mc:Choice>
        <mc:Fallback/>
      </mc:AlternateContent>
    </comment>
    <comment ref="E17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176</xdr:row>
                <xdr:rowOff>8</xdr:rowOff>
              </xdr:from>
              <xdr:to>
                <xdr:col>4</xdr:col>
                <xdr:colOff>-81</xdr:colOff>
                <xdr:row>181</xdr:row>
                <xdr:rowOff>4</xdr:rowOff>
              </xdr:to>
            </anchor>
          </commentPr>
        </mc:Choice>
        <mc:Fallback/>
      </mc:AlternateContent>
    </comment>
    <comment ref="E17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177</xdr:row>
                <xdr:rowOff>10</xdr:rowOff>
              </xdr:from>
              <xdr:to>
                <xdr:col>4</xdr:col>
                <xdr:colOff>-81</xdr:colOff>
                <xdr:row>182</xdr:row>
                <xdr:rowOff>8</xdr:rowOff>
              </xdr:to>
            </anchor>
          </commentPr>
        </mc:Choice>
        <mc:Fallback/>
      </mc:AlternateContent>
    </comment>
    <comment ref="E17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178</xdr:row>
                <xdr:rowOff>10</xdr:rowOff>
              </xdr:from>
              <xdr:to>
                <xdr:col>4</xdr:col>
                <xdr:colOff>-81</xdr:colOff>
                <xdr:row>183</xdr:row>
                <xdr:rowOff>8</xdr:rowOff>
              </xdr:to>
            </anchor>
          </commentPr>
        </mc:Choice>
        <mc:Fallback/>
      </mc:AlternateContent>
    </comment>
    <comment ref="E17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179</xdr:row>
                <xdr:rowOff>12</xdr:rowOff>
              </xdr:from>
              <xdr:to>
                <xdr:col>4</xdr:col>
                <xdr:colOff>-81</xdr:colOff>
                <xdr:row>184</xdr:row>
                <xdr:rowOff>8</xdr:rowOff>
              </xdr:to>
            </anchor>
          </commentPr>
        </mc:Choice>
        <mc:Fallback/>
      </mc:AlternateContent>
    </comment>
    <comment ref="E17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180</xdr:row>
                <xdr:rowOff>10</xdr:rowOff>
              </xdr:from>
              <xdr:to>
                <xdr:col>4</xdr:col>
                <xdr:colOff>-81</xdr:colOff>
                <xdr:row>185</xdr:row>
                <xdr:rowOff>8</xdr:rowOff>
              </xdr:to>
            </anchor>
          </commentPr>
        </mc:Choice>
        <mc:Fallback/>
      </mc:AlternateContent>
    </comment>
    <comment ref="E17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181</xdr:row>
                <xdr:rowOff>12</xdr:rowOff>
              </xdr:from>
              <xdr:to>
                <xdr:col>4</xdr:col>
                <xdr:colOff>-81</xdr:colOff>
                <xdr:row>186</xdr:row>
                <xdr:rowOff>10</xdr:rowOff>
              </xdr:to>
            </anchor>
          </commentPr>
        </mc:Choice>
        <mc:Fallback/>
      </mc:AlternateContent>
    </comment>
    <comment ref="E17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182</xdr:row>
                <xdr:rowOff>14</xdr:rowOff>
              </xdr:from>
              <xdr:to>
                <xdr:col>4</xdr:col>
                <xdr:colOff>-81</xdr:colOff>
                <xdr:row>187</xdr:row>
                <xdr:rowOff>10</xdr:rowOff>
              </xdr:to>
            </anchor>
          </commentPr>
        </mc:Choice>
        <mc:Fallback/>
      </mc:AlternateContent>
    </comment>
    <comment ref="E18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183</xdr:row>
                <xdr:rowOff>14</xdr:rowOff>
              </xdr:from>
              <xdr:to>
                <xdr:col>4</xdr:col>
                <xdr:colOff>-81</xdr:colOff>
                <xdr:row>188</xdr:row>
                <xdr:rowOff>10</xdr:rowOff>
              </xdr:to>
            </anchor>
          </commentPr>
        </mc:Choice>
        <mc:Fallback/>
      </mc:AlternateContent>
    </comment>
    <comment ref="E18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184</xdr:row>
                <xdr:rowOff>14</xdr:rowOff>
              </xdr:from>
              <xdr:to>
                <xdr:col>4</xdr:col>
                <xdr:colOff>-81</xdr:colOff>
                <xdr:row>189</xdr:row>
                <xdr:rowOff>8</xdr:rowOff>
              </xdr:to>
            </anchor>
          </commentPr>
        </mc:Choice>
        <mc:Fallback/>
      </mc:AlternateContent>
    </comment>
    <comment ref="E18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186</xdr:row>
                <xdr:rowOff>0</xdr:rowOff>
              </xdr:from>
              <xdr:to>
                <xdr:col>4</xdr:col>
                <xdr:colOff>-81</xdr:colOff>
                <xdr:row>190</xdr:row>
                <xdr:rowOff>14</xdr:rowOff>
              </xdr:to>
            </anchor>
          </commentPr>
        </mc:Choice>
        <mc:Fallback/>
      </mc:AlternateContent>
    </comment>
    <comment ref="E18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187</xdr:row>
                <xdr:rowOff>0</xdr:rowOff>
              </xdr:from>
              <xdr:to>
                <xdr:col>4</xdr:col>
                <xdr:colOff>-81</xdr:colOff>
                <xdr:row>191</xdr:row>
                <xdr:rowOff>12</xdr:rowOff>
              </xdr:to>
            </anchor>
          </commentPr>
        </mc:Choice>
        <mc:Fallback/>
      </mc:AlternateContent>
    </comment>
    <comment ref="E18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188</xdr:row>
                <xdr:rowOff>0</xdr:rowOff>
              </xdr:from>
              <xdr:to>
                <xdr:col>4</xdr:col>
                <xdr:colOff>-81</xdr:colOff>
                <xdr:row>192</xdr:row>
                <xdr:rowOff>12</xdr:rowOff>
              </xdr:to>
            </anchor>
          </commentPr>
        </mc:Choice>
        <mc:Fallback/>
      </mc:AlternateContent>
    </comment>
    <comment ref="E18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189</xdr:row>
                <xdr:rowOff>0</xdr:rowOff>
              </xdr:from>
              <xdr:to>
                <xdr:col>4</xdr:col>
                <xdr:colOff>-81</xdr:colOff>
                <xdr:row>193</xdr:row>
                <xdr:rowOff>10</xdr:rowOff>
              </xdr:to>
            </anchor>
          </commentPr>
        </mc:Choice>
        <mc:Fallback/>
      </mc:AlternateContent>
    </comment>
    <comment ref="E18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190</xdr:row>
                <xdr:rowOff>2</xdr:rowOff>
              </xdr:from>
              <xdr:to>
                <xdr:col>4</xdr:col>
                <xdr:colOff>-81</xdr:colOff>
                <xdr:row>195</xdr:row>
                <xdr:rowOff>0</xdr:rowOff>
              </xdr:to>
            </anchor>
          </commentPr>
        </mc:Choice>
        <mc:Fallback/>
      </mc:AlternateContent>
    </comment>
    <comment ref="E18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191</xdr:row>
                <xdr:rowOff>4</xdr:rowOff>
              </xdr:from>
              <xdr:to>
                <xdr:col>4</xdr:col>
                <xdr:colOff>-81</xdr:colOff>
                <xdr:row>195</xdr:row>
                <xdr:rowOff>14</xdr:rowOff>
              </xdr:to>
            </anchor>
          </commentPr>
        </mc:Choice>
        <mc:Fallback/>
      </mc:AlternateContent>
    </comment>
    <comment ref="E18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192</xdr:row>
                <xdr:rowOff>2</xdr:rowOff>
              </xdr:from>
              <xdr:to>
                <xdr:col>4</xdr:col>
                <xdr:colOff>-81</xdr:colOff>
                <xdr:row>196</xdr:row>
                <xdr:rowOff>14</xdr:rowOff>
              </xdr:to>
            </anchor>
          </commentPr>
        </mc:Choice>
        <mc:Fallback/>
      </mc:AlternateContent>
    </comment>
    <comment ref="E18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193</xdr:row>
                <xdr:rowOff>4</xdr:rowOff>
              </xdr:from>
              <xdr:to>
                <xdr:col>4</xdr:col>
                <xdr:colOff>-81</xdr:colOff>
                <xdr:row>197</xdr:row>
                <xdr:rowOff>14</xdr:rowOff>
              </xdr:to>
            </anchor>
          </commentPr>
        </mc:Choice>
        <mc:Fallback/>
      </mc:AlternateContent>
    </comment>
    <comment ref="E19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194</xdr:row>
                <xdr:rowOff>4</xdr:rowOff>
              </xdr:from>
              <xdr:to>
                <xdr:col>4</xdr:col>
                <xdr:colOff>-81</xdr:colOff>
                <xdr:row>199</xdr:row>
                <xdr:rowOff>2</xdr:rowOff>
              </xdr:to>
            </anchor>
          </commentPr>
        </mc:Choice>
        <mc:Fallback/>
      </mc:AlternateContent>
    </comment>
    <comment ref="E19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195</xdr:row>
                <xdr:rowOff>4</xdr:rowOff>
              </xdr:from>
              <xdr:to>
                <xdr:col>4</xdr:col>
                <xdr:colOff>-81</xdr:colOff>
                <xdr:row>200</xdr:row>
                <xdr:rowOff>0</xdr:rowOff>
              </xdr:to>
            </anchor>
          </commentPr>
        </mc:Choice>
        <mc:Fallback/>
      </mc:AlternateContent>
    </comment>
    <comment ref="E19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196</xdr:row>
                <xdr:rowOff>4</xdr:rowOff>
              </xdr:from>
              <xdr:to>
                <xdr:col>4</xdr:col>
                <xdr:colOff>-81</xdr:colOff>
                <xdr:row>201</xdr:row>
                <xdr:rowOff>2</xdr:rowOff>
              </xdr:to>
            </anchor>
          </commentPr>
        </mc:Choice>
        <mc:Fallback/>
      </mc:AlternateContent>
    </comment>
    <comment ref="E19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197</xdr:row>
                <xdr:rowOff>4</xdr:rowOff>
              </xdr:from>
              <xdr:to>
                <xdr:col>4</xdr:col>
                <xdr:colOff>-81</xdr:colOff>
                <xdr:row>201</xdr:row>
                <xdr:rowOff>17</xdr:rowOff>
              </xdr:to>
            </anchor>
          </commentPr>
        </mc:Choice>
        <mc:Fallback/>
      </mc:AlternateContent>
    </comment>
    <comment ref="E19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198</xdr:row>
                <xdr:rowOff>8</xdr:rowOff>
              </xdr:from>
              <xdr:to>
                <xdr:col>4</xdr:col>
                <xdr:colOff>-81</xdr:colOff>
                <xdr:row>203</xdr:row>
                <xdr:rowOff>4</xdr:rowOff>
              </xdr:to>
            </anchor>
          </commentPr>
        </mc:Choice>
        <mc:Fallback/>
      </mc:AlternateContent>
    </comment>
    <comment ref="E19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199</xdr:row>
                <xdr:rowOff>8</xdr:rowOff>
              </xdr:from>
              <xdr:to>
                <xdr:col>4</xdr:col>
                <xdr:colOff>-81</xdr:colOff>
                <xdr:row>204</xdr:row>
                <xdr:rowOff>4</xdr:rowOff>
              </xdr:to>
            </anchor>
          </commentPr>
        </mc:Choice>
        <mc:Fallback/>
      </mc:AlternateContent>
    </comment>
    <comment ref="E19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200</xdr:row>
                <xdr:rowOff>8</xdr:rowOff>
              </xdr:from>
              <xdr:to>
                <xdr:col>4</xdr:col>
                <xdr:colOff>-81</xdr:colOff>
                <xdr:row>205</xdr:row>
                <xdr:rowOff>4</xdr:rowOff>
              </xdr:to>
            </anchor>
          </commentPr>
        </mc:Choice>
        <mc:Fallback/>
      </mc:AlternateContent>
    </comment>
    <comment ref="E19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201</xdr:row>
                <xdr:rowOff>8</xdr:rowOff>
              </xdr:from>
              <xdr:to>
                <xdr:col>4</xdr:col>
                <xdr:colOff>-81</xdr:colOff>
                <xdr:row>206</xdr:row>
                <xdr:rowOff>2</xdr:rowOff>
              </xdr:to>
            </anchor>
          </commentPr>
        </mc:Choice>
        <mc:Fallback/>
      </mc:AlternateContent>
    </comment>
    <comment ref="E19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202</xdr:row>
                <xdr:rowOff>10</xdr:rowOff>
              </xdr:from>
              <xdr:to>
                <xdr:col>4</xdr:col>
                <xdr:colOff>-81</xdr:colOff>
                <xdr:row>207</xdr:row>
                <xdr:rowOff>8</xdr:rowOff>
              </xdr:to>
            </anchor>
          </commentPr>
        </mc:Choice>
        <mc:Fallback/>
      </mc:AlternateContent>
    </comment>
    <comment ref="E19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203</xdr:row>
                <xdr:rowOff>12</xdr:rowOff>
              </xdr:from>
              <xdr:to>
                <xdr:col>4</xdr:col>
                <xdr:colOff>-81</xdr:colOff>
                <xdr:row>208</xdr:row>
                <xdr:rowOff>4</xdr:rowOff>
              </xdr:to>
            </anchor>
          </commentPr>
        </mc:Choice>
        <mc:Fallback/>
      </mc:AlternateContent>
    </comment>
    <comment ref="E20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204</xdr:row>
                <xdr:rowOff>10</xdr:rowOff>
              </xdr:from>
              <xdr:to>
                <xdr:col>4</xdr:col>
                <xdr:colOff>-81</xdr:colOff>
                <xdr:row>209</xdr:row>
                <xdr:rowOff>8</xdr:rowOff>
              </xdr:to>
            </anchor>
          </commentPr>
        </mc:Choice>
        <mc:Fallback/>
      </mc:AlternateContent>
    </comment>
    <comment ref="E20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205</xdr:row>
                <xdr:rowOff>10</xdr:rowOff>
              </xdr:from>
              <xdr:to>
                <xdr:col>4</xdr:col>
                <xdr:colOff>-81</xdr:colOff>
                <xdr:row>210</xdr:row>
                <xdr:rowOff>8</xdr:rowOff>
              </xdr:to>
            </anchor>
          </commentPr>
        </mc:Choice>
        <mc:Fallback/>
      </mc:AlternateContent>
    </comment>
    <comment ref="E20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206</xdr:row>
                <xdr:rowOff>14</xdr:rowOff>
              </xdr:from>
              <xdr:to>
                <xdr:col>4</xdr:col>
                <xdr:colOff>-81</xdr:colOff>
                <xdr:row>211</xdr:row>
                <xdr:rowOff>10</xdr:rowOff>
              </xdr:to>
            </anchor>
          </commentPr>
        </mc:Choice>
        <mc:Fallback/>
      </mc:AlternateContent>
    </comment>
    <comment ref="E20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207</xdr:row>
                <xdr:rowOff>12</xdr:rowOff>
              </xdr:from>
              <xdr:to>
                <xdr:col>4</xdr:col>
                <xdr:colOff>-81</xdr:colOff>
                <xdr:row>212</xdr:row>
                <xdr:rowOff>8</xdr:rowOff>
              </xdr:to>
            </anchor>
          </commentPr>
        </mc:Choice>
        <mc:Fallback/>
      </mc:AlternateContent>
    </comment>
    <comment ref="E20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208</xdr:row>
                <xdr:rowOff>14</xdr:rowOff>
              </xdr:from>
              <xdr:to>
                <xdr:col>4</xdr:col>
                <xdr:colOff>-81</xdr:colOff>
                <xdr:row>213</xdr:row>
                <xdr:rowOff>10</xdr:rowOff>
              </xdr:to>
            </anchor>
          </commentPr>
        </mc:Choice>
        <mc:Fallback/>
      </mc:AlternateContent>
    </comment>
    <comment ref="E20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209</xdr:row>
                <xdr:rowOff>14</xdr:rowOff>
              </xdr:from>
              <xdr:to>
                <xdr:col>4</xdr:col>
                <xdr:colOff>-81</xdr:colOff>
                <xdr:row>214</xdr:row>
                <xdr:rowOff>8</xdr:rowOff>
              </xdr:to>
            </anchor>
          </commentPr>
        </mc:Choice>
        <mc:Fallback/>
      </mc:AlternateContent>
    </comment>
    <comment ref="E20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211</xdr:row>
                <xdr:rowOff>0</xdr:rowOff>
              </xdr:from>
              <xdr:to>
                <xdr:col>4</xdr:col>
                <xdr:colOff>-81</xdr:colOff>
                <xdr:row>215</xdr:row>
                <xdr:rowOff>12</xdr:rowOff>
              </xdr:to>
            </anchor>
          </commentPr>
        </mc:Choice>
        <mc:Fallback/>
      </mc:AlternateContent>
    </comment>
    <comment ref="E20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212</xdr:row>
                <xdr:rowOff>0</xdr:rowOff>
              </xdr:from>
              <xdr:to>
                <xdr:col>4</xdr:col>
                <xdr:colOff>-81</xdr:colOff>
                <xdr:row>216</xdr:row>
                <xdr:rowOff>10</xdr:rowOff>
              </xdr:to>
            </anchor>
          </commentPr>
        </mc:Choice>
        <mc:Fallback/>
      </mc:AlternateContent>
    </comment>
    <comment ref="E20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213</xdr:row>
                <xdr:rowOff>0</xdr:rowOff>
              </xdr:from>
              <xdr:to>
                <xdr:col>4</xdr:col>
                <xdr:colOff>-81</xdr:colOff>
                <xdr:row>217</xdr:row>
                <xdr:rowOff>12</xdr:rowOff>
              </xdr:to>
            </anchor>
          </commentPr>
        </mc:Choice>
        <mc:Fallback/>
      </mc:AlternateContent>
    </comment>
    <comment ref="E20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214</xdr:row>
                <xdr:rowOff>0</xdr:rowOff>
              </xdr:from>
              <xdr:to>
                <xdr:col>4</xdr:col>
                <xdr:colOff>-81</xdr:colOff>
                <xdr:row>218</xdr:row>
                <xdr:rowOff>12</xdr:rowOff>
              </xdr:to>
            </anchor>
          </commentPr>
        </mc:Choice>
        <mc:Fallback/>
      </mc:AlternateContent>
    </comment>
    <comment ref="E21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215</xdr:row>
                <xdr:rowOff>2</xdr:rowOff>
              </xdr:from>
              <xdr:to>
                <xdr:col>4</xdr:col>
                <xdr:colOff>-81</xdr:colOff>
                <xdr:row>219</xdr:row>
                <xdr:rowOff>12</xdr:rowOff>
              </xdr:to>
            </anchor>
          </commentPr>
        </mc:Choice>
        <mc:Fallback/>
      </mc:AlternateContent>
    </comment>
    <comment ref="E21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216</xdr:row>
                <xdr:rowOff>2</xdr:rowOff>
              </xdr:from>
              <xdr:to>
                <xdr:col>4</xdr:col>
                <xdr:colOff>-81</xdr:colOff>
                <xdr:row>220</xdr:row>
                <xdr:rowOff>14</xdr:rowOff>
              </xdr:to>
            </anchor>
          </commentPr>
        </mc:Choice>
        <mc:Fallback/>
      </mc:AlternateContent>
    </comment>
    <comment ref="E21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217</xdr:row>
                <xdr:rowOff>2</xdr:rowOff>
              </xdr:from>
              <xdr:to>
                <xdr:col>4</xdr:col>
                <xdr:colOff>-81</xdr:colOff>
                <xdr:row>221</xdr:row>
                <xdr:rowOff>14</xdr:rowOff>
              </xdr:to>
            </anchor>
          </commentPr>
        </mc:Choice>
        <mc:Fallback/>
      </mc:AlternateContent>
    </comment>
    <comment ref="E21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218</xdr:row>
                <xdr:rowOff>4</xdr:rowOff>
              </xdr:from>
              <xdr:to>
                <xdr:col>4</xdr:col>
                <xdr:colOff>-81</xdr:colOff>
                <xdr:row>222</xdr:row>
                <xdr:rowOff>14</xdr:rowOff>
              </xdr:to>
            </anchor>
          </commentPr>
        </mc:Choice>
        <mc:Fallback/>
      </mc:AlternateContent>
    </comment>
    <comment ref="E2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219</xdr:row>
                <xdr:rowOff>8</xdr:rowOff>
              </xdr:from>
              <xdr:to>
                <xdr:col>4</xdr:col>
                <xdr:colOff>-81</xdr:colOff>
                <xdr:row>223</xdr:row>
                <xdr:rowOff>18</xdr:rowOff>
              </xdr:to>
            </anchor>
          </commentPr>
        </mc:Choice>
        <mc:Fallback/>
      </mc:AlternateContent>
    </comment>
    <comment ref="E2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220</xdr:row>
                <xdr:rowOff>4</xdr:rowOff>
              </xdr:from>
              <xdr:to>
                <xdr:col>4</xdr:col>
                <xdr:colOff>-81</xdr:colOff>
                <xdr:row>224</xdr:row>
                <xdr:rowOff>17</xdr:rowOff>
              </xdr:to>
            </anchor>
          </commentPr>
        </mc:Choice>
        <mc:Fallback/>
      </mc:AlternateContent>
    </comment>
    <comment ref="E2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221</xdr:row>
                <xdr:rowOff>8</xdr:rowOff>
              </xdr:from>
              <xdr:to>
                <xdr:col>4</xdr:col>
                <xdr:colOff>-81</xdr:colOff>
                <xdr:row>226</xdr:row>
                <xdr:rowOff>0</xdr:rowOff>
              </xdr:to>
            </anchor>
          </commentPr>
        </mc:Choice>
        <mc:Fallback/>
      </mc:AlternateContent>
    </comment>
    <comment ref="E2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222</xdr:row>
                <xdr:rowOff>8</xdr:rowOff>
              </xdr:from>
              <xdr:to>
                <xdr:col>4</xdr:col>
                <xdr:colOff>-81</xdr:colOff>
                <xdr:row>227</xdr:row>
                <xdr:rowOff>0</xdr:rowOff>
              </xdr:to>
            </anchor>
          </commentPr>
        </mc:Choice>
        <mc:Fallback/>
      </mc:AlternateContent>
    </comment>
    <comment ref="E2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223</xdr:row>
                <xdr:rowOff>8</xdr:rowOff>
              </xdr:from>
              <xdr:to>
                <xdr:col>4</xdr:col>
                <xdr:colOff>-81</xdr:colOff>
                <xdr:row>228</xdr:row>
                <xdr:rowOff>2</xdr:rowOff>
              </xdr:to>
            </anchor>
          </commentPr>
        </mc:Choice>
        <mc:Fallback/>
      </mc:AlternateContent>
    </comment>
    <comment ref="E2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224</xdr:row>
                <xdr:rowOff>8</xdr:rowOff>
              </xdr:from>
              <xdr:to>
                <xdr:col>4</xdr:col>
                <xdr:colOff>-81</xdr:colOff>
                <xdr:row>229</xdr:row>
                <xdr:rowOff>2</xdr:rowOff>
              </xdr:to>
            </anchor>
          </commentPr>
        </mc:Choice>
        <mc:Fallback/>
      </mc:AlternateContent>
    </comment>
    <comment ref="E2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225</xdr:row>
                <xdr:rowOff>8</xdr:rowOff>
              </xdr:from>
              <xdr:to>
                <xdr:col>4</xdr:col>
                <xdr:colOff>-81</xdr:colOff>
                <xdr:row>230</xdr:row>
                <xdr:rowOff>2</xdr:rowOff>
              </xdr:to>
            </anchor>
          </commentPr>
        </mc:Choice>
        <mc:Fallback/>
      </mc:AlternateContent>
    </comment>
    <comment ref="E2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226</xdr:row>
                <xdr:rowOff>8</xdr:rowOff>
              </xdr:from>
              <xdr:to>
                <xdr:col>4</xdr:col>
                <xdr:colOff>-81</xdr:colOff>
                <xdr:row>231</xdr:row>
                <xdr:rowOff>2</xdr:rowOff>
              </xdr:to>
            </anchor>
          </commentPr>
        </mc:Choice>
        <mc:Fallback/>
      </mc:AlternateContent>
    </comment>
    <comment ref="E2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227</xdr:row>
                <xdr:rowOff>10</xdr:rowOff>
              </xdr:from>
              <xdr:to>
                <xdr:col>4</xdr:col>
                <xdr:colOff>-81</xdr:colOff>
                <xdr:row>232</xdr:row>
                <xdr:rowOff>4</xdr:rowOff>
              </xdr:to>
            </anchor>
          </commentPr>
        </mc:Choice>
        <mc:Fallback/>
      </mc:AlternateContent>
    </comment>
    <comment ref="E2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228</xdr:row>
                <xdr:rowOff>10</xdr:rowOff>
              </xdr:from>
              <xdr:to>
                <xdr:col>4</xdr:col>
                <xdr:colOff>-81</xdr:colOff>
                <xdr:row>233</xdr:row>
                <xdr:rowOff>4</xdr:rowOff>
              </xdr:to>
            </anchor>
          </commentPr>
        </mc:Choice>
        <mc:Fallback/>
      </mc:AlternateContent>
    </comment>
    <comment ref="E2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229</xdr:row>
                <xdr:rowOff>10</xdr:rowOff>
              </xdr:from>
              <xdr:to>
                <xdr:col>4</xdr:col>
                <xdr:colOff>-81</xdr:colOff>
                <xdr:row>234</xdr:row>
                <xdr:rowOff>4</xdr:rowOff>
              </xdr:to>
            </anchor>
          </commentPr>
        </mc:Choice>
        <mc:Fallback/>
      </mc:AlternateContent>
    </comment>
    <comment ref="E2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230</xdr:row>
                <xdr:rowOff>10</xdr:rowOff>
              </xdr:from>
              <xdr:to>
                <xdr:col>4</xdr:col>
                <xdr:colOff>-81</xdr:colOff>
                <xdr:row>235</xdr:row>
                <xdr:rowOff>4</xdr:rowOff>
              </xdr:to>
            </anchor>
          </commentPr>
        </mc:Choice>
        <mc:Fallback/>
      </mc:AlternateContent>
    </comment>
    <comment ref="E2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231</xdr:row>
                <xdr:rowOff>12</xdr:rowOff>
              </xdr:from>
              <xdr:to>
                <xdr:col>4</xdr:col>
                <xdr:colOff>-81</xdr:colOff>
                <xdr:row>236</xdr:row>
                <xdr:rowOff>8</xdr:rowOff>
              </xdr:to>
            </anchor>
          </commentPr>
        </mc:Choice>
        <mc:Fallback/>
      </mc:AlternateContent>
    </comment>
    <comment ref="E2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232</xdr:row>
                <xdr:rowOff>12</xdr:rowOff>
              </xdr:from>
              <xdr:to>
                <xdr:col>4</xdr:col>
                <xdr:colOff>-81</xdr:colOff>
                <xdr:row>237</xdr:row>
                <xdr:rowOff>8</xdr:rowOff>
              </xdr:to>
            </anchor>
          </commentPr>
        </mc:Choice>
        <mc:Fallback/>
      </mc:AlternateContent>
    </comment>
    <comment ref="E2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233</xdr:row>
                <xdr:rowOff>14</xdr:rowOff>
              </xdr:from>
              <xdr:to>
                <xdr:col>4</xdr:col>
                <xdr:colOff>-81</xdr:colOff>
                <xdr:row>238</xdr:row>
                <xdr:rowOff>8</xdr:rowOff>
              </xdr:to>
            </anchor>
          </commentPr>
        </mc:Choice>
        <mc:Fallback/>
      </mc:AlternateContent>
    </comment>
    <comment ref="E2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234</xdr:row>
                <xdr:rowOff>14</xdr:rowOff>
              </xdr:from>
              <xdr:to>
                <xdr:col>4</xdr:col>
                <xdr:colOff>-81</xdr:colOff>
                <xdr:row>239</xdr:row>
                <xdr:rowOff>8</xdr:rowOff>
              </xdr:to>
            </anchor>
          </commentPr>
        </mc:Choice>
        <mc:Fallback/>
      </mc:AlternateContent>
    </comment>
    <comment ref="E2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236</xdr:row>
                <xdr:rowOff>0</xdr:rowOff>
              </xdr:from>
              <xdr:to>
                <xdr:col>4</xdr:col>
                <xdr:colOff>-81</xdr:colOff>
                <xdr:row>240</xdr:row>
                <xdr:rowOff>10</xdr:rowOff>
              </xdr:to>
            </anchor>
          </commentPr>
        </mc:Choice>
        <mc:Fallback/>
      </mc:AlternateContent>
    </comment>
    <comment ref="E2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237</xdr:row>
                <xdr:rowOff>0</xdr:rowOff>
              </xdr:from>
              <xdr:to>
                <xdr:col>4</xdr:col>
                <xdr:colOff>-81</xdr:colOff>
                <xdr:row>241</xdr:row>
                <xdr:rowOff>10</xdr:rowOff>
              </xdr:to>
            </anchor>
          </commentPr>
        </mc:Choice>
        <mc:Fallback/>
      </mc:AlternateContent>
    </comment>
    <comment ref="E2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238</xdr:row>
                <xdr:rowOff>0</xdr:rowOff>
              </xdr:from>
              <xdr:to>
                <xdr:col>4</xdr:col>
                <xdr:colOff>-81</xdr:colOff>
                <xdr:row>242</xdr:row>
                <xdr:rowOff>12</xdr:rowOff>
              </xdr:to>
            </anchor>
          </commentPr>
        </mc:Choice>
        <mc:Fallback/>
      </mc:AlternateContent>
    </comment>
    <comment ref="E2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239</xdr:row>
                <xdr:rowOff>0</xdr:rowOff>
              </xdr:from>
              <xdr:to>
                <xdr:col>4</xdr:col>
                <xdr:colOff>-81</xdr:colOff>
                <xdr:row>243</xdr:row>
                <xdr:rowOff>12</xdr:rowOff>
              </xdr:to>
            </anchor>
          </commentPr>
        </mc:Choice>
        <mc:Fallback/>
      </mc:AlternateContent>
    </comment>
    <comment ref="E2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240</xdr:row>
                <xdr:rowOff>2</xdr:rowOff>
              </xdr:from>
              <xdr:to>
                <xdr:col>4</xdr:col>
                <xdr:colOff>-81</xdr:colOff>
                <xdr:row>244</xdr:row>
                <xdr:rowOff>12</xdr:rowOff>
              </xdr:to>
            </anchor>
          </commentPr>
        </mc:Choice>
        <mc:Fallback/>
      </mc:AlternateContent>
    </comment>
    <comment ref="E2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241</xdr:row>
                <xdr:rowOff>2</xdr:rowOff>
              </xdr:from>
              <xdr:to>
                <xdr:col>4</xdr:col>
                <xdr:colOff>-81</xdr:colOff>
                <xdr:row>245</xdr:row>
                <xdr:rowOff>14</xdr:rowOff>
              </xdr:to>
            </anchor>
          </commentPr>
        </mc:Choice>
        <mc:Fallback/>
      </mc:AlternateContent>
    </comment>
    <comment ref="E2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242</xdr:row>
                <xdr:rowOff>2</xdr:rowOff>
              </xdr:from>
              <xdr:to>
                <xdr:col>4</xdr:col>
                <xdr:colOff>-81</xdr:colOff>
                <xdr:row>246</xdr:row>
                <xdr:rowOff>14</xdr:rowOff>
              </xdr:to>
            </anchor>
          </commentPr>
        </mc:Choice>
        <mc:Fallback/>
      </mc:AlternateContent>
    </comment>
    <comment ref="E2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243</xdr:row>
                <xdr:rowOff>4</xdr:rowOff>
              </xdr:from>
              <xdr:to>
                <xdr:col>4</xdr:col>
                <xdr:colOff>-81</xdr:colOff>
                <xdr:row>247</xdr:row>
                <xdr:rowOff>12</xdr:rowOff>
              </xdr:to>
            </anchor>
          </commentPr>
        </mc:Choice>
        <mc:Fallback/>
      </mc:AlternateContent>
    </comment>
    <comment ref="E2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244</xdr:row>
                <xdr:rowOff>4</xdr:rowOff>
              </xdr:from>
              <xdr:to>
                <xdr:col>4</xdr:col>
                <xdr:colOff>-81</xdr:colOff>
                <xdr:row>249</xdr:row>
                <xdr:rowOff>0</xdr:rowOff>
              </xdr:to>
            </anchor>
          </commentPr>
        </mc:Choice>
        <mc:Fallback/>
      </mc:AlternateContent>
    </comment>
    <comment ref="E2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245</xdr:row>
                <xdr:rowOff>4</xdr:rowOff>
              </xdr:from>
              <xdr:to>
                <xdr:col>4</xdr:col>
                <xdr:colOff>-81</xdr:colOff>
                <xdr:row>250</xdr:row>
                <xdr:rowOff>0</xdr:rowOff>
              </xdr:to>
            </anchor>
          </commentPr>
        </mc:Choice>
        <mc:Fallback/>
      </mc:AlternateContent>
    </comment>
    <comment ref="E2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246</xdr:row>
                <xdr:rowOff>4</xdr:rowOff>
              </xdr:from>
              <xdr:to>
                <xdr:col>4</xdr:col>
                <xdr:colOff>-81</xdr:colOff>
                <xdr:row>250</xdr:row>
                <xdr:rowOff>17</xdr:rowOff>
              </xdr:to>
            </anchor>
          </commentPr>
        </mc:Choice>
        <mc:Fallback/>
      </mc:AlternateContent>
    </comment>
    <comment ref="E2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247</xdr:row>
                <xdr:rowOff>4</xdr:rowOff>
              </xdr:from>
              <xdr:to>
                <xdr:col>4</xdr:col>
                <xdr:colOff>-81</xdr:colOff>
                <xdr:row>252</xdr:row>
                <xdr:rowOff>0</xdr:rowOff>
              </xdr:to>
            </anchor>
          </commentPr>
        </mc:Choice>
        <mc:Fallback/>
      </mc:AlternateContent>
    </comment>
    <comment ref="E2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248</xdr:row>
                <xdr:rowOff>8</xdr:rowOff>
              </xdr:from>
              <xdr:to>
                <xdr:col>4</xdr:col>
                <xdr:colOff>-81</xdr:colOff>
                <xdr:row>253</xdr:row>
                <xdr:rowOff>2</xdr:rowOff>
              </xdr:to>
            </anchor>
          </commentPr>
        </mc:Choice>
        <mc:Fallback/>
      </mc:AlternateContent>
    </comment>
    <comment ref="E2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249</xdr:row>
                <xdr:rowOff>8</xdr:rowOff>
              </xdr:from>
              <xdr:to>
                <xdr:col>4</xdr:col>
                <xdr:colOff>-81</xdr:colOff>
                <xdr:row>254</xdr:row>
                <xdr:rowOff>2</xdr:rowOff>
              </xdr:to>
            </anchor>
          </commentPr>
        </mc:Choice>
        <mc:Fallback/>
      </mc:AlternateContent>
    </comment>
    <comment ref="E2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250</xdr:row>
                <xdr:rowOff>8</xdr:rowOff>
              </xdr:from>
              <xdr:to>
                <xdr:col>4</xdr:col>
                <xdr:colOff>-81</xdr:colOff>
                <xdr:row>255</xdr:row>
                <xdr:rowOff>4</xdr:rowOff>
              </xdr:to>
            </anchor>
          </commentPr>
        </mc:Choice>
        <mc:Fallback/>
      </mc:AlternateContent>
    </comment>
    <comment ref="E2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251</xdr:row>
                <xdr:rowOff>8</xdr:rowOff>
              </xdr:from>
              <xdr:to>
                <xdr:col>4</xdr:col>
                <xdr:colOff>-81</xdr:colOff>
                <xdr:row>255</xdr:row>
                <xdr:rowOff>18</xdr:rowOff>
              </xdr:to>
            </anchor>
          </commentPr>
        </mc:Choice>
        <mc:Fallback/>
      </mc:AlternateContent>
    </comment>
    <comment ref="E2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252</xdr:row>
                <xdr:rowOff>8</xdr:rowOff>
              </xdr:from>
              <xdr:to>
                <xdr:col>4</xdr:col>
                <xdr:colOff>-81</xdr:colOff>
                <xdr:row>257</xdr:row>
                <xdr:rowOff>4</xdr:rowOff>
              </xdr:to>
            </anchor>
          </commentPr>
        </mc:Choice>
        <mc:Fallback/>
      </mc:AlternateContent>
    </comment>
    <comment ref="E2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253</xdr:row>
                <xdr:rowOff>10</xdr:rowOff>
              </xdr:from>
              <xdr:to>
                <xdr:col>4</xdr:col>
                <xdr:colOff>-81</xdr:colOff>
                <xdr:row>258</xdr:row>
                <xdr:rowOff>4</xdr:rowOff>
              </xdr:to>
            </anchor>
          </commentPr>
        </mc:Choice>
        <mc:Fallback/>
      </mc:AlternateContent>
    </comment>
    <comment ref="E2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254</xdr:row>
                <xdr:rowOff>10</xdr:rowOff>
              </xdr:from>
              <xdr:to>
                <xdr:col>4</xdr:col>
                <xdr:colOff>-81</xdr:colOff>
                <xdr:row>259</xdr:row>
                <xdr:rowOff>4</xdr:rowOff>
              </xdr:to>
            </anchor>
          </commentPr>
        </mc:Choice>
        <mc:Fallback/>
      </mc:AlternateContent>
    </comment>
    <comment ref="E2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255</xdr:row>
                <xdr:rowOff>10</xdr:rowOff>
              </xdr:from>
              <xdr:to>
                <xdr:col>4</xdr:col>
                <xdr:colOff>-81</xdr:colOff>
                <xdr:row>260</xdr:row>
                <xdr:rowOff>4</xdr:rowOff>
              </xdr:to>
            </anchor>
          </commentPr>
        </mc:Choice>
        <mc:Fallback/>
      </mc:AlternateContent>
    </comment>
    <comment ref="E2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256</xdr:row>
                <xdr:rowOff>12</xdr:rowOff>
              </xdr:from>
              <xdr:to>
                <xdr:col>4</xdr:col>
                <xdr:colOff>-81</xdr:colOff>
                <xdr:row>261</xdr:row>
                <xdr:rowOff>8</xdr:rowOff>
              </xdr:to>
            </anchor>
          </commentPr>
        </mc:Choice>
        <mc:Fallback/>
      </mc:AlternateContent>
    </comment>
    <comment ref="E2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257</xdr:row>
                <xdr:rowOff>12</xdr:rowOff>
              </xdr:from>
              <xdr:to>
                <xdr:col>4</xdr:col>
                <xdr:colOff>-81</xdr:colOff>
                <xdr:row>262</xdr:row>
                <xdr:rowOff>8</xdr:rowOff>
              </xdr:to>
            </anchor>
          </commentPr>
        </mc:Choice>
        <mc:Fallback/>
      </mc:AlternateContent>
    </comment>
    <comment ref="E2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258</xdr:row>
                <xdr:rowOff>14</xdr:rowOff>
              </xdr:from>
              <xdr:to>
                <xdr:col>4</xdr:col>
                <xdr:colOff>-81</xdr:colOff>
                <xdr:row>263</xdr:row>
                <xdr:rowOff>10</xdr:rowOff>
              </xdr:to>
            </anchor>
          </commentPr>
        </mc:Choice>
        <mc:Fallback/>
      </mc:AlternateContent>
    </comment>
    <comment ref="E2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259</xdr:row>
                <xdr:rowOff>12</xdr:rowOff>
              </xdr:from>
              <xdr:to>
                <xdr:col>4</xdr:col>
                <xdr:colOff>-81</xdr:colOff>
                <xdr:row>264</xdr:row>
                <xdr:rowOff>8</xdr:rowOff>
              </xdr:to>
            </anchor>
          </commentPr>
        </mc:Choice>
        <mc:Fallback/>
      </mc:AlternateContent>
    </comment>
    <comment ref="E2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261</xdr:row>
                <xdr:rowOff>0</xdr:rowOff>
              </xdr:from>
              <xdr:to>
                <xdr:col>4</xdr:col>
                <xdr:colOff>-81</xdr:colOff>
                <xdr:row>265</xdr:row>
                <xdr:rowOff>10</xdr:rowOff>
              </xdr:to>
            </anchor>
          </commentPr>
        </mc:Choice>
        <mc:Fallback/>
      </mc:AlternateContent>
    </comment>
    <comment ref="E2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262</xdr:row>
                <xdr:rowOff>0</xdr:rowOff>
              </xdr:from>
              <xdr:to>
                <xdr:col>4</xdr:col>
                <xdr:colOff>-81</xdr:colOff>
                <xdr:row>266</xdr:row>
                <xdr:rowOff>10</xdr:rowOff>
              </xdr:to>
            </anchor>
          </commentPr>
        </mc:Choice>
        <mc:Fallback/>
      </mc:AlternateContent>
    </comment>
    <comment ref="E2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263</xdr:row>
                <xdr:rowOff>0</xdr:rowOff>
              </xdr:from>
              <xdr:to>
                <xdr:col>4</xdr:col>
                <xdr:colOff>-81</xdr:colOff>
                <xdr:row>267</xdr:row>
                <xdr:rowOff>12</xdr:rowOff>
              </xdr:to>
            </anchor>
          </commentPr>
        </mc:Choice>
        <mc:Fallback/>
      </mc:AlternateContent>
    </comment>
    <comment ref="E2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264</xdr:row>
                <xdr:rowOff>0</xdr:rowOff>
              </xdr:from>
              <xdr:to>
                <xdr:col>4</xdr:col>
                <xdr:colOff>-81</xdr:colOff>
                <xdr:row>268</xdr:row>
                <xdr:rowOff>10</xdr:rowOff>
              </xdr:to>
            </anchor>
          </commentPr>
        </mc:Choice>
        <mc:Fallback/>
      </mc:AlternateContent>
    </comment>
    <comment ref="E2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265</xdr:row>
                <xdr:rowOff>0</xdr:rowOff>
              </xdr:from>
              <xdr:to>
                <xdr:col>4</xdr:col>
                <xdr:colOff>-81</xdr:colOff>
                <xdr:row>269</xdr:row>
                <xdr:rowOff>12</xdr:rowOff>
              </xdr:to>
            </anchor>
          </commentPr>
        </mc:Choice>
        <mc:Fallback/>
      </mc:AlternateContent>
    </comment>
    <comment ref="E2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266</xdr:row>
                <xdr:rowOff>0</xdr:rowOff>
              </xdr:from>
              <xdr:to>
                <xdr:col>4</xdr:col>
                <xdr:colOff>-81</xdr:colOff>
                <xdr:row>270</xdr:row>
                <xdr:rowOff>14</xdr:rowOff>
              </xdr:to>
            </anchor>
          </commentPr>
        </mc:Choice>
        <mc:Fallback/>
      </mc:AlternateContent>
    </comment>
    <comment ref="E2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267</xdr:row>
                <xdr:rowOff>2</xdr:rowOff>
              </xdr:from>
              <xdr:to>
                <xdr:col>4</xdr:col>
                <xdr:colOff>-81</xdr:colOff>
                <xdr:row>271</xdr:row>
                <xdr:rowOff>12</xdr:rowOff>
              </xdr:to>
            </anchor>
          </commentPr>
        </mc:Choice>
        <mc:Fallback/>
      </mc:AlternateContent>
    </comment>
    <comment ref="E2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268</xdr:row>
                <xdr:rowOff>0</xdr:rowOff>
              </xdr:from>
              <xdr:to>
                <xdr:col>4</xdr:col>
                <xdr:colOff>-81</xdr:colOff>
                <xdr:row>272</xdr:row>
                <xdr:rowOff>14</xdr:rowOff>
              </xdr:to>
            </anchor>
          </commentPr>
        </mc:Choice>
        <mc:Fallback/>
      </mc:AlternateContent>
    </comment>
    <comment ref="E2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269</xdr:row>
                <xdr:rowOff>2</xdr:rowOff>
              </xdr:from>
              <xdr:to>
                <xdr:col>4</xdr:col>
                <xdr:colOff>-81</xdr:colOff>
                <xdr:row>273</xdr:row>
                <xdr:rowOff>17</xdr:rowOff>
              </xdr:to>
            </anchor>
          </commentPr>
        </mc:Choice>
        <mc:Fallback/>
      </mc:AlternateContent>
    </comment>
    <comment ref="E2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270</xdr:row>
                <xdr:rowOff>4</xdr:rowOff>
              </xdr:from>
              <xdr:to>
                <xdr:col>4</xdr:col>
                <xdr:colOff>-81</xdr:colOff>
                <xdr:row>274</xdr:row>
                <xdr:rowOff>17</xdr:rowOff>
              </xdr:to>
            </anchor>
          </commentPr>
        </mc:Choice>
        <mc:Fallback/>
      </mc:AlternateContent>
    </comment>
    <comment ref="E2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271</xdr:row>
                <xdr:rowOff>4</xdr:rowOff>
              </xdr:from>
              <xdr:to>
                <xdr:col>4</xdr:col>
                <xdr:colOff>-81</xdr:colOff>
                <xdr:row>275</xdr:row>
                <xdr:rowOff>18</xdr:rowOff>
              </xdr:to>
            </anchor>
          </commentPr>
        </mc:Choice>
        <mc:Fallback/>
      </mc:AlternateContent>
    </comment>
    <comment ref="E2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272</xdr:row>
                <xdr:rowOff>4</xdr:rowOff>
              </xdr:from>
              <xdr:to>
                <xdr:col>4</xdr:col>
                <xdr:colOff>-81</xdr:colOff>
                <xdr:row>276</xdr:row>
                <xdr:rowOff>17</xdr:rowOff>
              </xdr:to>
            </anchor>
          </commentPr>
        </mc:Choice>
        <mc:Fallback/>
      </mc:AlternateContent>
    </comment>
    <comment ref="E2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273</xdr:row>
                <xdr:rowOff>4</xdr:rowOff>
              </xdr:from>
              <xdr:to>
                <xdr:col>4</xdr:col>
                <xdr:colOff>-81</xdr:colOff>
                <xdr:row>278</xdr:row>
                <xdr:rowOff>2</xdr:rowOff>
              </xdr:to>
            </anchor>
          </commentPr>
        </mc:Choice>
        <mc:Fallback/>
      </mc:AlternateContent>
    </comment>
    <comment ref="E2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274</xdr:row>
                <xdr:rowOff>4</xdr:rowOff>
              </xdr:from>
              <xdr:to>
                <xdr:col>4</xdr:col>
                <xdr:colOff>-81</xdr:colOff>
                <xdr:row>279</xdr:row>
                <xdr:rowOff>2</xdr:rowOff>
              </xdr:to>
            </anchor>
          </commentPr>
        </mc:Choice>
        <mc:Fallback/>
      </mc:AlternateContent>
    </comment>
    <comment ref="E2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275</xdr:row>
                <xdr:rowOff>8</xdr:rowOff>
              </xdr:from>
              <xdr:to>
                <xdr:col>4</xdr:col>
                <xdr:colOff>-81</xdr:colOff>
                <xdr:row>280</xdr:row>
                <xdr:rowOff>2</xdr:rowOff>
              </xdr:to>
            </anchor>
          </commentPr>
        </mc:Choice>
        <mc:Fallback/>
      </mc:AlternateContent>
    </comment>
    <comment ref="E2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276</xdr:row>
                <xdr:rowOff>4</xdr:rowOff>
              </xdr:from>
              <xdr:to>
                <xdr:col>4</xdr:col>
                <xdr:colOff>-81</xdr:colOff>
                <xdr:row>281</xdr:row>
                <xdr:rowOff>0</xdr:rowOff>
              </xdr:to>
            </anchor>
          </commentPr>
        </mc:Choice>
        <mc:Fallback/>
      </mc:AlternateContent>
    </comment>
    <comment ref="E2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277</xdr:row>
                <xdr:rowOff>8</xdr:rowOff>
              </xdr:from>
              <xdr:to>
                <xdr:col>4</xdr:col>
                <xdr:colOff>-81</xdr:colOff>
                <xdr:row>282</xdr:row>
                <xdr:rowOff>4</xdr:rowOff>
              </xdr:to>
            </anchor>
          </commentPr>
        </mc:Choice>
        <mc:Fallback/>
      </mc:AlternateContent>
    </comment>
    <comment ref="E2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278</xdr:row>
                <xdr:rowOff>8</xdr:rowOff>
              </xdr:from>
              <xdr:to>
                <xdr:col>4</xdr:col>
                <xdr:colOff>-81</xdr:colOff>
                <xdr:row>283</xdr:row>
                <xdr:rowOff>4</xdr:rowOff>
              </xdr:to>
            </anchor>
          </commentPr>
        </mc:Choice>
        <mc:Fallback/>
      </mc:AlternateContent>
    </comment>
    <comment ref="E2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279</xdr:row>
                <xdr:rowOff>8</xdr:rowOff>
              </xdr:from>
              <xdr:to>
                <xdr:col>4</xdr:col>
                <xdr:colOff>-81</xdr:colOff>
                <xdr:row>284</xdr:row>
                <xdr:rowOff>4</xdr:rowOff>
              </xdr:to>
            </anchor>
          </commentPr>
        </mc:Choice>
        <mc:Fallback/>
      </mc:AlternateContent>
    </comment>
    <comment ref="E27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280</xdr:row>
                <xdr:rowOff>8</xdr:rowOff>
              </xdr:from>
              <xdr:to>
                <xdr:col>4</xdr:col>
                <xdr:colOff>-81</xdr:colOff>
                <xdr:row>285</xdr:row>
                <xdr:rowOff>4</xdr:rowOff>
              </xdr:to>
            </anchor>
          </commentPr>
        </mc:Choice>
        <mc:Fallback/>
      </mc:AlternateContent>
    </comment>
    <comment ref="E27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281</xdr:row>
                <xdr:rowOff>10</xdr:rowOff>
              </xdr:from>
              <xdr:to>
                <xdr:col>4</xdr:col>
                <xdr:colOff>-81</xdr:colOff>
                <xdr:row>286</xdr:row>
                <xdr:rowOff>8</xdr:rowOff>
              </xdr:to>
            </anchor>
          </commentPr>
        </mc:Choice>
        <mc:Fallback/>
      </mc:AlternateContent>
    </comment>
    <comment ref="E27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282</xdr:row>
                <xdr:rowOff>12</xdr:rowOff>
              </xdr:from>
              <xdr:to>
                <xdr:col>4</xdr:col>
                <xdr:colOff>-81</xdr:colOff>
                <xdr:row>287</xdr:row>
                <xdr:rowOff>8</xdr:rowOff>
              </xdr:to>
            </anchor>
          </commentPr>
        </mc:Choice>
        <mc:Fallback/>
      </mc:AlternateContent>
    </comment>
    <comment ref="E27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283</xdr:row>
                <xdr:rowOff>12</xdr:rowOff>
              </xdr:from>
              <xdr:to>
                <xdr:col>4</xdr:col>
                <xdr:colOff>-81</xdr:colOff>
                <xdr:row>288</xdr:row>
                <xdr:rowOff>8</xdr:rowOff>
              </xdr:to>
            </anchor>
          </commentPr>
        </mc:Choice>
        <mc:Fallback/>
      </mc:AlternateContent>
    </comment>
    <comment ref="E27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284</xdr:row>
                <xdr:rowOff>12</xdr:rowOff>
              </xdr:from>
              <xdr:to>
                <xdr:col>4</xdr:col>
                <xdr:colOff>-81</xdr:colOff>
                <xdr:row>289</xdr:row>
                <xdr:rowOff>8</xdr:rowOff>
              </xdr:to>
            </anchor>
          </commentPr>
        </mc:Choice>
        <mc:Fallback/>
      </mc:AlternateContent>
    </comment>
    <comment ref="E27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285</xdr:row>
                <xdr:rowOff>14</xdr:rowOff>
              </xdr:from>
              <xdr:to>
                <xdr:col>4</xdr:col>
                <xdr:colOff>-81</xdr:colOff>
                <xdr:row>290</xdr:row>
                <xdr:rowOff>10</xdr:rowOff>
              </xdr:to>
            </anchor>
          </commentPr>
        </mc:Choice>
        <mc:Fallback/>
      </mc:AlternateContent>
    </comment>
    <comment ref="E27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286</xdr:row>
                <xdr:rowOff>14</xdr:rowOff>
              </xdr:from>
              <xdr:to>
                <xdr:col>4</xdr:col>
                <xdr:colOff>-81</xdr:colOff>
                <xdr:row>291</xdr:row>
                <xdr:rowOff>12</xdr:rowOff>
              </xdr:to>
            </anchor>
          </commentPr>
        </mc:Choice>
        <mc:Fallback/>
      </mc:AlternateContent>
    </comment>
    <comment ref="E28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287</xdr:row>
                <xdr:rowOff>12</xdr:rowOff>
              </xdr:from>
              <xdr:to>
                <xdr:col>4</xdr:col>
                <xdr:colOff>-81</xdr:colOff>
                <xdr:row>292</xdr:row>
                <xdr:rowOff>10</xdr:rowOff>
              </xdr:to>
            </anchor>
          </commentPr>
        </mc:Choice>
        <mc:Fallback/>
      </mc:AlternateContent>
    </comment>
    <comment ref="E28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288</xdr:row>
                <xdr:rowOff>14</xdr:rowOff>
              </xdr:from>
              <xdr:to>
                <xdr:col>4</xdr:col>
                <xdr:colOff>-81</xdr:colOff>
                <xdr:row>293</xdr:row>
                <xdr:rowOff>10</xdr:rowOff>
              </xdr:to>
            </anchor>
          </commentPr>
        </mc:Choice>
        <mc:Fallback/>
      </mc:AlternateContent>
    </comment>
    <comment ref="E28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290</xdr:row>
                <xdr:rowOff>0</xdr:rowOff>
              </xdr:from>
              <xdr:to>
                <xdr:col>4</xdr:col>
                <xdr:colOff>-81</xdr:colOff>
                <xdr:row>294</xdr:row>
                <xdr:rowOff>12</xdr:rowOff>
              </xdr:to>
            </anchor>
          </commentPr>
        </mc:Choice>
        <mc:Fallback/>
      </mc:AlternateContent>
    </comment>
    <comment ref="E28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291</xdr:row>
                <xdr:rowOff>0</xdr:rowOff>
              </xdr:from>
              <xdr:to>
                <xdr:col>4</xdr:col>
                <xdr:colOff>-81</xdr:colOff>
                <xdr:row>295</xdr:row>
                <xdr:rowOff>12</xdr:rowOff>
              </xdr:to>
            </anchor>
          </commentPr>
        </mc:Choice>
        <mc:Fallback/>
      </mc:AlternateContent>
    </comment>
    <comment ref="E28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292</xdr:row>
                <xdr:rowOff>0</xdr:rowOff>
              </xdr:from>
              <xdr:to>
                <xdr:col>4</xdr:col>
                <xdr:colOff>-81</xdr:colOff>
                <xdr:row>296</xdr:row>
                <xdr:rowOff>12</xdr:rowOff>
              </xdr:to>
            </anchor>
          </commentPr>
        </mc:Choice>
        <mc:Fallback/>
      </mc:AlternateContent>
    </comment>
    <comment ref="E28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293</xdr:row>
                <xdr:rowOff>2</xdr:rowOff>
              </xdr:from>
              <xdr:to>
                <xdr:col>4</xdr:col>
                <xdr:colOff>-81</xdr:colOff>
                <xdr:row>297</xdr:row>
                <xdr:rowOff>12</xdr:rowOff>
              </xdr:to>
            </anchor>
          </commentPr>
        </mc:Choice>
        <mc:Fallback/>
      </mc:AlternateContent>
    </comment>
    <comment ref="E28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294</xdr:row>
                <xdr:rowOff>2</xdr:rowOff>
              </xdr:from>
              <xdr:to>
                <xdr:col>4</xdr:col>
                <xdr:colOff>-81</xdr:colOff>
                <xdr:row>299</xdr:row>
                <xdr:rowOff>0</xdr:rowOff>
              </xdr:to>
            </anchor>
          </commentPr>
        </mc:Choice>
        <mc:Fallback/>
      </mc:AlternateContent>
    </comment>
    <comment ref="E28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295</xdr:row>
                <xdr:rowOff>4</xdr:rowOff>
              </xdr:from>
              <xdr:to>
                <xdr:col>4</xdr:col>
                <xdr:colOff>-81</xdr:colOff>
                <xdr:row>299</xdr:row>
                <xdr:rowOff>14</xdr:rowOff>
              </xdr:to>
            </anchor>
          </commentPr>
        </mc:Choice>
        <mc:Fallback/>
      </mc:AlternateContent>
    </comment>
    <comment ref="E28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296</xdr:row>
                <xdr:rowOff>2</xdr:rowOff>
              </xdr:from>
              <xdr:to>
                <xdr:col>4</xdr:col>
                <xdr:colOff>-81</xdr:colOff>
                <xdr:row>301</xdr:row>
                <xdr:rowOff>0</xdr:rowOff>
              </xdr:to>
            </anchor>
          </commentPr>
        </mc:Choice>
        <mc:Fallback/>
      </mc:AlternateContent>
    </comment>
    <comment ref="E28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297</xdr:row>
                <xdr:rowOff>4</xdr:rowOff>
              </xdr:from>
              <xdr:to>
                <xdr:col>4</xdr:col>
                <xdr:colOff>-81</xdr:colOff>
                <xdr:row>302</xdr:row>
                <xdr:rowOff>0</xdr:rowOff>
              </xdr:to>
            </anchor>
          </commentPr>
        </mc:Choice>
        <mc:Fallback/>
      </mc:AlternateContent>
    </comment>
    <comment ref="E29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298</xdr:row>
                <xdr:rowOff>4</xdr:rowOff>
              </xdr:from>
              <xdr:to>
                <xdr:col>4</xdr:col>
                <xdr:colOff>-81</xdr:colOff>
                <xdr:row>303</xdr:row>
                <xdr:rowOff>2</xdr:rowOff>
              </xdr:to>
            </anchor>
          </commentPr>
        </mc:Choice>
        <mc:Fallback/>
      </mc:AlternateContent>
    </comment>
    <comment ref="E29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299</xdr:row>
                <xdr:rowOff>4</xdr:rowOff>
              </xdr:from>
              <xdr:to>
                <xdr:col>4</xdr:col>
                <xdr:colOff>-81</xdr:colOff>
                <xdr:row>304</xdr:row>
                <xdr:rowOff>0</xdr:rowOff>
              </xdr:to>
            </anchor>
          </commentPr>
        </mc:Choice>
        <mc:Fallback/>
      </mc:AlternateContent>
    </comment>
    <comment ref="E29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300</xdr:row>
                <xdr:rowOff>4</xdr:rowOff>
              </xdr:from>
              <xdr:to>
                <xdr:col>4</xdr:col>
                <xdr:colOff>-81</xdr:colOff>
                <xdr:row>305</xdr:row>
                <xdr:rowOff>2</xdr:rowOff>
              </xdr:to>
            </anchor>
          </commentPr>
        </mc:Choice>
        <mc:Fallback/>
      </mc:AlternateContent>
    </comment>
    <comment ref="E29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301</xdr:row>
                <xdr:rowOff>8</xdr:rowOff>
              </xdr:from>
              <xdr:to>
                <xdr:col>4</xdr:col>
                <xdr:colOff>-81</xdr:colOff>
                <xdr:row>305</xdr:row>
                <xdr:rowOff>17</xdr:rowOff>
              </xdr:to>
            </anchor>
          </commentPr>
        </mc:Choice>
        <mc:Fallback/>
      </mc:AlternateContent>
    </comment>
    <comment ref="E29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302</xdr:row>
                <xdr:rowOff>8</xdr:rowOff>
              </xdr:from>
              <xdr:to>
                <xdr:col>4</xdr:col>
                <xdr:colOff>-81</xdr:colOff>
                <xdr:row>307</xdr:row>
                <xdr:rowOff>4</xdr:rowOff>
              </xdr:to>
            </anchor>
          </commentPr>
        </mc:Choice>
        <mc:Fallback/>
      </mc:AlternateContent>
    </comment>
    <comment ref="E29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303</xdr:row>
                <xdr:rowOff>8</xdr:rowOff>
              </xdr:from>
              <xdr:to>
                <xdr:col>4</xdr:col>
                <xdr:colOff>-81</xdr:colOff>
                <xdr:row>308</xdr:row>
                <xdr:rowOff>2</xdr:rowOff>
              </xdr:to>
            </anchor>
          </commentPr>
        </mc:Choice>
        <mc:Fallback/>
      </mc:AlternateContent>
    </comment>
    <comment ref="E29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304</xdr:row>
                <xdr:rowOff>8</xdr:rowOff>
              </xdr:from>
              <xdr:to>
                <xdr:col>4</xdr:col>
                <xdr:colOff>-81</xdr:colOff>
                <xdr:row>309</xdr:row>
                <xdr:rowOff>4</xdr:rowOff>
              </xdr:to>
            </anchor>
          </commentPr>
        </mc:Choice>
        <mc:Fallback/>
      </mc:AlternateContent>
    </comment>
    <comment ref="E29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305</xdr:row>
                <xdr:rowOff>10</xdr:rowOff>
              </xdr:from>
              <xdr:to>
                <xdr:col>4</xdr:col>
                <xdr:colOff>-81</xdr:colOff>
                <xdr:row>310</xdr:row>
                <xdr:rowOff>4</xdr:rowOff>
              </xdr:to>
            </anchor>
          </commentPr>
        </mc:Choice>
        <mc:Fallback/>
      </mc:AlternateContent>
    </comment>
    <comment ref="E29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306</xdr:row>
                <xdr:rowOff>12</xdr:rowOff>
              </xdr:from>
              <xdr:to>
                <xdr:col>4</xdr:col>
                <xdr:colOff>-81</xdr:colOff>
                <xdr:row>311</xdr:row>
                <xdr:rowOff>4</xdr:rowOff>
              </xdr:to>
            </anchor>
          </commentPr>
        </mc:Choice>
        <mc:Fallback/>
      </mc:AlternateContent>
    </comment>
    <comment ref="E29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307</xdr:row>
                <xdr:rowOff>12</xdr:rowOff>
              </xdr:from>
              <xdr:to>
                <xdr:col>4</xdr:col>
                <xdr:colOff>-81</xdr:colOff>
                <xdr:row>312</xdr:row>
                <xdr:rowOff>4</xdr:rowOff>
              </xdr:to>
            </anchor>
          </commentPr>
        </mc:Choice>
        <mc:Fallback/>
      </mc:AlternateContent>
    </comment>
    <comment ref="E30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308</xdr:row>
                <xdr:rowOff>10</xdr:rowOff>
              </xdr:from>
              <xdr:to>
                <xdr:col>4</xdr:col>
                <xdr:colOff>-81</xdr:colOff>
                <xdr:row>313</xdr:row>
                <xdr:rowOff>8</xdr:rowOff>
              </xdr:to>
            </anchor>
          </commentPr>
        </mc:Choice>
        <mc:Fallback/>
      </mc:AlternateContent>
    </comment>
    <comment ref="E30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309</xdr:row>
                <xdr:rowOff>12</xdr:rowOff>
              </xdr:from>
              <xdr:to>
                <xdr:col>4</xdr:col>
                <xdr:colOff>-81</xdr:colOff>
                <xdr:row>314</xdr:row>
                <xdr:rowOff>8</xdr:rowOff>
              </xdr:to>
            </anchor>
          </commentPr>
        </mc:Choice>
        <mc:Fallback/>
      </mc:AlternateContent>
    </comment>
    <comment ref="E30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311</xdr:row>
                <xdr:rowOff>0</xdr:rowOff>
              </xdr:from>
              <xdr:to>
                <xdr:col>4</xdr:col>
                <xdr:colOff>-81</xdr:colOff>
                <xdr:row>315</xdr:row>
                <xdr:rowOff>8</xdr:rowOff>
              </xdr:to>
            </anchor>
          </commentPr>
        </mc:Choice>
        <mc:Fallback/>
      </mc:AlternateContent>
    </comment>
    <comment ref="E30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311</xdr:row>
                <xdr:rowOff>14</xdr:rowOff>
              </xdr:from>
              <xdr:to>
                <xdr:col>4</xdr:col>
                <xdr:colOff>-81</xdr:colOff>
                <xdr:row>316</xdr:row>
                <xdr:rowOff>8</xdr:rowOff>
              </xdr:to>
            </anchor>
          </commentPr>
        </mc:Choice>
        <mc:Fallback/>
      </mc:AlternateContent>
    </comment>
    <comment ref="E30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313</xdr:row>
                <xdr:rowOff>0</xdr:rowOff>
              </xdr:from>
              <xdr:to>
                <xdr:col>4</xdr:col>
                <xdr:colOff>-81</xdr:colOff>
                <xdr:row>317</xdr:row>
                <xdr:rowOff>8</xdr:rowOff>
              </xdr:to>
            </anchor>
          </commentPr>
        </mc:Choice>
        <mc:Fallback/>
      </mc:AlternateContent>
    </comment>
    <comment ref="E30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314</xdr:row>
                <xdr:rowOff>0</xdr:rowOff>
              </xdr:from>
              <xdr:to>
                <xdr:col>4</xdr:col>
                <xdr:colOff>-81</xdr:colOff>
                <xdr:row>318</xdr:row>
                <xdr:rowOff>8</xdr:rowOff>
              </xdr:to>
            </anchor>
          </commentPr>
        </mc:Choice>
        <mc:Fallback/>
      </mc:AlternateContent>
    </comment>
    <comment ref="E30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315</xdr:row>
                <xdr:rowOff>0</xdr:rowOff>
              </xdr:from>
              <xdr:to>
                <xdr:col>4</xdr:col>
                <xdr:colOff>-81</xdr:colOff>
                <xdr:row>319</xdr:row>
                <xdr:rowOff>12</xdr:rowOff>
              </xdr:to>
            </anchor>
          </commentPr>
        </mc:Choice>
        <mc:Fallback/>
      </mc:AlternateContent>
    </comment>
    <comment ref="E30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316</xdr:row>
                <xdr:rowOff>0</xdr:rowOff>
              </xdr:from>
              <xdr:to>
                <xdr:col>4</xdr:col>
                <xdr:colOff>-81</xdr:colOff>
                <xdr:row>320</xdr:row>
                <xdr:rowOff>10</xdr:rowOff>
              </xdr:to>
            </anchor>
          </commentPr>
        </mc:Choice>
        <mc:Fallback/>
      </mc:AlternateContent>
    </comment>
    <comment ref="E30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317</xdr:row>
                <xdr:rowOff>0</xdr:rowOff>
              </xdr:from>
              <xdr:to>
                <xdr:col>4</xdr:col>
                <xdr:colOff>-81</xdr:colOff>
                <xdr:row>321</xdr:row>
                <xdr:rowOff>12</xdr:rowOff>
              </xdr:to>
            </anchor>
          </commentPr>
        </mc:Choice>
        <mc:Fallback/>
      </mc:AlternateContent>
    </comment>
    <comment ref="E30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318</xdr:row>
                <xdr:rowOff>2</xdr:rowOff>
              </xdr:from>
              <xdr:to>
                <xdr:col>4</xdr:col>
                <xdr:colOff>-81</xdr:colOff>
                <xdr:row>322</xdr:row>
                <xdr:rowOff>10</xdr:rowOff>
              </xdr:to>
            </anchor>
          </commentPr>
        </mc:Choice>
        <mc:Fallback/>
      </mc:AlternateContent>
    </comment>
    <comment ref="E31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319</xdr:row>
                <xdr:rowOff>2</xdr:rowOff>
              </xdr:from>
              <xdr:to>
                <xdr:col>4</xdr:col>
                <xdr:colOff>-81</xdr:colOff>
                <xdr:row>323</xdr:row>
                <xdr:rowOff>14</xdr:rowOff>
              </xdr:to>
            </anchor>
          </commentPr>
        </mc:Choice>
        <mc:Fallback/>
      </mc:AlternateContent>
    </comment>
    <comment ref="E31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320</xdr:row>
                <xdr:rowOff>2</xdr:rowOff>
              </xdr:from>
              <xdr:to>
                <xdr:col>4</xdr:col>
                <xdr:colOff>-81</xdr:colOff>
                <xdr:row>324</xdr:row>
                <xdr:rowOff>14</xdr:rowOff>
              </xdr:to>
            </anchor>
          </commentPr>
        </mc:Choice>
        <mc:Fallback/>
      </mc:AlternateContent>
    </comment>
    <comment ref="E31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321</xdr:row>
                <xdr:rowOff>2</xdr:rowOff>
              </xdr:from>
              <xdr:to>
                <xdr:col>4</xdr:col>
                <xdr:colOff>-81</xdr:colOff>
                <xdr:row>325</xdr:row>
                <xdr:rowOff>14</xdr:rowOff>
              </xdr:to>
            </anchor>
          </commentPr>
        </mc:Choice>
        <mc:Fallback/>
      </mc:AlternateContent>
    </comment>
    <comment ref="E31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322</xdr:row>
                <xdr:rowOff>4</xdr:rowOff>
              </xdr:from>
              <xdr:to>
                <xdr:col>4</xdr:col>
                <xdr:colOff>-81</xdr:colOff>
                <xdr:row>326</xdr:row>
                <xdr:rowOff>8</xdr:rowOff>
              </xdr:to>
            </anchor>
          </commentPr>
        </mc:Choice>
        <mc:Fallback/>
      </mc:AlternateContent>
    </comment>
    <comment ref="E3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323</xdr:row>
                <xdr:rowOff>4</xdr:rowOff>
              </xdr:from>
              <xdr:to>
                <xdr:col>4</xdr:col>
                <xdr:colOff>-81</xdr:colOff>
                <xdr:row>327</xdr:row>
                <xdr:rowOff>12</xdr:rowOff>
              </xdr:to>
            </anchor>
          </commentPr>
        </mc:Choice>
        <mc:Fallback/>
      </mc:AlternateContent>
    </comment>
    <comment ref="E3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324</xdr:row>
                <xdr:rowOff>4</xdr:rowOff>
              </xdr:from>
              <xdr:to>
                <xdr:col>4</xdr:col>
                <xdr:colOff>-81</xdr:colOff>
                <xdr:row>328</xdr:row>
                <xdr:rowOff>10</xdr:rowOff>
              </xdr:to>
            </anchor>
          </commentPr>
        </mc:Choice>
        <mc:Fallback/>
      </mc:AlternateContent>
    </comment>
    <comment ref="E3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325</xdr:row>
                <xdr:rowOff>4</xdr:rowOff>
              </xdr:from>
              <xdr:to>
                <xdr:col>4</xdr:col>
                <xdr:colOff>-81</xdr:colOff>
                <xdr:row>329</xdr:row>
                <xdr:rowOff>12</xdr:rowOff>
              </xdr:to>
            </anchor>
          </commentPr>
        </mc:Choice>
        <mc:Fallback/>
      </mc:AlternateContent>
    </comment>
    <comment ref="E3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326</xdr:row>
                <xdr:rowOff>2</xdr:rowOff>
              </xdr:from>
              <xdr:to>
                <xdr:col>4</xdr:col>
                <xdr:colOff>-81</xdr:colOff>
                <xdr:row>330</xdr:row>
                <xdr:rowOff>12</xdr:rowOff>
              </xdr:to>
            </anchor>
          </commentPr>
        </mc:Choice>
        <mc:Fallback/>
      </mc:AlternateContent>
    </comment>
    <comment ref="E3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327</xdr:row>
                <xdr:rowOff>4</xdr:rowOff>
              </xdr:from>
              <xdr:to>
                <xdr:col>4</xdr:col>
                <xdr:colOff>-81</xdr:colOff>
                <xdr:row>331</xdr:row>
                <xdr:rowOff>14</xdr:rowOff>
              </xdr:to>
            </anchor>
          </commentPr>
        </mc:Choice>
        <mc:Fallback/>
      </mc:AlternateContent>
    </comment>
    <comment ref="E3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328</xdr:row>
                <xdr:rowOff>2</xdr:rowOff>
              </xdr:from>
              <xdr:to>
                <xdr:col>4</xdr:col>
                <xdr:colOff>-81</xdr:colOff>
                <xdr:row>332</xdr:row>
                <xdr:rowOff>14</xdr:rowOff>
              </xdr:to>
            </anchor>
          </commentPr>
        </mc:Choice>
        <mc:Fallback/>
      </mc:AlternateContent>
    </comment>
    <comment ref="E3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329</xdr:row>
                <xdr:rowOff>4</xdr:rowOff>
              </xdr:from>
              <xdr:to>
                <xdr:col>4</xdr:col>
                <xdr:colOff>-81</xdr:colOff>
                <xdr:row>334</xdr:row>
                <xdr:rowOff>0</xdr:rowOff>
              </xdr:to>
            </anchor>
          </commentPr>
        </mc:Choice>
        <mc:Fallback/>
      </mc:AlternateContent>
    </comment>
    <comment ref="E3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330</xdr:row>
                <xdr:rowOff>4</xdr:rowOff>
              </xdr:from>
              <xdr:to>
                <xdr:col>4</xdr:col>
                <xdr:colOff>-81</xdr:colOff>
                <xdr:row>334</xdr:row>
                <xdr:rowOff>17</xdr:rowOff>
              </xdr:to>
            </anchor>
          </commentPr>
        </mc:Choice>
        <mc:Fallback/>
      </mc:AlternateContent>
    </comment>
    <comment ref="E3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331</xdr:row>
                <xdr:rowOff>8</xdr:rowOff>
              </xdr:from>
              <xdr:to>
                <xdr:col>4</xdr:col>
                <xdr:colOff>-81</xdr:colOff>
                <xdr:row>336</xdr:row>
                <xdr:rowOff>0</xdr:rowOff>
              </xdr:to>
            </anchor>
          </commentPr>
        </mc:Choice>
        <mc:Fallback/>
      </mc:AlternateContent>
    </comment>
    <comment ref="E3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332</xdr:row>
                <xdr:rowOff>8</xdr:rowOff>
              </xdr:from>
              <xdr:to>
                <xdr:col>4</xdr:col>
                <xdr:colOff>-81</xdr:colOff>
                <xdr:row>336</xdr:row>
                <xdr:rowOff>17</xdr:rowOff>
              </xdr:to>
            </anchor>
          </commentPr>
        </mc:Choice>
        <mc:Fallback/>
      </mc:AlternateContent>
    </comment>
    <comment ref="E3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333</xdr:row>
                <xdr:rowOff>8</xdr:rowOff>
              </xdr:from>
              <xdr:to>
                <xdr:col>4</xdr:col>
                <xdr:colOff>-81</xdr:colOff>
                <xdr:row>336</xdr:row>
                <xdr:rowOff>35</xdr:rowOff>
              </xdr:to>
            </anchor>
          </commentPr>
        </mc:Choice>
        <mc:Fallback/>
      </mc:AlternateContent>
    </comment>
    <comment ref="E3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334</xdr:row>
                <xdr:rowOff>8</xdr:rowOff>
              </xdr:from>
              <xdr:to>
                <xdr:col>4</xdr:col>
                <xdr:colOff>-81</xdr:colOff>
                <xdr:row>337</xdr:row>
                <xdr:rowOff>18</xdr:rowOff>
              </xdr:to>
            </anchor>
          </commentPr>
        </mc:Choice>
        <mc:Fallback/>
      </mc:AlternateContent>
    </comment>
    <comment ref="E3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335</xdr:row>
                <xdr:rowOff>8</xdr:rowOff>
              </xdr:from>
              <xdr:to>
                <xdr:col>4</xdr:col>
                <xdr:colOff>-81</xdr:colOff>
                <xdr:row>338</xdr:row>
                <xdr:rowOff>0</xdr:rowOff>
              </xdr:to>
            </anchor>
          </commentPr>
        </mc:Choice>
        <mc:Fallback/>
      </mc:AlternateContent>
    </comment>
    <comment ref="E3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336</xdr:row>
                <xdr:rowOff>14</xdr:rowOff>
              </xdr:from>
              <xdr:to>
                <xdr:col>4</xdr:col>
                <xdr:colOff>-81</xdr:colOff>
                <xdr:row>338</xdr:row>
                <xdr:rowOff>23</xdr:rowOff>
              </xdr:to>
            </anchor>
          </commentPr>
        </mc:Choice>
        <mc:Fallback/>
      </mc:AlternateContent>
    </comment>
    <comment ref="E3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336</xdr:row>
                <xdr:rowOff>29</xdr:rowOff>
              </xdr:from>
              <xdr:to>
                <xdr:col>4</xdr:col>
                <xdr:colOff>-81</xdr:colOff>
                <xdr:row>339</xdr:row>
                <xdr:rowOff>4</xdr:rowOff>
              </xdr:to>
            </anchor>
          </commentPr>
        </mc:Choice>
        <mc:Fallback/>
      </mc:AlternateContent>
    </comment>
    <comment ref="E3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337</xdr:row>
                <xdr:rowOff>13</xdr:rowOff>
              </xdr:from>
              <xdr:to>
                <xdr:col>4</xdr:col>
                <xdr:colOff>-81</xdr:colOff>
                <xdr:row>339</xdr:row>
                <xdr:rowOff>21</xdr:rowOff>
              </xdr:to>
            </anchor>
          </commentPr>
        </mc:Choice>
        <mc:Fallback/>
      </mc:AlternateContent>
    </comment>
    <comment ref="E3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337</xdr:row>
                <xdr:rowOff>34</xdr:rowOff>
              </xdr:from>
              <xdr:to>
                <xdr:col>4</xdr:col>
                <xdr:colOff>-81</xdr:colOff>
                <xdr:row>340</xdr:row>
                <xdr:rowOff>6</xdr:rowOff>
              </xdr:to>
            </anchor>
          </commentPr>
        </mc:Choice>
        <mc:Fallback/>
      </mc:AlternateContent>
    </comment>
    <comment ref="E3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338</xdr:row>
                <xdr:rowOff>15</xdr:rowOff>
              </xdr:from>
              <xdr:to>
                <xdr:col>4</xdr:col>
                <xdr:colOff>-81</xdr:colOff>
                <xdr:row>341</xdr:row>
                <xdr:rowOff>6</xdr:rowOff>
              </xdr:to>
            </anchor>
          </commentPr>
        </mc:Choice>
        <mc:Fallback/>
      </mc:AlternateContent>
    </comment>
    <comment ref="E3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338</xdr:row>
                <xdr:rowOff>32</xdr:rowOff>
              </xdr:from>
              <xdr:to>
                <xdr:col>4</xdr:col>
                <xdr:colOff>-81</xdr:colOff>
                <xdr:row>342</xdr:row>
                <xdr:rowOff>6</xdr:rowOff>
              </xdr:to>
            </anchor>
          </commentPr>
        </mc:Choice>
        <mc:Fallback/>
      </mc:AlternateContent>
    </comment>
    <comment ref="E3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339</xdr:row>
                <xdr:rowOff>15</xdr:rowOff>
              </xdr:from>
              <xdr:to>
                <xdr:col>4</xdr:col>
                <xdr:colOff>-81</xdr:colOff>
                <xdr:row>343</xdr:row>
                <xdr:rowOff>6</xdr:rowOff>
              </xdr:to>
            </anchor>
          </commentPr>
        </mc:Choice>
        <mc:Fallback/>
      </mc:AlternateContent>
    </comment>
    <comment ref="E3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339</xdr:row>
                <xdr:rowOff>32</xdr:rowOff>
              </xdr:from>
              <xdr:to>
                <xdr:col>4</xdr:col>
                <xdr:colOff>-81</xdr:colOff>
                <xdr:row>344</xdr:row>
                <xdr:rowOff>11</xdr:rowOff>
              </xdr:to>
            </anchor>
          </commentPr>
        </mc:Choice>
        <mc:Fallback/>
      </mc:AlternateContent>
    </comment>
    <comment ref="E3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340</xdr:row>
                <xdr:rowOff>13</xdr:rowOff>
              </xdr:from>
              <xdr:to>
                <xdr:col>4</xdr:col>
                <xdr:colOff>-81</xdr:colOff>
                <xdr:row>345</xdr:row>
                <xdr:rowOff>11</xdr:rowOff>
              </xdr:to>
            </anchor>
          </commentPr>
        </mc:Choice>
        <mc:Fallback/>
      </mc:AlternateContent>
    </comment>
    <comment ref="E3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93</xdr:colOff>
                <xdr:row>341</xdr:row>
                <xdr:rowOff>13</xdr:rowOff>
              </xdr:from>
              <xdr:to>
                <xdr:col>4</xdr:col>
                <xdr:colOff>-81</xdr:colOff>
                <xdr:row>346</xdr:row>
                <xdr:rowOff>13</xdr:rowOff>
              </xdr:to>
            </anchor>
          </commentPr>
        </mc:Choice>
        <mc:Fallback/>
      </mc:AlternateContent>
    </comment>
  </commentList>
</comments>
</file>

<file path=xl/comments18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</xdr:row>
                <xdr:rowOff>12</xdr:rowOff>
              </xdr:from>
              <xdr:to>
                <xdr:col>4</xdr:col>
                <xdr:colOff>-61</xdr:colOff>
                <xdr:row>16</xdr:row>
                <xdr:rowOff>12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</xdr:row>
                <xdr:rowOff>12</xdr:rowOff>
              </xdr:from>
              <xdr:to>
                <xdr:col>4</xdr:col>
                <xdr:colOff>-61</xdr:colOff>
                <xdr:row>17</xdr:row>
                <xdr:rowOff>12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</xdr:row>
                <xdr:rowOff>12</xdr:rowOff>
              </xdr:from>
              <xdr:to>
                <xdr:col>4</xdr:col>
                <xdr:colOff>-61</xdr:colOff>
                <xdr:row>18</xdr:row>
                <xdr:rowOff>12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</xdr:row>
                <xdr:rowOff>12</xdr:rowOff>
              </xdr:from>
              <xdr:to>
                <xdr:col>4</xdr:col>
                <xdr:colOff>-61</xdr:colOff>
                <xdr:row>19</xdr:row>
                <xdr:rowOff>12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</xdr:row>
                <xdr:rowOff>12</xdr:rowOff>
              </xdr:from>
              <xdr:to>
                <xdr:col>4</xdr:col>
                <xdr:colOff>-61</xdr:colOff>
                <xdr:row>20</xdr:row>
                <xdr:rowOff>12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</xdr:row>
                <xdr:rowOff>12</xdr:rowOff>
              </xdr:from>
              <xdr:to>
                <xdr:col>4</xdr:col>
                <xdr:colOff>-61</xdr:colOff>
                <xdr:row>21</xdr:row>
                <xdr:rowOff>12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</xdr:row>
                <xdr:rowOff>12</xdr:rowOff>
              </xdr:from>
              <xdr:to>
                <xdr:col>4</xdr:col>
                <xdr:colOff>-61</xdr:colOff>
                <xdr:row>22</xdr:row>
                <xdr:rowOff>13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</xdr:row>
                <xdr:rowOff>13</xdr:rowOff>
              </xdr:from>
              <xdr:to>
                <xdr:col>4</xdr:col>
                <xdr:colOff>-61</xdr:colOff>
                <xdr:row>23</xdr:row>
                <xdr:rowOff>13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</xdr:row>
                <xdr:rowOff>13</xdr:rowOff>
              </xdr:from>
              <xdr:to>
                <xdr:col>4</xdr:col>
                <xdr:colOff>-61</xdr:colOff>
                <xdr:row>24</xdr:row>
                <xdr:rowOff>13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</xdr:row>
                <xdr:rowOff>13</xdr:rowOff>
              </xdr:from>
              <xdr:to>
                <xdr:col>4</xdr:col>
                <xdr:colOff>-61</xdr:colOff>
                <xdr:row>25</xdr:row>
                <xdr:rowOff>13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</xdr:row>
                <xdr:rowOff>13</xdr:rowOff>
              </xdr:from>
              <xdr:to>
                <xdr:col>4</xdr:col>
                <xdr:colOff>-61</xdr:colOff>
                <xdr:row>26</xdr:row>
                <xdr:rowOff>13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</xdr:row>
                <xdr:rowOff>17</xdr:rowOff>
              </xdr:from>
              <xdr:to>
                <xdr:col>4</xdr:col>
                <xdr:colOff>-61</xdr:colOff>
                <xdr:row>27</xdr:row>
                <xdr:rowOff>17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</xdr:row>
                <xdr:rowOff>17</xdr:rowOff>
              </xdr:from>
              <xdr:to>
                <xdr:col>4</xdr:col>
                <xdr:colOff>-61</xdr:colOff>
                <xdr:row>28</xdr:row>
                <xdr:rowOff>17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</xdr:row>
                <xdr:rowOff>17</xdr:rowOff>
              </xdr:from>
              <xdr:to>
                <xdr:col>4</xdr:col>
                <xdr:colOff>-61</xdr:colOff>
                <xdr:row>29</xdr:row>
                <xdr:rowOff>17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</xdr:row>
                <xdr:rowOff>17</xdr:rowOff>
              </xdr:from>
              <xdr:to>
                <xdr:col>4</xdr:col>
                <xdr:colOff>-61</xdr:colOff>
                <xdr:row>30</xdr:row>
                <xdr:rowOff>17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</xdr:row>
                <xdr:rowOff>17</xdr:rowOff>
              </xdr:from>
              <xdr:to>
                <xdr:col>4</xdr:col>
                <xdr:colOff>-61</xdr:colOff>
                <xdr:row>31</xdr:row>
                <xdr:rowOff>17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</xdr:row>
                <xdr:rowOff>17</xdr:rowOff>
              </xdr:from>
              <xdr:to>
                <xdr:col>4</xdr:col>
                <xdr:colOff>-61</xdr:colOff>
                <xdr:row>32</xdr:row>
                <xdr:rowOff>17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</xdr:row>
                <xdr:rowOff>17</xdr:rowOff>
              </xdr:from>
              <xdr:to>
                <xdr:col>4</xdr:col>
                <xdr:colOff>-61</xdr:colOff>
                <xdr:row>33</xdr:row>
                <xdr:rowOff>17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</xdr:row>
                <xdr:rowOff>18</xdr:rowOff>
              </xdr:from>
              <xdr:to>
                <xdr:col>4</xdr:col>
                <xdr:colOff>-61</xdr:colOff>
                <xdr:row>34</xdr:row>
                <xdr:rowOff>18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</xdr:row>
                <xdr:rowOff>18</xdr:rowOff>
              </xdr:from>
              <xdr:to>
                <xdr:col>4</xdr:col>
                <xdr:colOff>-61</xdr:colOff>
                <xdr:row>35</xdr:row>
                <xdr:rowOff>18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</xdr:row>
                <xdr:rowOff>0</xdr:rowOff>
              </xdr:from>
              <xdr:to>
                <xdr:col>4</xdr:col>
                <xdr:colOff>-61</xdr:colOff>
                <xdr:row>37</xdr:row>
                <xdr:rowOff>0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34</xdr:row>
                <xdr:rowOff>0</xdr:rowOff>
              </xdr:from>
              <xdr:to>
                <xdr:col>4</xdr:col>
                <xdr:colOff>-61</xdr:colOff>
                <xdr:row>38</xdr:row>
                <xdr:rowOff>0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35</xdr:row>
                <xdr:rowOff>0</xdr:rowOff>
              </xdr:from>
              <xdr:to>
                <xdr:col>4</xdr:col>
                <xdr:colOff>-61</xdr:colOff>
                <xdr:row>39</xdr:row>
                <xdr:rowOff>2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36</xdr:row>
                <xdr:rowOff>2</xdr:rowOff>
              </xdr:from>
              <xdr:to>
                <xdr:col>4</xdr:col>
                <xdr:colOff>-61</xdr:colOff>
                <xdr:row>40</xdr:row>
                <xdr:rowOff>2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37</xdr:row>
                <xdr:rowOff>2</xdr:rowOff>
              </xdr:from>
              <xdr:to>
                <xdr:col>4</xdr:col>
                <xdr:colOff>-61</xdr:colOff>
                <xdr:row>41</xdr:row>
                <xdr:rowOff>2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38</xdr:row>
                <xdr:rowOff>2</xdr:rowOff>
              </xdr:from>
              <xdr:to>
                <xdr:col>4</xdr:col>
                <xdr:colOff>-61</xdr:colOff>
                <xdr:row>42</xdr:row>
                <xdr:rowOff>2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39</xdr:row>
                <xdr:rowOff>2</xdr:rowOff>
              </xdr:from>
              <xdr:to>
                <xdr:col>4</xdr:col>
                <xdr:colOff>-61</xdr:colOff>
                <xdr:row>43</xdr:row>
                <xdr:rowOff>2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40</xdr:row>
                <xdr:rowOff>2</xdr:rowOff>
              </xdr:from>
              <xdr:to>
                <xdr:col>4</xdr:col>
                <xdr:colOff>-61</xdr:colOff>
                <xdr:row>44</xdr:row>
                <xdr:rowOff>2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41</xdr:row>
                <xdr:rowOff>2</xdr:rowOff>
              </xdr:from>
              <xdr:to>
                <xdr:col>4</xdr:col>
                <xdr:colOff>-61</xdr:colOff>
                <xdr:row>45</xdr:row>
                <xdr:rowOff>3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42</xdr:row>
                <xdr:rowOff>3</xdr:rowOff>
              </xdr:from>
              <xdr:to>
                <xdr:col>4</xdr:col>
                <xdr:colOff>-61</xdr:colOff>
                <xdr:row>46</xdr:row>
                <xdr:rowOff>3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43</xdr:row>
                <xdr:rowOff>3</xdr:rowOff>
              </xdr:from>
              <xdr:to>
                <xdr:col>4</xdr:col>
                <xdr:colOff>-61</xdr:colOff>
                <xdr:row>47</xdr:row>
                <xdr:rowOff>3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44</xdr:row>
                <xdr:rowOff>3</xdr:rowOff>
              </xdr:from>
              <xdr:to>
                <xdr:col>4</xdr:col>
                <xdr:colOff>-61</xdr:colOff>
                <xdr:row>48</xdr:row>
                <xdr:rowOff>3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45</xdr:row>
                <xdr:rowOff>3</xdr:rowOff>
              </xdr:from>
              <xdr:to>
                <xdr:col>4</xdr:col>
                <xdr:colOff>-61</xdr:colOff>
                <xdr:row>49</xdr:row>
                <xdr:rowOff>3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46</xdr:row>
                <xdr:rowOff>7</xdr:rowOff>
              </xdr:from>
              <xdr:to>
                <xdr:col>4</xdr:col>
                <xdr:colOff>-61</xdr:colOff>
                <xdr:row>50</xdr:row>
                <xdr:rowOff>7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47</xdr:row>
                <xdr:rowOff>7</xdr:rowOff>
              </xdr:from>
              <xdr:to>
                <xdr:col>4</xdr:col>
                <xdr:colOff>-61</xdr:colOff>
                <xdr:row>51</xdr:row>
                <xdr:rowOff>7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48</xdr:row>
                <xdr:rowOff>7</xdr:rowOff>
              </xdr:from>
              <xdr:to>
                <xdr:col>4</xdr:col>
                <xdr:colOff>-61</xdr:colOff>
                <xdr:row>52</xdr:row>
                <xdr:rowOff>7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49</xdr:row>
                <xdr:rowOff>7</xdr:rowOff>
              </xdr:from>
              <xdr:to>
                <xdr:col>4</xdr:col>
                <xdr:colOff>-61</xdr:colOff>
                <xdr:row>53</xdr:row>
                <xdr:rowOff>7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50</xdr:row>
                <xdr:rowOff>7</xdr:rowOff>
              </xdr:from>
              <xdr:to>
                <xdr:col>4</xdr:col>
                <xdr:colOff>-61</xdr:colOff>
                <xdr:row>54</xdr:row>
                <xdr:rowOff>7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51</xdr:row>
                <xdr:rowOff>7</xdr:rowOff>
              </xdr:from>
              <xdr:to>
                <xdr:col>4</xdr:col>
                <xdr:colOff>-61</xdr:colOff>
                <xdr:row>55</xdr:row>
                <xdr:rowOff>7</xdr:rowOff>
              </xdr:to>
            </anchor>
          </commentPr>
        </mc:Choice>
        <mc:Fallback/>
      </mc:AlternateContent>
    </comment>
    <comment ref="E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52</xdr:row>
                <xdr:rowOff>7</xdr:rowOff>
              </xdr:from>
              <xdr:to>
                <xdr:col>4</xdr:col>
                <xdr:colOff>-61</xdr:colOff>
                <xdr:row>56</xdr:row>
                <xdr:rowOff>7</xdr:rowOff>
              </xdr:to>
            </anchor>
          </commentPr>
        </mc:Choice>
        <mc:Fallback/>
      </mc:AlternateContent>
    </comment>
    <comment ref="E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53</xdr:row>
                <xdr:rowOff>8</xdr:rowOff>
              </xdr:from>
              <xdr:to>
                <xdr:col>4</xdr:col>
                <xdr:colOff>-61</xdr:colOff>
                <xdr:row>57</xdr:row>
                <xdr:rowOff>8</xdr:rowOff>
              </xdr:to>
            </anchor>
          </commentPr>
        </mc:Choice>
        <mc:Fallback/>
      </mc:AlternateContent>
    </comment>
    <comment ref="E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54</xdr:row>
                <xdr:rowOff>8</xdr:rowOff>
              </xdr:from>
              <xdr:to>
                <xdr:col>4</xdr:col>
                <xdr:colOff>-61</xdr:colOff>
                <xdr:row>58</xdr:row>
                <xdr:rowOff>8</xdr:rowOff>
              </xdr:to>
            </anchor>
          </commentPr>
        </mc:Choice>
        <mc:Fallback/>
      </mc:AlternateContent>
    </comment>
    <comment ref="E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55</xdr:row>
                <xdr:rowOff>10</xdr:rowOff>
              </xdr:from>
              <xdr:to>
                <xdr:col>4</xdr:col>
                <xdr:colOff>-61</xdr:colOff>
                <xdr:row>59</xdr:row>
                <xdr:rowOff>10</xdr:rowOff>
              </xdr:to>
            </anchor>
          </commentPr>
        </mc:Choice>
        <mc:Fallback/>
      </mc:AlternateContent>
    </comment>
    <comment ref="E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56</xdr:row>
                <xdr:rowOff>10</xdr:rowOff>
              </xdr:from>
              <xdr:to>
                <xdr:col>4</xdr:col>
                <xdr:colOff>-61</xdr:colOff>
                <xdr:row>60</xdr:row>
                <xdr:rowOff>10</xdr:rowOff>
              </xdr:to>
            </anchor>
          </commentPr>
        </mc:Choice>
        <mc:Fallback/>
      </mc:AlternateContent>
    </comment>
    <comment ref="E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57</xdr:row>
                <xdr:rowOff>10</xdr:rowOff>
              </xdr:from>
              <xdr:to>
                <xdr:col>4</xdr:col>
                <xdr:colOff>-61</xdr:colOff>
                <xdr:row>61</xdr:row>
                <xdr:rowOff>12</xdr:rowOff>
              </xdr:to>
            </anchor>
          </commentPr>
        </mc:Choice>
        <mc:Fallback/>
      </mc:AlternateContent>
    </comment>
    <comment ref="E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58</xdr:row>
                <xdr:rowOff>12</xdr:rowOff>
              </xdr:from>
              <xdr:to>
                <xdr:col>4</xdr:col>
                <xdr:colOff>-61</xdr:colOff>
                <xdr:row>62</xdr:row>
                <xdr:rowOff>12</xdr:rowOff>
              </xdr:to>
            </anchor>
          </commentPr>
        </mc:Choice>
        <mc:Fallback/>
      </mc:AlternateContent>
    </comment>
    <comment ref="E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59</xdr:row>
                <xdr:rowOff>12</xdr:rowOff>
              </xdr:from>
              <xdr:to>
                <xdr:col>4</xdr:col>
                <xdr:colOff>-61</xdr:colOff>
                <xdr:row>63</xdr:row>
                <xdr:rowOff>12</xdr:rowOff>
              </xdr:to>
            </anchor>
          </commentPr>
        </mc:Choice>
        <mc:Fallback/>
      </mc:AlternateContent>
    </comment>
    <comment ref="E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60</xdr:row>
                <xdr:rowOff>12</xdr:rowOff>
              </xdr:from>
              <xdr:to>
                <xdr:col>4</xdr:col>
                <xdr:colOff>-61</xdr:colOff>
                <xdr:row>64</xdr:row>
                <xdr:rowOff>12</xdr:rowOff>
              </xdr:to>
            </anchor>
          </commentPr>
        </mc:Choice>
        <mc:Fallback/>
      </mc:AlternateContent>
    </comment>
    <comment ref="E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61</xdr:row>
                <xdr:rowOff>12</xdr:rowOff>
              </xdr:from>
              <xdr:to>
                <xdr:col>4</xdr:col>
                <xdr:colOff>-61</xdr:colOff>
                <xdr:row>65</xdr:row>
                <xdr:rowOff>12</xdr:rowOff>
              </xdr:to>
            </anchor>
          </commentPr>
        </mc:Choice>
        <mc:Fallback/>
      </mc:AlternateContent>
    </comment>
    <comment ref="E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62</xdr:row>
                <xdr:rowOff>12</xdr:rowOff>
              </xdr:from>
              <xdr:to>
                <xdr:col>4</xdr:col>
                <xdr:colOff>-61</xdr:colOff>
                <xdr:row>66</xdr:row>
                <xdr:rowOff>12</xdr:rowOff>
              </xdr:to>
            </anchor>
          </commentPr>
        </mc:Choice>
        <mc:Fallback/>
      </mc:AlternateContent>
    </comment>
    <comment ref="E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63</xdr:row>
                <xdr:rowOff>12</xdr:rowOff>
              </xdr:from>
              <xdr:to>
                <xdr:col>4</xdr:col>
                <xdr:colOff>-61</xdr:colOff>
                <xdr:row>67</xdr:row>
                <xdr:rowOff>13</xdr:rowOff>
              </xdr:to>
            </anchor>
          </commentPr>
        </mc:Choice>
        <mc:Fallback/>
      </mc:AlternateContent>
    </comment>
    <comment ref="E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64</xdr:row>
                <xdr:rowOff>13</xdr:rowOff>
              </xdr:from>
              <xdr:to>
                <xdr:col>4</xdr:col>
                <xdr:colOff>-61</xdr:colOff>
                <xdr:row>68</xdr:row>
                <xdr:rowOff>13</xdr:rowOff>
              </xdr:to>
            </anchor>
          </commentPr>
        </mc:Choice>
        <mc:Fallback/>
      </mc:AlternateContent>
    </comment>
    <comment ref="E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65</xdr:row>
                <xdr:rowOff>13</xdr:rowOff>
              </xdr:from>
              <xdr:to>
                <xdr:col>4</xdr:col>
                <xdr:colOff>-61</xdr:colOff>
                <xdr:row>69</xdr:row>
                <xdr:rowOff>13</xdr:rowOff>
              </xdr:to>
            </anchor>
          </commentPr>
        </mc:Choice>
        <mc:Fallback/>
      </mc:AlternateContent>
    </comment>
    <comment ref="E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66</xdr:row>
                <xdr:rowOff>13</xdr:rowOff>
              </xdr:from>
              <xdr:to>
                <xdr:col>4</xdr:col>
                <xdr:colOff>-61</xdr:colOff>
                <xdr:row>70</xdr:row>
                <xdr:rowOff>13</xdr:rowOff>
              </xdr:to>
            </anchor>
          </commentPr>
        </mc:Choice>
        <mc:Fallback/>
      </mc:AlternateContent>
    </comment>
    <comment ref="E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67</xdr:row>
                <xdr:rowOff>13</xdr:rowOff>
              </xdr:from>
              <xdr:to>
                <xdr:col>4</xdr:col>
                <xdr:colOff>-61</xdr:colOff>
                <xdr:row>71</xdr:row>
                <xdr:rowOff>13</xdr:rowOff>
              </xdr:to>
            </anchor>
          </commentPr>
        </mc:Choice>
        <mc:Fallback/>
      </mc:AlternateContent>
    </comment>
    <comment ref="E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68</xdr:row>
                <xdr:rowOff>17</xdr:rowOff>
              </xdr:from>
              <xdr:to>
                <xdr:col>4</xdr:col>
                <xdr:colOff>-61</xdr:colOff>
                <xdr:row>72</xdr:row>
                <xdr:rowOff>17</xdr:rowOff>
              </xdr:to>
            </anchor>
          </commentPr>
        </mc:Choice>
        <mc:Fallback/>
      </mc:AlternateContent>
    </comment>
    <comment ref="E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69</xdr:row>
                <xdr:rowOff>17</xdr:rowOff>
              </xdr:from>
              <xdr:to>
                <xdr:col>4</xdr:col>
                <xdr:colOff>-61</xdr:colOff>
                <xdr:row>73</xdr:row>
                <xdr:rowOff>17</xdr:rowOff>
              </xdr:to>
            </anchor>
          </commentPr>
        </mc:Choice>
        <mc:Fallback/>
      </mc:AlternateContent>
    </comment>
    <comment ref="E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70</xdr:row>
                <xdr:rowOff>17</xdr:rowOff>
              </xdr:from>
              <xdr:to>
                <xdr:col>4</xdr:col>
                <xdr:colOff>-61</xdr:colOff>
                <xdr:row>74</xdr:row>
                <xdr:rowOff>17</xdr:rowOff>
              </xdr:to>
            </anchor>
          </commentPr>
        </mc:Choice>
        <mc:Fallback/>
      </mc:AlternateContent>
    </comment>
    <comment ref="E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71</xdr:row>
                <xdr:rowOff>17</xdr:rowOff>
              </xdr:from>
              <xdr:to>
                <xdr:col>4</xdr:col>
                <xdr:colOff>-61</xdr:colOff>
                <xdr:row>75</xdr:row>
                <xdr:rowOff>17</xdr:rowOff>
              </xdr:to>
            </anchor>
          </commentPr>
        </mc:Choice>
        <mc:Fallback/>
      </mc:AlternateContent>
    </comment>
    <comment ref="E7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72</xdr:row>
                <xdr:rowOff>17</xdr:rowOff>
              </xdr:from>
              <xdr:to>
                <xdr:col>4</xdr:col>
                <xdr:colOff>-61</xdr:colOff>
                <xdr:row>76</xdr:row>
                <xdr:rowOff>17</xdr:rowOff>
              </xdr:to>
            </anchor>
          </commentPr>
        </mc:Choice>
        <mc:Fallback/>
      </mc:AlternateContent>
    </comment>
    <comment ref="E7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73</xdr:row>
                <xdr:rowOff>17</xdr:rowOff>
              </xdr:from>
              <xdr:to>
                <xdr:col>4</xdr:col>
                <xdr:colOff>-61</xdr:colOff>
                <xdr:row>77</xdr:row>
                <xdr:rowOff>17</xdr:rowOff>
              </xdr:to>
            </anchor>
          </commentPr>
        </mc:Choice>
        <mc:Fallback/>
      </mc:AlternateContent>
    </comment>
    <comment ref="E7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74</xdr:row>
                <xdr:rowOff>17</xdr:rowOff>
              </xdr:from>
              <xdr:to>
                <xdr:col>4</xdr:col>
                <xdr:colOff>-61</xdr:colOff>
                <xdr:row>78</xdr:row>
                <xdr:rowOff>17</xdr:rowOff>
              </xdr:to>
            </anchor>
          </commentPr>
        </mc:Choice>
        <mc:Fallback/>
      </mc:AlternateContent>
    </comment>
    <comment ref="E7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75</xdr:row>
                <xdr:rowOff>18</xdr:rowOff>
              </xdr:from>
              <xdr:to>
                <xdr:col>4</xdr:col>
                <xdr:colOff>-61</xdr:colOff>
                <xdr:row>79</xdr:row>
                <xdr:rowOff>18</xdr:rowOff>
              </xdr:to>
            </anchor>
          </commentPr>
        </mc:Choice>
        <mc:Fallback/>
      </mc:AlternateContent>
    </comment>
    <comment ref="E7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76</xdr:row>
                <xdr:rowOff>18</xdr:rowOff>
              </xdr:from>
              <xdr:to>
                <xdr:col>4</xdr:col>
                <xdr:colOff>-61</xdr:colOff>
                <xdr:row>80</xdr:row>
                <xdr:rowOff>18</xdr:rowOff>
              </xdr:to>
            </anchor>
          </commentPr>
        </mc:Choice>
        <mc:Fallback/>
      </mc:AlternateContent>
    </comment>
    <comment ref="E7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78</xdr:row>
                <xdr:rowOff>0</xdr:rowOff>
              </xdr:from>
              <xdr:to>
                <xdr:col>4</xdr:col>
                <xdr:colOff>-61</xdr:colOff>
                <xdr:row>81</xdr:row>
                <xdr:rowOff>20</xdr:rowOff>
              </xdr:to>
            </anchor>
          </commentPr>
        </mc:Choice>
        <mc:Fallback/>
      </mc:AlternateContent>
    </comment>
    <comment ref="E7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79</xdr:row>
                <xdr:rowOff>0</xdr:rowOff>
              </xdr:from>
              <xdr:to>
                <xdr:col>4</xdr:col>
                <xdr:colOff>-61</xdr:colOff>
                <xdr:row>82</xdr:row>
                <xdr:rowOff>20</xdr:rowOff>
              </xdr:to>
            </anchor>
          </commentPr>
        </mc:Choice>
        <mc:Fallback/>
      </mc:AlternateContent>
    </comment>
    <comment ref="E8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80</xdr:row>
                <xdr:rowOff>0</xdr:rowOff>
              </xdr:from>
              <xdr:to>
                <xdr:col>4</xdr:col>
                <xdr:colOff>-61</xdr:colOff>
                <xdr:row>84</xdr:row>
                <xdr:rowOff>2</xdr:rowOff>
              </xdr:to>
            </anchor>
          </commentPr>
        </mc:Choice>
        <mc:Fallback/>
      </mc:AlternateContent>
    </comment>
    <comment ref="E8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81</xdr:row>
                <xdr:rowOff>2</xdr:rowOff>
              </xdr:from>
              <xdr:to>
                <xdr:col>4</xdr:col>
                <xdr:colOff>-61</xdr:colOff>
                <xdr:row>85</xdr:row>
                <xdr:rowOff>2</xdr:rowOff>
              </xdr:to>
            </anchor>
          </commentPr>
        </mc:Choice>
        <mc:Fallback/>
      </mc:AlternateContent>
    </comment>
    <comment ref="E8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82</xdr:row>
                <xdr:rowOff>2</xdr:rowOff>
              </xdr:from>
              <xdr:to>
                <xdr:col>4</xdr:col>
                <xdr:colOff>-61</xdr:colOff>
                <xdr:row>86</xdr:row>
                <xdr:rowOff>2</xdr:rowOff>
              </xdr:to>
            </anchor>
          </commentPr>
        </mc:Choice>
        <mc:Fallback/>
      </mc:AlternateContent>
    </comment>
    <comment ref="E8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83</xdr:row>
                <xdr:rowOff>2</xdr:rowOff>
              </xdr:from>
              <xdr:to>
                <xdr:col>4</xdr:col>
                <xdr:colOff>-61</xdr:colOff>
                <xdr:row>87</xdr:row>
                <xdr:rowOff>2</xdr:rowOff>
              </xdr:to>
            </anchor>
          </commentPr>
        </mc:Choice>
        <mc:Fallback/>
      </mc:AlternateContent>
    </comment>
    <comment ref="E8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84</xdr:row>
                <xdr:rowOff>2</xdr:rowOff>
              </xdr:from>
              <xdr:to>
                <xdr:col>4</xdr:col>
                <xdr:colOff>-61</xdr:colOff>
                <xdr:row>88</xdr:row>
                <xdr:rowOff>2</xdr:rowOff>
              </xdr:to>
            </anchor>
          </commentPr>
        </mc:Choice>
        <mc:Fallback/>
      </mc:AlternateContent>
    </comment>
    <comment ref="E8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85</xdr:row>
                <xdr:rowOff>2</xdr:rowOff>
              </xdr:from>
              <xdr:to>
                <xdr:col>4</xdr:col>
                <xdr:colOff>-61</xdr:colOff>
                <xdr:row>89</xdr:row>
                <xdr:rowOff>2</xdr:rowOff>
              </xdr:to>
            </anchor>
          </commentPr>
        </mc:Choice>
        <mc:Fallback/>
      </mc:AlternateContent>
    </comment>
    <comment ref="E8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86</xdr:row>
                <xdr:rowOff>2</xdr:rowOff>
              </xdr:from>
              <xdr:to>
                <xdr:col>4</xdr:col>
                <xdr:colOff>-61</xdr:colOff>
                <xdr:row>90</xdr:row>
                <xdr:rowOff>3</xdr:rowOff>
              </xdr:to>
            </anchor>
          </commentPr>
        </mc:Choice>
        <mc:Fallback/>
      </mc:AlternateContent>
    </comment>
    <comment ref="E8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87</xdr:row>
                <xdr:rowOff>3</xdr:rowOff>
              </xdr:from>
              <xdr:to>
                <xdr:col>4</xdr:col>
                <xdr:colOff>-61</xdr:colOff>
                <xdr:row>91</xdr:row>
                <xdr:rowOff>3</xdr:rowOff>
              </xdr:to>
            </anchor>
          </commentPr>
        </mc:Choice>
        <mc:Fallback/>
      </mc:AlternateContent>
    </comment>
    <comment ref="E8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88</xdr:row>
                <xdr:rowOff>3</xdr:rowOff>
              </xdr:from>
              <xdr:to>
                <xdr:col>4</xdr:col>
                <xdr:colOff>-61</xdr:colOff>
                <xdr:row>92</xdr:row>
                <xdr:rowOff>3</xdr:rowOff>
              </xdr:to>
            </anchor>
          </commentPr>
        </mc:Choice>
        <mc:Fallback/>
      </mc:AlternateContent>
    </comment>
    <comment ref="E8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89</xdr:row>
                <xdr:rowOff>3</xdr:rowOff>
              </xdr:from>
              <xdr:to>
                <xdr:col>4</xdr:col>
                <xdr:colOff>-61</xdr:colOff>
                <xdr:row>93</xdr:row>
                <xdr:rowOff>3</xdr:rowOff>
              </xdr:to>
            </anchor>
          </commentPr>
        </mc:Choice>
        <mc:Fallback/>
      </mc:AlternateContent>
    </comment>
    <comment ref="E9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90</xdr:row>
                <xdr:rowOff>3</xdr:rowOff>
              </xdr:from>
              <xdr:to>
                <xdr:col>4</xdr:col>
                <xdr:colOff>-61</xdr:colOff>
                <xdr:row>94</xdr:row>
                <xdr:rowOff>3</xdr:rowOff>
              </xdr:to>
            </anchor>
          </commentPr>
        </mc:Choice>
        <mc:Fallback/>
      </mc:AlternateContent>
    </comment>
    <comment ref="E9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91</xdr:row>
                <xdr:rowOff>7</xdr:rowOff>
              </xdr:from>
              <xdr:to>
                <xdr:col>4</xdr:col>
                <xdr:colOff>-61</xdr:colOff>
                <xdr:row>95</xdr:row>
                <xdr:rowOff>7</xdr:rowOff>
              </xdr:to>
            </anchor>
          </commentPr>
        </mc:Choice>
        <mc:Fallback/>
      </mc:AlternateContent>
    </comment>
    <comment ref="E9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92</xdr:row>
                <xdr:rowOff>7</xdr:rowOff>
              </xdr:from>
              <xdr:to>
                <xdr:col>4</xdr:col>
                <xdr:colOff>-61</xdr:colOff>
                <xdr:row>96</xdr:row>
                <xdr:rowOff>10</xdr:rowOff>
              </xdr:to>
            </anchor>
          </commentPr>
        </mc:Choice>
        <mc:Fallback/>
      </mc:AlternateContent>
    </comment>
    <comment ref="E9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93</xdr:row>
                <xdr:rowOff>7</xdr:rowOff>
              </xdr:from>
              <xdr:to>
                <xdr:col>4</xdr:col>
                <xdr:colOff>-61</xdr:colOff>
                <xdr:row>97</xdr:row>
                <xdr:rowOff>17</xdr:rowOff>
              </xdr:to>
            </anchor>
          </commentPr>
        </mc:Choice>
        <mc:Fallback/>
      </mc:AlternateContent>
    </comment>
    <comment ref="E9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94</xdr:row>
                <xdr:rowOff>7</xdr:rowOff>
              </xdr:from>
              <xdr:to>
                <xdr:col>4</xdr:col>
                <xdr:colOff>-61</xdr:colOff>
                <xdr:row>99</xdr:row>
                <xdr:rowOff>0</xdr:rowOff>
              </xdr:to>
            </anchor>
          </commentPr>
        </mc:Choice>
        <mc:Fallback/>
      </mc:AlternateContent>
    </comment>
    <comment ref="E9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95</xdr:row>
                <xdr:rowOff>8</xdr:rowOff>
              </xdr:from>
              <xdr:to>
                <xdr:col>4</xdr:col>
                <xdr:colOff>-61</xdr:colOff>
                <xdr:row>100</xdr:row>
                <xdr:rowOff>2</xdr:rowOff>
              </xdr:to>
            </anchor>
          </commentPr>
        </mc:Choice>
        <mc:Fallback/>
      </mc:AlternateContent>
    </comment>
    <comment ref="E9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96</xdr:row>
                <xdr:rowOff>8</xdr:rowOff>
              </xdr:from>
              <xdr:to>
                <xdr:col>4</xdr:col>
                <xdr:colOff>-61</xdr:colOff>
                <xdr:row>101</xdr:row>
                <xdr:rowOff>2</xdr:rowOff>
              </xdr:to>
            </anchor>
          </commentPr>
        </mc:Choice>
        <mc:Fallback/>
      </mc:AlternateContent>
    </comment>
    <comment ref="E9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97</xdr:row>
                <xdr:rowOff>12</xdr:rowOff>
              </xdr:from>
              <xdr:to>
                <xdr:col>4</xdr:col>
                <xdr:colOff>-61</xdr:colOff>
                <xdr:row>102</xdr:row>
                <xdr:rowOff>3</xdr:rowOff>
              </xdr:to>
            </anchor>
          </commentPr>
        </mc:Choice>
        <mc:Fallback/>
      </mc:AlternateContent>
    </comment>
    <comment ref="E9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98</xdr:row>
                <xdr:rowOff>7</xdr:rowOff>
              </xdr:from>
              <xdr:to>
                <xdr:col>4</xdr:col>
                <xdr:colOff>-61</xdr:colOff>
                <xdr:row>103</xdr:row>
                <xdr:rowOff>3</xdr:rowOff>
              </xdr:to>
            </anchor>
          </commentPr>
        </mc:Choice>
        <mc:Fallback/>
      </mc:AlternateContent>
    </comment>
    <comment ref="E9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99</xdr:row>
                <xdr:rowOff>13</xdr:rowOff>
              </xdr:from>
              <xdr:to>
                <xdr:col>4</xdr:col>
                <xdr:colOff>-61</xdr:colOff>
                <xdr:row>104</xdr:row>
                <xdr:rowOff>3</xdr:rowOff>
              </xdr:to>
            </anchor>
          </commentPr>
        </mc:Choice>
        <mc:Fallback/>
      </mc:AlternateContent>
    </comment>
    <comment ref="E10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100</xdr:row>
                <xdr:rowOff>10</xdr:rowOff>
              </xdr:from>
              <xdr:to>
                <xdr:col>4</xdr:col>
                <xdr:colOff>-61</xdr:colOff>
                <xdr:row>105</xdr:row>
                <xdr:rowOff>7</xdr:rowOff>
              </xdr:to>
            </anchor>
          </commentPr>
        </mc:Choice>
        <mc:Fallback/>
      </mc:AlternateContent>
    </comment>
    <comment ref="E10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101</xdr:row>
                <xdr:rowOff>10</xdr:rowOff>
              </xdr:from>
              <xdr:to>
                <xdr:col>4</xdr:col>
                <xdr:colOff>-61</xdr:colOff>
                <xdr:row>106</xdr:row>
                <xdr:rowOff>3</xdr:rowOff>
              </xdr:to>
            </anchor>
          </commentPr>
        </mc:Choice>
        <mc:Fallback/>
      </mc:AlternateContent>
    </comment>
    <comment ref="E10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102</xdr:row>
                <xdr:rowOff>12</xdr:rowOff>
              </xdr:from>
              <xdr:to>
                <xdr:col>4</xdr:col>
                <xdr:colOff>-61</xdr:colOff>
                <xdr:row>107</xdr:row>
                <xdr:rowOff>8</xdr:rowOff>
              </xdr:to>
            </anchor>
          </commentPr>
        </mc:Choice>
        <mc:Fallback/>
      </mc:AlternateContent>
    </comment>
    <comment ref="E10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103</xdr:row>
                <xdr:rowOff>12</xdr:rowOff>
              </xdr:from>
              <xdr:to>
                <xdr:col>4</xdr:col>
                <xdr:colOff>-61</xdr:colOff>
                <xdr:row>108</xdr:row>
                <xdr:rowOff>8</xdr:rowOff>
              </xdr:to>
            </anchor>
          </commentPr>
        </mc:Choice>
        <mc:Fallback/>
      </mc:AlternateContent>
    </comment>
    <comment ref="E10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104</xdr:row>
                <xdr:rowOff>12</xdr:rowOff>
              </xdr:from>
              <xdr:to>
                <xdr:col>4</xdr:col>
                <xdr:colOff>-61</xdr:colOff>
                <xdr:row>109</xdr:row>
                <xdr:rowOff>8</xdr:rowOff>
              </xdr:to>
            </anchor>
          </commentPr>
        </mc:Choice>
        <mc:Fallback/>
      </mc:AlternateContent>
    </comment>
    <comment ref="E10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105</xdr:row>
                <xdr:rowOff>13</xdr:rowOff>
              </xdr:from>
              <xdr:to>
                <xdr:col>4</xdr:col>
                <xdr:colOff>-61</xdr:colOff>
                <xdr:row>110</xdr:row>
                <xdr:rowOff>8</xdr:rowOff>
              </xdr:to>
            </anchor>
          </commentPr>
        </mc:Choice>
        <mc:Fallback/>
      </mc:AlternateContent>
    </comment>
    <comment ref="E10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107</xdr:row>
                <xdr:rowOff>0</xdr:rowOff>
              </xdr:from>
              <xdr:to>
                <xdr:col>4</xdr:col>
                <xdr:colOff>-61</xdr:colOff>
                <xdr:row>111</xdr:row>
                <xdr:rowOff>12</xdr:rowOff>
              </xdr:to>
            </anchor>
          </commentPr>
        </mc:Choice>
        <mc:Fallback/>
      </mc:AlternateContent>
    </comment>
    <comment ref="E10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107</xdr:row>
                <xdr:rowOff>17</xdr:rowOff>
              </xdr:from>
              <xdr:to>
                <xdr:col>4</xdr:col>
                <xdr:colOff>-61</xdr:colOff>
                <xdr:row>112</xdr:row>
                <xdr:rowOff>12</xdr:rowOff>
              </xdr:to>
            </anchor>
          </commentPr>
        </mc:Choice>
        <mc:Fallback/>
      </mc:AlternateContent>
    </comment>
    <comment ref="E10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109</xdr:row>
                <xdr:rowOff>0</xdr:rowOff>
              </xdr:from>
              <xdr:to>
                <xdr:col>4</xdr:col>
                <xdr:colOff>-61</xdr:colOff>
                <xdr:row>113</xdr:row>
                <xdr:rowOff>13</xdr:rowOff>
              </xdr:to>
            </anchor>
          </commentPr>
        </mc:Choice>
        <mc:Fallback/>
      </mc:AlternateContent>
    </comment>
    <comment ref="E10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110</xdr:row>
                <xdr:rowOff>0</xdr:rowOff>
              </xdr:from>
              <xdr:to>
                <xdr:col>4</xdr:col>
                <xdr:colOff>-61</xdr:colOff>
                <xdr:row>114</xdr:row>
                <xdr:rowOff>10</xdr:rowOff>
              </xdr:to>
            </anchor>
          </commentPr>
        </mc:Choice>
        <mc:Fallback/>
      </mc:AlternateContent>
    </comment>
    <comment ref="E11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111</xdr:row>
                <xdr:rowOff>2</xdr:rowOff>
              </xdr:from>
              <xdr:to>
                <xdr:col>4</xdr:col>
                <xdr:colOff>-61</xdr:colOff>
                <xdr:row>115</xdr:row>
                <xdr:rowOff>13</xdr:rowOff>
              </xdr:to>
            </anchor>
          </commentPr>
        </mc:Choice>
        <mc:Fallback/>
      </mc:AlternateContent>
    </comment>
    <comment ref="E11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112</xdr:row>
                <xdr:rowOff>2</xdr:rowOff>
              </xdr:from>
              <xdr:to>
                <xdr:col>4</xdr:col>
                <xdr:colOff>-61</xdr:colOff>
                <xdr:row>116</xdr:row>
                <xdr:rowOff>17</xdr:rowOff>
              </xdr:to>
            </anchor>
          </commentPr>
        </mc:Choice>
        <mc:Fallback/>
      </mc:AlternateContent>
    </comment>
    <comment ref="E11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113</xdr:row>
                <xdr:rowOff>3</xdr:rowOff>
              </xdr:from>
              <xdr:to>
                <xdr:col>4</xdr:col>
                <xdr:colOff>-61</xdr:colOff>
                <xdr:row>118</xdr:row>
                <xdr:rowOff>0</xdr:rowOff>
              </xdr:to>
            </anchor>
          </commentPr>
        </mc:Choice>
        <mc:Fallback/>
      </mc:AlternateContent>
    </comment>
    <comment ref="E11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114</xdr:row>
                <xdr:rowOff>3</xdr:rowOff>
              </xdr:from>
              <xdr:to>
                <xdr:col>4</xdr:col>
                <xdr:colOff>-61</xdr:colOff>
                <xdr:row>118</xdr:row>
                <xdr:rowOff>13</xdr:rowOff>
              </xdr:to>
            </anchor>
          </commentPr>
        </mc:Choice>
        <mc:Fallback/>
      </mc:AlternateContent>
    </comment>
    <comment ref="E1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115</xdr:row>
                <xdr:rowOff>3</xdr:rowOff>
              </xdr:from>
              <xdr:to>
                <xdr:col>4</xdr:col>
                <xdr:colOff>-61</xdr:colOff>
                <xdr:row>119</xdr:row>
                <xdr:rowOff>17</xdr:rowOff>
              </xdr:to>
            </anchor>
          </commentPr>
        </mc:Choice>
        <mc:Fallback/>
      </mc:AlternateContent>
    </comment>
    <comment ref="E1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116</xdr:row>
                <xdr:rowOff>3</xdr:rowOff>
              </xdr:from>
              <xdr:to>
                <xdr:col>4</xdr:col>
                <xdr:colOff>-61</xdr:colOff>
                <xdr:row>121</xdr:row>
                <xdr:rowOff>0</xdr:rowOff>
              </xdr:to>
            </anchor>
          </commentPr>
        </mc:Choice>
        <mc:Fallback/>
      </mc:AlternateContent>
    </comment>
    <comment ref="E1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117</xdr:row>
                <xdr:rowOff>3</xdr:rowOff>
              </xdr:from>
              <xdr:to>
                <xdr:col>4</xdr:col>
                <xdr:colOff>-61</xdr:colOff>
                <xdr:row>122</xdr:row>
                <xdr:rowOff>0</xdr:rowOff>
              </xdr:to>
            </anchor>
          </commentPr>
        </mc:Choice>
        <mc:Fallback/>
      </mc:AlternateContent>
    </comment>
    <comment ref="E1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118</xdr:row>
                <xdr:rowOff>3</xdr:rowOff>
              </xdr:from>
              <xdr:to>
                <xdr:col>4</xdr:col>
                <xdr:colOff>-61</xdr:colOff>
                <xdr:row>122</xdr:row>
                <xdr:rowOff>17</xdr:rowOff>
              </xdr:to>
            </anchor>
          </commentPr>
        </mc:Choice>
        <mc:Fallback/>
      </mc:AlternateContent>
    </comment>
    <comment ref="E1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119</xdr:row>
                <xdr:rowOff>7</xdr:rowOff>
              </xdr:from>
              <xdr:to>
                <xdr:col>4</xdr:col>
                <xdr:colOff>-61</xdr:colOff>
                <xdr:row>124</xdr:row>
                <xdr:rowOff>0</xdr:rowOff>
              </xdr:to>
            </anchor>
          </commentPr>
        </mc:Choice>
        <mc:Fallback/>
      </mc:AlternateContent>
    </comment>
    <comment ref="E1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120</xdr:row>
                <xdr:rowOff>7</xdr:rowOff>
              </xdr:from>
              <xdr:to>
                <xdr:col>4</xdr:col>
                <xdr:colOff>-61</xdr:colOff>
                <xdr:row>125</xdr:row>
                <xdr:rowOff>2</xdr:rowOff>
              </xdr:to>
            </anchor>
          </commentPr>
        </mc:Choice>
        <mc:Fallback/>
      </mc:AlternateContent>
    </comment>
    <comment ref="E1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121</xdr:row>
                <xdr:rowOff>8</xdr:rowOff>
              </xdr:from>
              <xdr:to>
                <xdr:col>4</xdr:col>
                <xdr:colOff>-61</xdr:colOff>
                <xdr:row>126</xdr:row>
                <xdr:rowOff>3</xdr:rowOff>
              </xdr:to>
            </anchor>
          </commentPr>
        </mc:Choice>
        <mc:Fallback/>
      </mc:AlternateContent>
    </comment>
    <comment ref="E1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122</xdr:row>
                <xdr:rowOff>8</xdr:rowOff>
              </xdr:from>
              <xdr:to>
                <xdr:col>4</xdr:col>
                <xdr:colOff>-61</xdr:colOff>
                <xdr:row>127</xdr:row>
                <xdr:rowOff>3</xdr:rowOff>
              </xdr:to>
            </anchor>
          </commentPr>
        </mc:Choice>
        <mc:Fallback/>
      </mc:AlternateContent>
    </comment>
    <comment ref="E1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123</xdr:row>
                <xdr:rowOff>8</xdr:rowOff>
              </xdr:from>
              <xdr:to>
                <xdr:col>4</xdr:col>
                <xdr:colOff>-61</xdr:colOff>
                <xdr:row>128</xdr:row>
                <xdr:rowOff>3</xdr:rowOff>
              </xdr:to>
            </anchor>
          </commentPr>
        </mc:Choice>
        <mc:Fallback/>
      </mc:AlternateContent>
    </comment>
    <comment ref="E1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124</xdr:row>
                <xdr:rowOff>8</xdr:rowOff>
              </xdr:from>
              <xdr:to>
                <xdr:col>4</xdr:col>
                <xdr:colOff>-61</xdr:colOff>
                <xdr:row>129</xdr:row>
                <xdr:rowOff>3</xdr:rowOff>
              </xdr:to>
            </anchor>
          </commentPr>
        </mc:Choice>
        <mc:Fallback/>
      </mc:AlternateContent>
    </comment>
    <comment ref="E1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125</xdr:row>
                <xdr:rowOff>10</xdr:rowOff>
              </xdr:from>
              <xdr:to>
                <xdr:col>4</xdr:col>
                <xdr:colOff>-61</xdr:colOff>
                <xdr:row>130</xdr:row>
                <xdr:rowOff>7</xdr:rowOff>
              </xdr:to>
            </anchor>
          </commentPr>
        </mc:Choice>
        <mc:Fallback/>
      </mc:AlternateContent>
    </comment>
    <comment ref="E1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126</xdr:row>
                <xdr:rowOff>10</xdr:rowOff>
              </xdr:from>
              <xdr:to>
                <xdr:col>4</xdr:col>
                <xdr:colOff>-61</xdr:colOff>
                <xdr:row>131</xdr:row>
                <xdr:rowOff>3</xdr:rowOff>
              </xdr:to>
            </anchor>
          </commentPr>
        </mc:Choice>
        <mc:Fallback/>
      </mc:AlternateContent>
    </comment>
    <comment ref="E1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127</xdr:row>
                <xdr:rowOff>12</xdr:rowOff>
              </xdr:from>
              <xdr:to>
                <xdr:col>4</xdr:col>
                <xdr:colOff>-61</xdr:colOff>
                <xdr:row>132</xdr:row>
                <xdr:rowOff>7</xdr:rowOff>
              </xdr:to>
            </anchor>
          </commentPr>
        </mc:Choice>
        <mc:Fallback/>
      </mc:AlternateContent>
    </comment>
    <comment ref="E1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128</xdr:row>
                <xdr:rowOff>12</xdr:rowOff>
              </xdr:from>
              <xdr:to>
                <xdr:col>4</xdr:col>
                <xdr:colOff>-61</xdr:colOff>
                <xdr:row>132</xdr:row>
                <xdr:rowOff>23</xdr:rowOff>
              </xdr:to>
            </anchor>
          </commentPr>
        </mc:Choice>
        <mc:Fallback/>
      </mc:AlternateContent>
    </comment>
    <comment ref="E1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129</xdr:row>
                <xdr:rowOff>13</xdr:rowOff>
              </xdr:from>
              <xdr:to>
                <xdr:col>4</xdr:col>
                <xdr:colOff>-61</xdr:colOff>
                <xdr:row>133</xdr:row>
                <xdr:rowOff>8</xdr:rowOff>
              </xdr:to>
            </anchor>
          </commentPr>
        </mc:Choice>
        <mc:Fallback/>
      </mc:AlternateContent>
    </comment>
    <comment ref="E1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130</xdr:row>
                <xdr:rowOff>13</xdr:rowOff>
              </xdr:from>
              <xdr:to>
                <xdr:col>4</xdr:col>
                <xdr:colOff>-61</xdr:colOff>
                <xdr:row>134</xdr:row>
                <xdr:rowOff>8</xdr:rowOff>
              </xdr:to>
            </anchor>
          </commentPr>
        </mc:Choice>
        <mc:Fallback/>
      </mc:AlternateContent>
    </comment>
    <comment ref="E1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131</xdr:row>
                <xdr:rowOff>13</xdr:rowOff>
              </xdr:from>
              <xdr:to>
                <xdr:col>4</xdr:col>
                <xdr:colOff>-61</xdr:colOff>
                <xdr:row>135</xdr:row>
                <xdr:rowOff>8</xdr:rowOff>
              </xdr:to>
            </anchor>
          </commentPr>
        </mc:Choice>
        <mc:Fallback/>
      </mc:AlternateContent>
    </comment>
    <comment ref="E1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132</xdr:row>
                <xdr:rowOff>13</xdr:rowOff>
              </xdr:from>
              <xdr:to>
                <xdr:col>4</xdr:col>
                <xdr:colOff>-61</xdr:colOff>
                <xdr:row>136</xdr:row>
                <xdr:rowOff>8</xdr:rowOff>
              </xdr:to>
            </anchor>
          </commentPr>
        </mc:Choice>
        <mc:Fallback/>
      </mc:AlternateContent>
    </comment>
    <comment ref="E1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132</xdr:row>
                <xdr:rowOff>33</xdr:rowOff>
              </xdr:from>
              <xdr:to>
                <xdr:col>4</xdr:col>
                <xdr:colOff>-61</xdr:colOff>
                <xdr:row>137</xdr:row>
                <xdr:rowOff>10</xdr:rowOff>
              </xdr:to>
            </anchor>
          </commentPr>
        </mc:Choice>
        <mc:Fallback/>
      </mc:AlternateContent>
    </comment>
    <comment ref="E1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134</xdr:row>
                <xdr:rowOff>0</xdr:rowOff>
              </xdr:from>
              <xdr:to>
                <xdr:col>4</xdr:col>
                <xdr:colOff>-61</xdr:colOff>
                <xdr:row>137</xdr:row>
                <xdr:rowOff>28</xdr:rowOff>
              </xdr:to>
            </anchor>
          </commentPr>
        </mc:Choice>
        <mc:Fallback/>
      </mc:AlternateContent>
    </comment>
    <comment ref="E1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136</xdr:row>
                <xdr:rowOff>0</xdr:rowOff>
              </xdr:from>
              <xdr:to>
                <xdr:col>4</xdr:col>
                <xdr:colOff>-61</xdr:colOff>
                <xdr:row>139</xdr:row>
                <xdr:rowOff>13</xdr:rowOff>
              </xdr:to>
            </anchor>
          </commentPr>
        </mc:Choice>
        <mc:Fallback/>
      </mc:AlternateContent>
    </comment>
    <comment ref="E1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137</xdr:row>
                <xdr:rowOff>2</xdr:rowOff>
              </xdr:from>
              <xdr:to>
                <xdr:col>4</xdr:col>
                <xdr:colOff>-61</xdr:colOff>
                <xdr:row>140</xdr:row>
                <xdr:rowOff>12</xdr:rowOff>
              </xdr:to>
            </anchor>
          </commentPr>
        </mc:Choice>
        <mc:Fallback/>
      </mc:AlternateContent>
    </comment>
    <comment ref="E1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137</xdr:row>
                <xdr:rowOff>18</xdr:rowOff>
              </xdr:from>
              <xdr:to>
                <xdr:col>4</xdr:col>
                <xdr:colOff>-61</xdr:colOff>
                <xdr:row>141</xdr:row>
                <xdr:rowOff>13</xdr:rowOff>
              </xdr:to>
            </anchor>
          </commentPr>
        </mc:Choice>
        <mc:Fallback/>
      </mc:AlternateContent>
    </comment>
    <comment ref="E1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138</xdr:row>
                <xdr:rowOff>3</xdr:rowOff>
              </xdr:from>
              <xdr:to>
                <xdr:col>4</xdr:col>
                <xdr:colOff>-61</xdr:colOff>
                <xdr:row>142</xdr:row>
                <xdr:rowOff>13</xdr:rowOff>
              </xdr:to>
            </anchor>
          </commentPr>
        </mc:Choice>
        <mc:Fallback/>
      </mc:AlternateContent>
    </comment>
    <comment ref="E1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139</xdr:row>
                <xdr:rowOff>7</xdr:rowOff>
              </xdr:from>
              <xdr:to>
                <xdr:col>4</xdr:col>
                <xdr:colOff>-61</xdr:colOff>
                <xdr:row>143</xdr:row>
                <xdr:rowOff>13</xdr:rowOff>
              </xdr:to>
            </anchor>
          </commentPr>
        </mc:Choice>
        <mc:Fallback/>
      </mc:AlternateContent>
    </comment>
    <comment ref="E1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141</xdr:row>
                <xdr:rowOff>3</xdr:rowOff>
              </xdr:from>
              <xdr:to>
                <xdr:col>4</xdr:col>
                <xdr:colOff>-61</xdr:colOff>
                <xdr:row>145</xdr:row>
                <xdr:rowOff>17</xdr:rowOff>
              </xdr:to>
            </anchor>
          </commentPr>
        </mc:Choice>
        <mc:Fallback/>
      </mc:AlternateContent>
    </comment>
    <comment ref="E1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142</xdr:row>
                <xdr:rowOff>3</xdr:rowOff>
              </xdr:from>
              <xdr:to>
                <xdr:col>4</xdr:col>
                <xdr:colOff>-61</xdr:colOff>
                <xdr:row>146</xdr:row>
                <xdr:rowOff>17</xdr:rowOff>
              </xdr:to>
            </anchor>
          </commentPr>
        </mc:Choice>
        <mc:Fallback/>
      </mc:AlternateContent>
    </comment>
    <comment ref="E1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143</xdr:row>
                <xdr:rowOff>3</xdr:rowOff>
              </xdr:from>
              <xdr:to>
                <xdr:col>4</xdr:col>
                <xdr:colOff>-61</xdr:colOff>
                <xdr:row>147</xdr:row>
                <xdr:rowOff>13</xdr:rowOff>
              </xdr:to>
            </anchor>
          </commentPr>
        </mc:Choice>
        <mc:Fallback/>
      </mc:AlternateContent>
    </comment>
    <comment ref="E1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144</xdr:row>
                <xdr:rowOff>3</xdr:rowOff>
              </xdr:from>
              <xdr:to>
                <xdr:col>4</xdr:col>
                <xdr:colOff>-61</xdr:colOff>
                <xdr:row>149</xdr:row>
                <xdr:rowOff>2</xdr:rowOff>
              </xdr:to>
            </anchor>
          </commentPr>
        </mc:Choice>
        <mc:Fallback/>
      </mc:AlternateContent>
    </comment>
    <comment ref="E1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145</xdr:row>
                <xdr:rowOff>7</xdr:rowOff>
              </xdr:from>
              <xdr:to>
                <xdr:col>4</xdr:col>
                <xdr:colOff>-61</xdr:colOff>
                <xdr:row>150</xdr:row>
                <xdr:rowOff>2</xdr:rowOff>
              </xdr:to>
            </anchor>
          </commentPr>
        </mc:Choice>
        <mc:Fallback/>
      </mc:AlternateContent>
    </comment>
    <comment ref="E1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146</xdr:row>
                <xdr:rowOff>7</xdr:rowOff>
              </xdr:from>
              <xdr:to>
                <xdr:col>4</xdr:col>
                <xdr:colOff>-61</xdr:colOff>
                <xdr:row>151</xdr:row>
                <xdr:rowOff>3</xdr:rowOff>
              </xdr:to>
            </anchor>
          </commentPr>
        </mc:Choice>
        <mc:Fallback/>
      </mc:AlternateContent>
    </comment>
    <comment ref="E1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147</xdr:row>
                <xdr:rowOff>8</xdr:rowOff>
              </xdr:from>
              <xdr:to>
                <xdr:col>4</xdr:col>
                <xdr:colOff>-61</xdr:colOff>
                <xdr:row>151</xdr:row>
                <xdr:rowOff>18</xdr:rowOff>
              </xdr:to>
            </anchor>
          </commentPr>
        </mc:Choice>
        <mc:Fallback/>
      </mc:AlternateContent>
    </comment>
    <comment ref="E1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148</xdr:row>
                <xdr:rowOff>8</xdr:rowOff>
              </xdr:from>
              <xdr:to>
                <xdr:col>4</xdr:col>
                <xdr:colOff>-61</xdr:colOff>
                <xdr:row>153</xdr:row>
                <xdr:rowOff>3</xdr:rowOff>
              </xdr:to>
            </anchor>
          </commentPr>
        </mc:Choice>
        <mc:Fallback/>
      </mc:AlternateContent>
    </comment>
    <comment ref="E1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149</xdr:row>
                <xdr:rowOff>10</xdr:rowOff>
              </xdr:from>
              <xdr:to>
                <xdr:col>4</xdr:col>
                <xdr:colOff>-61</xdr:colOff>
                <xdr:row>154</xdr:row>
                <xdr:rowOff>3</xdr:rowOff>
              </xdr:to>
            </anchor>
          </commentPr>
        </mc:Choice>
        <mc:Fallback/>
      </mc:AlternateContent>
    </comment>
    <comment ref="E1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150</xdr:row>
                <xdr:rowOff>10</xdr:rowOff>
              </xdr:from>
              <xdr:to>
                <xdr:col>4</xdr:col>
                <xdr:colOff>-61</xdr:colOff>
                <xdr:row>155</xdr:row>
                <xdr:rowOff>3</xdr:rowOff>
              </xdr:to>
            </anchor>
          </commentPr>
        </mc:Choice>
        <mc:Fallback/>
      </mc:AlternateContent>
    </comment>
    <comment ref="E1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151</xdr:row>
                <xdr:rowOff>12</xdr:rowOff>
              </xdr:from>
              <xdr:to>
                <xdr:col>4</xdr:col>
                <xdr:colOff>-61</xdr:colOff>
                <xdr:row>156</xdr:row>
                <xdr:rowOff>2</xdr:rowOff>
              </xdr:to>
            </anchor>
          </commentPr>
        </mc:Choice>
        <mc:Fallback/>
      </mc:AlternateContent>
    </comment>
    <comment ref="E1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152</xdr:row>
                <xdr:rowOff>10</xdr:rowOff>
              </xdr:from>
              <xdr:to>
                <xdr:col>4</xdr:col>
                <xdr:colOff>-61</xdr:colOff>
                <xdr:row>157</xdr:row>
                <xdr:rowOff>7</xdr:rowOff>
              </xdr:to>
            </anchor>
          </commentPr>
        </mc:Choice>
        <mc:Fallback/>
      </mc:AlternateContent>
    </comment>
    <comment ref="E1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153</xdr:row>
                <xdr:rowOff>12</xdr:rowOff>
              </xdr:from>
              <xdr:to>
                <xdr:col>4</xdr:col>
                <xdr:colOff>-61</xdr:colOff>
                <xdr:row>158</xdr:row>
                <xdr:rowOff>7</xdr:rowOff>
              </xdr:to>
            </anchor>
          </commentPr>
        </mc:Choice>
        <mc:Fallback/>
      </mc:AlternateContent>
    </comment>
    <comment ref="E1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154</xdr:row>
                <xdr:rowOff>12</xdr:rowOff>
              </xdr:from>
              <xdr:to>
                <xdr:col>4</xdr:col>
                <xdr:colOff>-61</xdr:colOff>
                <xdr:row>159</xdr:row>
                <xdr:rowOff>8</xdr:rowOff>
              </xdr:to>
            </anchor>
          </commentPr>
        </mc:Choice>
        <mc:Fallback/>
      </mc:AlternateContent>
    </comment>
    <comment ref="E1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155</xdr:row>
                <xdr:rowOff>12</xdr:rowOff>
              </xdr:from>
              <xdr:to>
                <xdr:col>4</xdr:col>
                <xdr:colOff>-61</xdr:colOff>
                <xdr:row>160</xdr:row>
                <xdr:rowOff>3</xdr:rowOff>
              </xdr:to>
            </anchor>
          </commentPr>
        </mc:Choice>
        <mc:Fallback/>
      </mc:AlternateContent>
    </comment>
    <comment ref="E1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156</xdr:row>
                <xdr:rowOff>13</xdr:rowOff>
              </xdr:from>
              <xdr:to>
                <xdr:col>4</xdr:col>
                <xdr:colOff>-61</xdr:colOff>
                <xdr:row>161</xdr:row>
                <xdr:rowOff>10</xdr:rowOff>
              </xdr:to>
            </anchor>
          </commentPr>
        </mc:Choice>
        <mc:Fallback/>
      </mc:AlternateContent>
    </comment>
    <comment ref="E1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158</xdr:row>
                <xdr:rowOff>0</xdr:rowOff>
              </xdr:from>
              <xdr:to>
                <xdr:col>4</xdr:col>
                <xdr:colOff>-61</xdr:colOff>
                <xdr:row>162</xdr:row>
                <xdr:rowOff>10</xdr:rowOff>
              </xdr:to>
            </anchor>
          </commentPr>
        </mc:Choice>
        <mc:Fallback/>
      </mc:AlternateContent>
    </comment>
    <comment ref="E1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159</xdr:row>
                <xdr:rowOff>0</xdr:rowOff>
              </xdr:from>
              <xdr:to>
                <xdr:col>4</xdr:col>
                <xdr:colOff>-61</xdr:colOff>
                <xdr:row>163</xdr:row>
                <xdr:rowOff>10</xdr:rowOff>
              </xdr:to>
            </anchor>
          </commentPr>
        </mc:Choice>
        <mc:Fallback/>
      </mc:AlternateContent>
    </comment>
    <comment ref="E1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159</xdr:row>
                <xdr:rowOff>17</xdr:rowOff>
              </xdr:from>
              <xdr:to>
                <xdr:col>4</xdr:col>
                <xdr:colOff>-61</xdr:colOff>
                <xdr:row>164</xdr:row>
                <xdr:rowOff>8</xdr:rowOff>
              </xdr:to>
            </anchor>
          </commentPr>
        </mc:Choice>
        <mc:Fallback/>
      </mc:AlternateContent>
    </comment>
    <comment ref="E1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161</xdr:row>
                <xdr:rowOff>0</xdr:rowOff>
              </xdr:from>
              <xdr:to>
                <xdr:col>4</xdr:col>
                <xdr:colOff>-61</xdr:colOff>
                <xdr:row>165</xdr:row>
                <xdr:rowOff>12</xdr:rowOff>
              </xdr:to>
            </anchor>
          </commentPr>
        </mc:Choice>
        <mc:Fallback/>
      </mc:AlternateContent>
    </comment>
    <comment ref="E1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162</xdr:row>
                <xdr:rowOff>2</xdr:rowOff>
              </xdr:from>
              <xdr:to>
                <xdr:col>4</xdr:col>
                <xdr:colOff>-61</xdr:colOff>
                <xdr:row>166</xdr:row>
                <xdr:rowOff>13</xdr:rowOff>
              </xdr:to>
            </anchor>
          </commentPr>
        </mc:Choice>
        <mc:Fallback/>
      </mc:AlternateContent>
    </comment>
    <comment ref="E1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163</xdr:row>
                <xdr:rowOff>2</xdr:rowOff>
              </xdr:from>
              <xdr:to>
                <xdr:col>4</xdr:col>
                <xdr:colOff>-61</xdr:colOff>
                <xdr:row>167</xdr:row>
                <xdr:rowOff>12</xdr:rowOff>
              </xdr:to>
            </anchor>
          </commentPr>
        </mc:Choice>
        <mc:Fallback/>
      </mc:AlternateContent>
    </comment>
    <comment ref="E1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164</xdr:row>
                <xdr:rowOff>0</xdr:rowOff>
              </xdr:from>
              <xdr:to>
                <xdr:col>4</xdr:col>
                <xdr:colOff>-61</xdr:colOff>
                <xdr:row>168</xdr:row>
                <xdr:rowOff>10</xdr:rowOff>
              </xdr:to>
            </anchor>
          </commentPr>
        </mc:Choice>
        <mc:Fallback/>
      </mc:AlternateContent>
    </comment>
    <comment ref="E1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165</xdr:row>
                <xdr:rowOff>2</xdr:rowOff>
              </xdr:from>
              <xdr:to>
                <xdr:col>4</xdr:col>
                <xdr:colOff>-61</xdr:colOff>
                <xdr:row>169</xdr:row>
                <xdr:rowOff>17</xdr:rowOff>
              </xdr:to>
            </anchor>
          </commentPr>
        </mc:Choice>
        <mc:Fallback/>
      </mc:AlternateContent>
    </comment>
    <comment ref="E1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166</xdr:row>
                <xdr:rowOff>3</xdr:rowOff>
              </xdr:from>
              <xdr:to>
                <xdr:col>4</xdr:col>
                <xdr:colOff>-61</xdr:colOff>
                <xdr:row>171</xdr:row>
                <xdr:rowOff>0</xdr:rowOff>
              </xdr:to>
            </anchor>
          </commentPr>
        </mc:Choice>
        <mc:Fallback/>
      </mc:AlternateContent>
    </comment>
    <comment ref="E1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167</xdr:row>
                <xdr:rowOff>3</xdr:rowOff>
              </xdr:from>
              <xdr:to>
                <xdr:col>4</xdr:col>
                <xdr:colOff>-61</xdr:colOff>
                <xdr:row>171</xdr:row>
                <xdr:rowOff>18</xdr:rowOff>
              </xdr:to>
            </anchor>
          </commentPr>
        </mc:Choice>
        <mc:Fallback/>
      </mc:AlternateContent>
    </comment>
    <comment ref="E1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168</xdr:row>
                <xdr:rowOff>3</xdr:rowOff>
              </xdr:from>
              <xdr:to>
                <xdr:col>4</xdr:col>
                <xdr:colOff>-61</xdr:colOff>
                <xdr:row>172</xdr:row>
                <xdr:rowOff>13</xdr:rowOff>
              </xdr:to>
            </anchor>
          </commentPr>
        </mc:Choice>
        <mc:Fallback/>
      </mc:AlternateContent>
    </comment>
    <comment ref="E1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169</xdr:row>
                <xdr:rowOff>3</xdr:rowOff>
              </xdr:from>
              <xdr:to>
                <xdr:col>4</xdr:col>
                <xdr:colOff>-61</xdr:colOff>
                <xdr:row>174</xdr:row>
                <xdr:rowOff>2</xdr:rowOff>
              </xdr:to>
            </anchor>
          </commentPr>
        </mc:Choice>
        <mc:Fallback/>
      </mc:AlternateContent>
    </comment>
    <comment ref="E1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170</xdr:row>
                <xdr:rowOff>7</xdr:rowOff>
              </xdr:from>
              <xdr:to>
                <xdr:col>4</xdr:col>
                <xdr:colOff>-61</xdr:colOff>
                <xdr:row>175</xdr:row>
                <xdr:rowOff>2</xdr:rowOff>
              </xdr:to>
            </anchor>
          </commentPr>
        </mc:Choice>
        <mc:Fallback/>
      </mc:AlternateContent>
    </comment>
    <comment ref="E1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171</xdr:row>
                <xdr:rowOff>8</xdr:rowOff>
              </xdr:from>
              <xdr:to>
                <xdr:col>4</xdr:col>
                <xdr:colOff>-61</xdr:colOff>
                <xdr:row>176</xdr:row>
                <xdr:rowOff>2</xdr:rowOff>
              </xdr:to>
            </anchor>
          </commentPr>
        </mc:Choice>
        <mc:Fallback/>
      </mc:AlternateContent>
    </comment>
    <comment ref="E1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172</xdr:row>
                <xdr:rowOff>7</xdr:rowOff>
              </xdr:from>
              <xdr:to>
                <xdr:col>4</xdr:col>
                <xdr:colOff>-61</xdr:colOff>
                <xdr:row>177</xdr:row>
                <xdr:rowOff>0</xdr:rowOff>
              </xdr:to>
            </anchor>
          </commentPr>
        </mc:Choice>
        <mc:Fallback/>
      </mc:AlternateContent>
    </comment>
    <comment ref="E1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173</xdr:row>
                <xdr:rowOff>7</xdr:rowOff>
              </xdr:from>
              <xdr:to>
                <xdr:col>4</xdr:col>
                <xdr:colOff>-61</xdr:colOff>
                <xdr:row>178</xdr:row>
                <xdr:rowOff>3</xdr:rowOff>
              </xdr:to>
            </anchor>
          </commentPr>
        </mc:Choice>
        <mc:Fallback/>
      </mc:AlternateContent>
    </comment>
    <comment ref="E1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174</xdr:row>
                <xdr:rowOff>8</xdr:rowOff>
              </xdr:from>
              <xdr:to>
                <xdr:col>4</xdr:col>
                <xdr:colOff>-61</xdr:colOff>
                <xdr:row>179</xdr:row>
                <xdr:rowOff>3</xdr:rowOff>
              </xdr:to>
            </anchor>
          </commentPr>
        </mc:Choice>
        <mc:Fallback/>
      </mc:AlternateContent>
    </comment>
    <comment ref="E1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175</xdr:row>
                <xdr:rowOff>10</xdr:rowOff>
              </xdr:from>
              <xdr:to>
                <xdr:col>4</xdr:col>
                <xdr:colOff>-61</xdr:colOff>
                <xdr:row>180</xdr:row>
                <xdr:rowOff>3</xdr:rowOff>
              </xdr:to>
            </anchor>
          </commentPr>
        </mc:Choice>
        <mc:Fallback/>
      </mc:AlternateContent>
    </comment>
    <comment ref="E17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176</xdr:row>
                <xdr:rowOff>8</xdr:rowOff>
              </xdr:from>
              <xdr:to>
                <xdr:col>4</xdr:col>
                <xdr:colOff>-61</xdr:colOff>
                <xdr:row>181</xdr:row>
                <xdr:rowOff>3</xdr:rowOff>
              </xdr:to>
            </anchor>
          </commentPr>
        </mc:Choice>
        <mc:Fallback/>
      </mc:AlternateContent>
    </comment>
    <comment ref="E17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177</xdr:row>
                <xdr:rowOff>10</xdr:rowOff>
              </xdr:from>
              <xdr:to>
                <xdr:col>4</xdr:col>
                <xdr:colOff>-61</xdr:colOff>
                <xdr:row>182</xdr:row>
                <xdr:rowOff>7</xdr:rowOff>
              </xdr:to>
            </anchor>
          </commentPr>
        </mc:Choice>
        <mc:Fallback/>
      </mc:AlternateContent>
    </comment>
    <comment ref="E17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178</xdr:row>
                <xdr:rowOff>10</xdr:rowOff>
              </xdr:from>
              <xdr:to>
                <xdr:col>4</xdr:col>
                <xdr:colOff>-61</xdr:colOff>
                <xdr:row>183</xdr:row>
                <xdr:rowOff>7</xdr:rowOff>
              </xdr:to>
            </anchor>
          </commentPr>
        </mc:Choice>
        <mc:Fallback/>
      </mc:AlternateContent>
    </comment>
    <comment ref="E17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179</xdr:row>
                <xdr:rowOff>12</xdr:rowOff>
              </xdr:from>
              <xdr:to>
                <xdr:col>4</xdr:col>
                <xdr:colOff>-61</xdr:colOff>
                <xdr:row>184</xdr:row>
                <xdr:rowOff>7</xdr:rowOff>
              </xdr:to>
            </anchor>
          </commentPr>
        </mc:Choice>
        <mc:Fallback/>
      </mc:AlternateContent>
    </comment>
    <comment ref="E17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180</xdr:row>
                <xdr:rowOff>10</xdr:rowOff>
              </xdr:from>
              <xdr:to>
                <xdr:col>4</xdr:col>
                <xdr:colOff>-61</xdr:colOff>
                <xdr:row>185</xdr:row>
                <xdr:rowOff>7</xdr:rowOff>
              </xdr:to>
            </anchor>
          </commentPr>
        </mc:Choice>
        <mc:Fallback/>
      </mc:AlternateContent>
    </comment>
    <comment ref="E17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181</xdr:row>
                <xdr:rowOff>12</xdr:rowOff>
              </xdr:from>
              <xdr:to>
                <xdr:col>4</xdr:col>
                <xdr:colOff>-61</xdr:colOff>
                <xdr:row>186</xdr:row>
                <xdr:rowOff>10</xdr:rowOff>
              </xdr:to>
            </anchor>
          </commentPr>
        </mc:Choice>
        <mc:Fallback/>
      </mc:AlternateContent>
    </comment>
    <comment ref="E17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182</xdr:row>
                <xdr:rowOff>13</xdr:rowOff>
              </xdr:from>
              <xdr:to>
                <xdr:col>4</xdr:col>
                <xdr:colOff>-61</xdr:colOff>
                <xdr:row>187</xdr:row>
                <xdr:rowOff>10</xdr:rowOff>
              </xdr:to>
            </anchor>
          </commentPr>
        </mc:Choice>
        <mc:Fallback/>
      </mc:AlternateContent>
    </comment>
    <comment ref="E18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183</xdr:row>
                <xdr:rowOff>13</xdr:rowOff>
              </xdr:from>
              <xdr:to>
                <xdr:col>4</xdr:col>
                <xdr:colOff>-61</xdr:colOff>
                <xdr:row>188</xdr:row>
                <xdr:rowOff>10</xdr:rowOff>
              </xdr:to>
            </anchor>
          </commentPr>
        </mc:Choice>
        <mc:Fallback/>
      </mc:AlternateContent>
    </comment>
    <comment ref="E18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184</xdr:row>
                <xdr:rowOff>13</xdr:rowOff>
              </xdr:from>
              <xdr:to>
                <xdr:col>4</xdr:col>
                <xdr:colOff>-61</xdr:colOff>
                <xdr:row>189</xdr:row>
                <xdr:rowOff>8</xdr:rowOff>
              </xdr:to>
            </anchor>
          </commentPr>
        </mc:Choice>
        <mc:Fallback/>
      </mc:AlternateContent>
    </comment>
    <comment ref="E18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186</xdr:row>
                <xdr:rowOff>0</xdr:rowOff>
              </xdr:from>
              <xdr:to>
                <xdr:col>4</xdr:col>
                <xdr:colOff>-61</xdr:colOff>
                <xdr:row>190</xdr:row>
                <xdr:rowOff>13</xdr:rowOff>
              </xdr:to>
            </anchor>
          </commentPr>
        </mc:Choice>
        <mc:Fallback/>
      </mc:AlternateContent>
    </comment>
    <comment ref="E18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187</xdr:row>
                <xdr:rowOff>0</xdr:rowOff>
              </xdr:from>
              <xdr:to>
                <xdr:col>4</xdr:col>
                <xdr:colOff>-61</xdr:colOff>
                <xdr:row>191</xdr:row>
                <xdr:rowOff>12</xdr:rowOff>
              </xdr:to>
            </anchor>
          </commentPr>
        </mc:Choice>
        <mc:Fallback/>
      </mc:AlternateContent>
    </comment>
    <comment ref="E18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187</xdr:row>
                <xdr:rowOff>17</xdr:rowOff>
              </xdr:from>
              <xdr:to>
                <xdr:col>4</xdr:col>
                <xdr:colOff>-61</xdr:colOff>
                <xdr:row>192</xdr:row>
                <xdr:rowOff>12</xdr:rowOff>
              </xdr:to>
            </anchor>
          </commentPr>
        </mc:Choice>
        <mc:Fallback/>
      </mc:AlternateContent>
    </comment>
    <comment ref="E18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189</xdr:row>
                <xdr:rowOff>0</xdr:rowOff>
              </xdr:from>
              <xdr:to>
                <xdr:col>4</xdr:col>
                <xdr:colOff>-61</xdr:colOff>
                <xdr:row>193</xdr:row>
                <xdr:rowOff>10</xdr:rowOff>
              </xdr:to>
            </anchor>
          </commentPr>
        </mc:Choice>
        <mc:Fallback/>
      </mc:AlternateContent>
    </comment>
    <comment ref="E18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190</xdr:row>
                <xdr:rowOff>2</xdr:rowOff>
              </xdr:from>
              <xdr:to>
                <xdr:col>4</xdr:col>
                <xdr:colOff>-61</xdr:colOff>
                <xdr:row>195</xdr:row>
                <xdr:rowOff>0</xdr:rowOff>
              </xdr:to>
            </anchor>
          </commentPr>
        </mc:Choice>
        <mc:Fallback/>
      </mc:AlternateContent>
    </comment>
    <comment ref="E18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191</xdr:row>
                <xdr:rowOff>3</xdr:rowOff>
              </xdr:from>
              <xdr:to>
                <xdr:col>4</xdr:col>
                <xdr:colOff>-61</xdr:colOff>
                <xdr:row>195</xdr:row>
                <xdr:rowOff>13</xdr:rowOff>
              </xdr:to>
            </anchor>
          </commentPr>
        </mc:Choice>
        <mc:Fallback/>
      </mc:AlternateContent>
    </comment>
    <comment ref="E18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192</xdr:row>
                <xdr:rowOff>2</xdr:rowOff>
              </xdr:from>
              <xdr:to>
                <xdr:col>4</xdr:col>
                <xdr:colOff>-61</xdr:colOff>
                <xdr:row>196</xdr:row>
                <xdr:rowOff>13</xdr:rowOff>
              </xdr:to>
            </anchor>
          </commentPr>
        </mc:Choice>
        <mc:Fallback/>
      </mc:AlternateContent>
    </comment>
    <comment ref="E18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193</xdr:row>
                <xdr:rowOff>3</xdr:rowOff>
              </xdr:from>
              <xdr:to>
                <xdr:col>4</xdr:col>
                <xdr:colOff>-61</xdr:colOff>
                <xdr:row>197</xdr:row>
                <xdr:rowOff>13</xdr:rowOff>
              </xdr:to>
            </anchor>
          </commentPr>
        </mc:Choice>
        <mc:Fallback/>
      </mc:AlternateContent>
    </comment>
    <comment ref="E19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194</xdr:row>
                <xdr:rowOff>3</xdr:rowOff>
              </xdr:from>
              <xdr:to>
                <xdr:col>4</xdr:col>
                <xdr:colOff>-61</xdr:colOff>
                <xdr:row>199</xdr:row>
                <xdr:rowOff>2</xdr:rowOff>
              </xdr:to>
            </anchor>
          </commentPr>
        </mc:Choice>
        <mc:Fallback/>
      </mc:AlternateContent>
    </comment>
    <comment ref="E19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195</xdr:row>
                <xdr:rowOff>3</xdr:rowOff>
              </xdr:from>
              <xdr:to>
                <xdr:col>4</xdr:col>
                <xdr:colOff>-61</xdr:colOff>
                <xdr:row>200</xdr:row>
                <xdr:rowOff>0</xdr:rowOff>
              </xdr:to>
            </anchor>
          </commentPr>
        </mc:Choice>
        <mc:Fallback/>
      </mc:AlternateContent>
    </comment>
    <comment ref="E19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196</xdr:row>
                <xdr:rowOff>3</xdr:rowOff>
              </xdr:from>
              <xdr:to>
                <xdr:col>4</xdr:col>
                <xdr:colOff>-61</xdr:colOff>
                <xdr:row>201</xdr:row>
                <xdr:rowOff>2</xdr:rowOff>
              </xdr:to>
            </anchor>
          </commentPr>
        </mc:Choice>
        <mc:Fallback/>
      </mc:AlternateContent>
    </comment>
    <comment ref="E19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197</xdr:row>
                <xdr:rowOff>3</xdr:rowOff>
              </xdr:from>
              <xdr:to>
                <xdr:col>4</xdr:col>
                <xdr:colOff>-61</xdr:colOff>
                <xdr:row>201</xdr:row>
                <xdr:rowOff>17</xdr:rowOff>
              </xdr:to>
            </anchor>
          </commentPr>
        </mc:Choice>
        <mc:Fallback/>
      </mc:AlternateContent>
    </comment>
    <comment ref="E19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198</xdr:row>
                <xdr:rowOff>8</xdr:rowOff>
              </xdr:from>
              <xdr:to>
                <xdr:col>4</xdr:col>
                <xdr:colOff>-61</xdr:colOff>
                <xdr:row>203</xdr:row>
                <xdr:rowOff>3</xdr:rowOff>
              </xdr:to>
            </anchor>
          </commentPr>
        </mc:Choice>
        <mc:Fallback/>
      </mc:AlternateContent>
    </comment>
    <comment ref="E19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199</xdr:row>
                <xdr:rowOff>8</xdr:rowOff>
              </xdr:from>
              <xdr:to>
                <xdr:col>4</xdr:col>
                <xdr:colOff>-61</xdr:colOff>
                <xdr:row>204</xdr:row>
                <xdr:rowOff>3</xdr:rowOff>
              </xdr:to>
            </anchor>
          </commentPr>
        </mc:Choice>
        <mc:Fallback/>
      </mc:AlternateContent>
    </comment>
    <comment ref="E19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200</xdr:row>
                <xdr:rowOff>8</xdr:rowOff>
              </xdr:from>
              <xdr:to>
                <xdr:col>4</xdr:col>
                <xdr:colOff>-61</xdr:colOff>
                <xdr:row>205</xdr:row>
                <xdr:rowOff>3</xdr:rowOff>
              </xdr:to>
            </anchor>
          </commentPr>
        </mc:Choice>
        <mc:Fallback/>
      </mc:AlternateContent>
    </comment>
    <comment ref="E19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201</xdr:row>
                <xdr:rowOff>8</xdr:rowOff>
              </xdr:from>
              <xdr:to>
                <xdr:col>4</xdr:col>
                <xdr:colOff>-61</xdr:colOff>
                <xdr:row>206</xdr:row>
                <xdr:rowOff>2</xdr:rowOff>
              </xdr:to>
            </anchor>
          </commentPr>
        </mc:Choice>
        <mc:Fallback/>
      </mc:AlternateContent>
    </comment>
    <comment ref="E19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202</xdr:row>
                <xdr:rowOff>10</xdr:rowOff>
              </xdr:from>
              <xdr:to>
                <xdr:col>4</xdr:col>
                <xdr:colOff>-61</xdr:colOff>
                <xdr:row>207</xdr:row>
                <xdr:rowOff>7</xdr:rowOff>
              </xdr:to>
            </anchor>
          </commentPr>
        </mc:Choice>
        <mc:Fallback/>
      </mc:AlternateContent>
    </comment>
    <comment ref="E19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203</xdr:row>
                <xdr:rowOff>12</xdr:rowOff>
              </xdr:from>
              <xdr:to>
                <xdr:col>4</xdr:col>
                <xdr:colOff>-61</xdr:colOff>
                <xdr:row>208</xdr:row>
                <xdr:rowOff>3</xdr:rowOff>
              </xdr:to>
            </anchor>
          </commentPr>
        </mc:Choice>
        <mc:Fallback/>
      </mc:AlternateContent>
    </comment>
    <comment ref="E20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204</xdr:row>
                <xdr:rowOff>10</xdr:rowOff>
              </xdr:from>
              <xdr:to>
                <xdr:col>4</xdr:col>
                <xdr:colOff>-61</xdr:colOff>
                <xdr:row>209</xdr:row>
                <xdr:rowOff>7</xdr:rowOff>
              </xdr:to>
            </anchor>
          </commentPr>
        </mc:Choice>
        <mc:Fallback/>
      </mc:AlternateContent>
    </comment>
    <comment ref="E20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205</xdr:row>
                <xdr:rowOff>10</xdr:rowOff>
              </xdr:from>
              <xdr:to>
                <xdr:col>4</xdr:col>
                <xdr:colOff>-61</xdr:colOff>
                <xdr:row>210</xdr:row>
                <xdr:rowOff>7</xdr:rowOff>
              </xdr:to>
            </anchor>
          </commentPr>
        </mc:Choice>
        <mc:Fallback/>
      </mc:AlternateContent>
    </comment>
    <comment ref="E20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206</xdr:row>
                <xdr:rowOff>13</xdr:rowOff>
              </xdr:from>
              <xdr:to>
                <xdr:col>4</xdr:col>
                <xdr:colOff>-61</xdr:colOff>
                <xdr:row>211</xdr:row>
                <xdr:rowOff>10</xdr:rowOff>
              </xdr:to>
            </anchor>
          </commentPr>
        </mc:Choice>
        <mc:Fallback/>
      </mc:AlternateContent>
    </comment>
    <comment ref="E20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207</xdr:row>
                <xdr:rowOff>12</xdr:rowOff>
              </xdr:from>
              <xdr:to>
                <xdr:col>4</xdr:col>
                <xdr:colOff>-61</xdr:colOff>
                <xdr:row>212</xdr:row>
                <xdr:rowOff>8</xdr:rowOff>
              </xdr:to>
            </anchor>
          </commentPr>
        </mc:Choice>
        <mc:Fallback/>
      </mc:AlternateContent>
    </comment>
    <comment ref="E20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208</xdr:row>
                <xdr:rowOff>13</xdr:rowOff>
              </xdr:from>
              <xdr:to>
                <xdr:col>4</xdr:col>
                <xdr:colOff>-61</xdr:colOff>
                <xdr:row>213</xdr:row>
                <xdr:rowOff>10</xdr:rowOff>
              </xdr:to>
            </anchor>
          </commentPr>
        </mc:Choice>
        <mc:Fallback/>
      </mc:AlternateContent>
    </comment>
    <comment ref="E20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209</xdr:row>
                <xdr:rowOff>13</xdr:rowOff>
              </xdr:from>
              <xdr:to>
                <xdr:col>4</xdr:col>
                <xdr:colOff>-61</xdr:colOff>
                <xdr:row>214</xdr:row>
                <xdr:rowOff>8</xdr:rowOff>
              </xdr:to>
            </anchor>
          </commentPr>
        </mc:Choice>
        <mc:Fallback/>
      </mc:AlternateContent>
    </comment>
    <comment ref="E20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211</xdr:row>
                <xdr:rowOff>0</xdr:rowOff>
              </xdr:from>
              <xdr:to>
                <xdr:col>4</xdr:col>
                <xdr:colOff>-61</xdr:colOff>
                <xdr:row>215</xdr:row>
                <xdr:rowOff>12</xdr:rowOff>
              </xdr:to>
            </anchor>
          </commentPr>
        </mc:Choice>
        <mc:Fallback/>
      </mc:AlternateContent>
    </comment>
    <comment ref="E20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211</xdr:row>
                <xdr:rowOff>17</xdr:rowOff>
              </xdr:from>
              <xdr:to>
                <xdr:col>4</xdr:col>
                <xdr:colOff>-61</xdr:colOff>
                <xdr:row>216</xdr:row>
                <xdr:rowOff>10</xdr:rowOff>
              </xdr:to>
            </anchor>
          </commentPr>
        </mc:Choice>
        <mc:Fallback/>
      </mc:AlternateContent>
    </comment>
    <comment ref="E20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213</xdr:row>
                <xdr:rowOff>0</xdr:rowOff>
              </xdr:from>
              <xdr:to>
                <xdr:col>4</xdr:col>
                <xdr:colOff>-61</xdr:colOff>
                <xdr:row>217</xdr:row>
                <xdr:rowOff>12</xdr:rowOff>
              </xdr:to>
            </anchor>
          </commentPr>
        </mc:Choice>
        <mc:Fallback/>
      </mc:AlternateContent>
    </comment>
    <comment ref="E20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214</xdr:row>
                <xdr:rowOff>0</xdr:rowOff>
              </xdr:from>
              <xdr:to>
                <xdr:col>4</xdr:col>
                <xdr:colOff>-61</xdr:colOff>
                <xdr:row>218</xdr:row>
                <xdr:rowOff>12</xdr:rowOff>
              </xdr:to>
            </anchor>
          </commentPr>
        </mc:Choice>
        <mc:Fallback/>
      </mc:AlternateContent>
    </comment>
    <comment ref="E21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215</xdr:row>
                <xdr:rowOff>2</xdr:rowOff>
              </xdr:from>
              <xdr:to>
                <xdr:col>4</xdr:col>
                <xdr:colOff>-61</xdr:colOff>
                <xdr:row>219</xdr:row>
                <xdr:rowOff>12</xdr:rowOff>
              </xdr:to>
            </anchor>
          </commentPr>
        </mc:Choice>
        <mc:Fallback/>
      </mc:AlternateContent>
    </comment>
    <comment ref="E21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216</xdr:row>
                <xdr:rowOff>2</xdr:rowOff>
              </xdr:from>
              <xdr:to>
                <xdr:col>4</xdr:col>
                <xdr:colOff>-61</xdr:colOff>
                <xdr:row>220</xdr:row>
                <xdr:rowOff>13</xdr:rowOff>
              </xdr:to>
            </anchor>
          </commentPr>
        </mc:Choice>
        <mc:Fallback/>
      </mc:AlternateContent>
    </comment>
    <comment ref="E21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217</xdr:row>
                <xdr:rowOff>2</xdr:rowOff>
              </xdr:from>
              <xdr:to>
                <xdr:col>4</xdr:col>
                <xdr:colOff>-61</xdr:colOff>
                <xdr:row>221</xdr:row>
                <xdr:rowOff>13</xdr:rowOff>
              </xdr:to>
            </anchor>
          </commentPr>
        </mc:Choice>
        <mc:Fallback/>
      </mc:AlternateContent>
    </comment>
    <comment ref="E21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218</xdr:row>
                <xdr:rowOff>3</xdr:rowOff>
              </xdr:from>
              <xdr:to>
                <xdr:col>4</xdr:col>
                <xdr:colOff>-61</xdr:colOff>
                <xdr:row>222</xdr:row>
                <xdr:rowOff>13</xdr:rowOff>
              </xdr:to>
            </anchor>
          </commentPr>
        </mc:Choice>
        <mc:Fallback/>
      </mc:AlternateContent>
    </comment>
    <comment ref="E2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219</xdr:row>
                <xdr:rowOff>7</xdr:rowOff>
              </xdr:from>
              <xdr:to>
                <xdr:col>4</xdr:col>
                <xdr:colOff>-61</xdr:colOff>
                <xdr:row>223</xdr:row>
                <xdr:rowOff>17</xdr:rowOff>
              </xdr:to>
            </anchor>
          </commentPr>
        </mc:Choice>
        <mc:Fallback/>
      </mc:AlternateContent>
    </comment>
    <comment ref="E2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220</xdr:row>
                <xdr:rowOff>3</xdr:rowOff>
              </xdr:from>
              <xdr:to>
                <xdr:col>4</xdr:col>
                <xdr:colOff>-61</xdr:colOff>
                <xdr:row>224</xdr:row>
                <xdr:rowOff>17</xdr:rowOff>
              </xdr:to>
            </anchor>
          </commentPr>
        </mc:Choice>
        <mc:Fallback/>
      </mc:AlternateContent>
    </comment>
    <comment ref="E2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221</xdr:row>
                <xdr:rowOff>7</xdr:rowOff>
              </xdr:from>
              <xdr:to>
                <xdr:col>4</xdr:col>
                <xdr:colOff>-61</xdr:colOff>
                <xdr:row>226</xdr:row>
                <xdr:rowOff>0</xdr:rowOff>
              </xdr:to>
            </anchor>
          </commentPr>
        </mc:Choice>
        <mc:Fallback/>
      </mc:AlternateContent>
    </comment>
    <comment ref="E2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222</xdr:row>
                <xdr:rowOff>7</xdr:rowOff>
              </xdr:from>
              <xdr:to>
                <xdr:col>4</xdr:col>
                <xdr:colOff>-61</xdr:colOff>
                <xdr:row>227</xdr:row>
                <xdr:rowOff>0</xdr:rowOff>
              </xdr:to>
            </anchor>
          </commentPr>
        </mc:Choice>
        <mc:Fallback/>
      </mc:AlternateContent>
    </comment>
    <comment ref="E2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223</xdr:row>
                <xdr:rowOff>8</xdr:rowOff>
              </xdr:from>
              <xdr:to>
                <xdr:col>4</xdr:col>
                <xdr:colOff>-61</xdr:colOff>
                <xdr:row>228</xdr:row>
                <xdr:rowOff>2</xdr:rowOff>
              </xdr:to>
            </anchor>
          </commentPr>
        </mc:Choice>
        <mc:Fallback/>
      </mc:AlternateContent>
    </comment>
    <comment ref="E2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224</xdr:row>
                <xdr:rowOff>7</xdr:rowOff>
              </xdr:from>
              <xdr:to>
                <xdr:col>4</xdr:col>
                <xdr:colOff>-61</xdr:colOff>
                <xdr:row>229</xdr:row>
                <xdr:rowOff>2</xdr:rowOff>
              </xdr:to>
            </anchor>
          </commentPr>
        </mc:Choice>
        <mc:Fallback/>
      </mc:AlternateContent>
    </comment>
    <comment ref="E2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225</xdr:row>
                <xdr:rowOff>8</xdr:rowOff>
              </xdr:from>
              <xdr:to>
                <xdr:col>4</xdr:col>
                <xdr:colOff>-61</xdr:colOff>
                <xdr:row>230</xdr:row>
                <xdr:rowOff>2</xdr:rowOff>
              </xdr:to>
            </anchor>
          </commentPr>
        </mc:Choice>
        <mc:Fallback/>
      </mc:AlternateContent>
    </comment>
    <comment ref="E2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226</xdr:row>
                <xdr:rowOff>8</xdr:rowOff>
              </xdr:from>
              <xdr:to>
                <xdr:col>4</xdr:col>
                <xdr:colOff>-61</xdr:colOff>
                <xdr:row>231</xdr:row>
                <xdr:rowOff>2</xdr:rowOff>
              </xdr:to>
            </anchor>
          </commentPr>
        </mc:Choice>
        <mc:Fallback/>
      </mc:AlternateContent>
    </comment>
    <comment ref="E2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227</xdr:row>
                <xdr:rowOff>10</xdr:rowOff>
              </xdr:from>
              <xdr:to>
                <xdr:col>4</xdr:col>
                <xdr:colOff>-61</xdr:colOff>
                <xdr:row>232</xdr:row>
                <xdr:rowOff>3</xdr:rowOff>
              </xdr:to>
            </anchor>
          </commentPr>
        </mc:Choice>
        <mc:Fallback/>
      </mc:AlternateContent>
    </comment>
    <comment ref="E2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228</xdr:row>
                <xdr:rowOff>10</xdr:rowOff>
              </xdr:from>
              <xdr:to>
                <xdr:col>4</xdr:col>
                <xdr:colOff>-61</xdr:colOff>
                <xdr:row>233</xdr:row>
                <xdr:rowOff>3</xdr:rowOff>
              </xdr:to>
            </anchor>
          </commentPr>
        </mc:Choice>
        <mc:Fallback/>
      </mc:AlternateContent>
    </comment>
    <comment ref="E2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229</xdr:row>
                <xdr:rowOff>10</xdr:rowOff>
              </xdr:from>
              <xdr:to>
                <xdr:col>4</xdr:col>
                <xdr:colOff>-61</xdr:colOff>
                <xdr:row>234</xdr:row>
                <xdr:rowOff>3</xdr:rowOff>
              </xdr:to>
            </anchor>
          </commentPr>
        </mc:Choice>
        <mc:Fallback/>
      </mc:AlternateContent>
    </comment>
    <comment ref="E2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230</xdr:row>
                <xdr:rowOff>10</xdr:rowOff>
              </xdr:from>
              <xdr:to>
                <xdr:col>4</xdr:col>
                <xdr:colOff>-61</xdr:colOff>
                <xdr:row>235</xdr:row>
                <xdr:rowOff>3</xdr:rowOff>
              </xdr:to>
            </anchor>
          </commentPr>
        </mc:Choice>
        <mc:Fallback/>
      </mc:AlternateContent>
    </comment>
    <comment ref="E2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231</xdr:row>
                <xdr:rowOff>12</xdr:rowOff>
              </xdr:from>
              <xdr:to>
                <xdr:col>4</xdr:col>
                <xdr:colOff>-61</xdr:colOff>
                <xdr:row>236</xdr:row>
                <xdr:rowOff>7</xdr:rowOff>
              </xdr:to>
            </anchor>
          </commentPr>
        </mc:Choice>
        <mc:Fallback/>
      </mc:AlternateContent>
    </comment>
    <comment ref="E2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232</xdr:row>
                <xdr:rowOff>12</xdr:rowOff>
              </xdr:from>
              <xdr:to>
                <xdr:col>4</xdr:col>
                <xdr:colOff>-61</xdr:colOff>
                <xdr:row>237</xdr:row>
                <xdr:rowOff>7</xdr:rowOff>
              </xdr:to>
            </anchor>
          </commentPr>
        </mc:Choice>
        <mc:Fallback/>
      </mc:AlternateContent>
    </comment>
    <comment ref="E2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233</xdr:row>
                <xdr:rowOff>13</xdr:rowOff>
              </xdr:from>
              <xdr:to>
                <xdr:col>4</xdr:col>
                <xdr:colOff>-61</xdr:colOff>
                <xdr:row>238</xdr:row>
                <xdr:rowOff>7</xdr:rowOff>
              </xdr:to>
            </anchor>
          </commentPr>
        </mc:Choice>
        <mc:Fallback/>
      </mc:AlternateContent>
    </comment>
    <comment ref="E2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234</xdr:row>
                <xdr:rowOff>13</xdr:rowOff>
              </xdr:from>
              <xdr:to>
                <xdr:col>4</xdr:col>
                <xdr:colOff>-61</xdr:colOff>
                <xdr:row>239</xdr:row>
                <xdr:rowOff>8</xdr:rowOff>
              </xdr:to>
            </anchor>
          </commentPr>
        </mc:Choice>
        <mc:Fallback/>
      </mc:AlternateContent>
    </comment>
    <comment ref="E2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235</xdr:row>
                <xdr:rowOff>17</xdr:rowOff>
              </xdr:from>
              <xdr:to>
                <xdr:col>4</xdr:col>
                <xdr:colOff>-61</xdr:colOff>
                <xdr:row>240</xdr:row>
                <xdr:rowOff>10</xdr:rowOff>
              </xdr:to>
            </anchor>
          </commentPr>
        </mc:Choice>
        <mc:Fallback/>
      </mc:AlternateContent>
    </comment>
    <comment ref="E2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237</xdr:row>
                <xdr:rowOff>0</xdr:rowOff>
              </xdr:from>
              <xdr:to>
                <xdr:col>4</xdr:col>
                <xdr:colOff>-61</xdr:colOff>
                <xdr:row>241</xdr:row>
                <xdr:rowOff>10</xdr:rowOff>
              </xdr:to>
            </anchor>
          </commentPr>
        </mc:Choice>
        <mc:Fallback/>
      </mc:AlternateContent>
    </comment>
    <comment ref="E2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238</xdr:row>
                <xdr:rowOff>0</xdr:rowOff>
              </xdr:from>
              <xdr:to>
                <xdr:col>4</xdr:col>
                <xdr:colOff>-61</xdr:colOff>
                <xdr:row>242</xdr:row>
                <xdr:rowOff>12</xdr:rowOff>
              </xdr:to>
            </anchor>
          </commentPr>
        </mc:Choice>
        <mc:Fallback/>
      </mc:AlternateContent>
    </comment>
    <comment ref="E2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239</xdr:row>
                <xdr:rowOff>0</xdr:rowOff>
              </xdr:from>
              <xdr:to>
                <xdr:col>4</xdr:col>
                <xdr:colOff>-61</xdr:colOff>
                <xdr:row>243</xdr:row>
                <xdr:rowOff>12</xdr:rowOff>
              </xdr:to>
            </anchor>
          </commentPr>
        </mc:Choice>
        <mc:Fallback/>
      </mc:AlternateContent>
    </comment>
    <comment ref="E2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240</xdr:row>
                <xdr:rowOff>2</xdr:rowOff>
              </xdr:from>
              <xdr:to>
                <xdr:col>4</xdr:col>
                <xdr:colOff>-61</xdr:colOff>
                <xdr:row>244</xdr:row>
                <xdr:rowOff>12</xdr:rowOff>
              </xdr:to>
            </anchor>
          </commentPr>
        </mc:Choice>
        <mc:Fallback/>
      </mc:AlternateContent>
    </comment>
    <comment ref="E2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241</xdr:row>
                <xdr:rowOff>2</xdr:rowOff>
              </xdr:from>
              <xdr:to>
                <xdr:col>4</xdr:col>
                <xdr:colOff>-61</xdr:colOff>
                <xdr:row>245</xdr:row>
                <xdr:rowOff>13</xdr:rowOff>
              </xdr:to>
            </anchor>
          </commentPr>
        </mc:Choice>
        <mc:Fallback/>
      </mc:AlternateContent>
    </comment>
    <comment ref="E2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242</xdr:row>
                <xdr:rowOff>2</xdr:rowOff>
              </xdr:from>
              <xdr:to>
                <xdr:col>4</xdr:col>
                <xdr:colOff>-61</xdr:colOff>
                <xdr:row>246</xdr:row>
                <xdr:rowOff>13</xdr:rowOff>
              </xdr:to>
            </anchor>
          </commentPr>
        </mc:Choice>
        <mc:Fallback/>
      </mc:AlternateContent>
    </comment>
    <comment ref="E2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243</xdr:row>
                <xdr:rowOff>3</xdr:rowOff>
              </xdr:from>
              <xdr:to>
                <xdr:col>4</xdr:col>
                <xdr:colOff>-61</xdr:colOff>
                <xdr:row>247</xdr:row>
                <xdr:rowOff>12</xdr:rowOff>
              </xdr:to>
            </anchor>
          </commentPr>
        </mc:Choice>
        <mc:Fallback/>
      </mc:AlternateContent>
    </comment>
    <comment ref="E2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244</xdr:row>
                <xdr:rowOff>3</xdr:rowOff>
              </xdr:from>
              <xdr:to>
                <xdr:col>4</xdr:col>
                <xdr:colOff>-61</xdr:colOff>
                <xdr:row>249</xdr:row>
                <xdr:rowOff>0</xdr:rowOff>
              </xdr:to>
            </anchor>
          </commentPr>
        </mc:Choice>
        <mc:Fallback/>
      </mc:AlternateContent>
    </comment>
    <comment ref="E2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245</xdr:row>
                <xdr:rowOff>3</xdr:rowOff>
              </xdr:from>
              <xdr:to>
                <xdr:col>4</xdr:col>
                <xdr:colOff>-61</xdr:colOff>
                <xdr:row>250</xdr:row>
                <xdr:rowOff>0</xdr:rowOff>
              </xdr:to>
            </anchor>
          </commentPr>
        </mc:Choice>
        <mc:Fallback/>
      </mc:AlternateContent>
    </comment>
    <comment ref="E2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246</xdr:row>
                <xdr:rowOff>3</xdr:rowOff>
              </xdr:from>
              <xdr:to>
                <xdr:col>4</xdr:col>
                <xdr:colOff>-61</xdr:colOff>
                <xdr:row>250</xdr:row>
                <xdr:rowOff>17</xdr:rowOff>
              </xdr:to>
            </anchor>
          </commentPr>
        </mc:Choice>
        <mc:Fallback/>
      </mc:AlternateContent>
    </comment>
    <comment ref="E2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247</xdr:row>
                <xdr:rowOff>3</xdr:rowOff>
              </xdr:from>
              <xdr:to>
                <xdr:col>4</xdr:col>
                <xdr:colOff>-61</xdr:colOff>
                <xdr:row>251</xdr:row>
                <xdr:rowOff>17</xdr:rowOff>
              </xdr:to>
            </anchor>
          </commentPr>
        </mc:Choice>
        <mc:Fallback/>
      </mc:AlternateContent>
    </comment>
    <comment ref="E2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248</xdr:row>
                <xdr:rowOff>7</xdr:rowOff>
              </xdr:from>
              <xdr:to>
                <xdr:col>4</xdr:col>
                <xdr:colOff>-61</xdr:colOff>
                <xdr:row>253</xdr:row>
                <xdr:rowOff>2</xdr:rowOff>
              </xdr:to>
            </anchor>
          </commentPr>
        </mc:Choice>
        <mc:Fallback/>
      </mc:AlternateContent>
    </comment>
    <comment ref="E2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249</xdr:row>
                <xdr:rowOff>7</xdr:rowOff>
              </xdr:from>
              <xdr:to>
                <xdr:col>4</xdr:col>
                <xdr:colOff>-61</xdr:colOff>
                <xdr:row>254</xdr:row>
                <xdr:rowOff>2</xdr:rowOff>
              </xdr:to>
            </anchor>
          </commentPr>
        </mc:Choice>
        <mc:Fallback/>
      </mc:AlternateContent>
    </comment>
    <comment ref="E2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250</xdr:row>
                <xdr:rowOff>8</xdr:rowOff>
              </xdr:from>
              <xdr:to>
                <xdr:col>4</xdr:col>
                <xdr:colOff>-61</xdr:colOff>
                <xdr:row>255</xdr:row>
                <xdr:rowOff>3</xdr:rowOff>
              </xdr:to>
            </anchor>
          </commentPr>
        </mc:Choice>
        <mc:Fallback/>
      </mc:AlternateContent>
    </comment>
    <comment ref="E2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251</xdr:row>
                <xdr:rowOff>8</xdr:rowOff>
              </xdr:from>
              <xdr:to>
                <xdr:col>4</xdr:col>
                <xdr:colOff>-61</xdr:colOff>
                <xdr:row>255</xdr:row>
                <xdr:rowOff>18</xdr:rowOff>
              </xdr:to>
            </anchor>
          </commentPr>
        </mc:Choice>
        <mc:Fallback/>
      </mc:AlternateContent>
    </comment>
    <comment ref="E2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252</xdr:row>
                <xdr:rowOff>8</xdr:rowOff>
              </xdr:from>
              <xdr:to>
                <xdr:col>4</xdr:col>
                <xdr:colOff>-61</xdr:colOff>
                <xdr:row>257</xdr:row>
                <xdr:rowOff>3</xdr:rowOff>
              </xdr:to>
            </anchor>
          </commentPr>
        </mc:Choice>
        <mc:Fallback/>
      </mc:AlternateContent>
    </comment>
    <comment ref="E2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253</xdr:row>
                <xdr:rowOff>10</xdr:rowOff>
              </xdr:from>
              <xdr:to>
                <xdr:col>4</xdr:col>
                <xdr:colOff>-61</xdr:colOff>
                <xdr:row>258</xdr:row>
                <xdr:rowOff>3</xdr:rowOff>
              </xdr:to>
            </anchor>
          </commentPr>
        </mc:Choice>
        <mc:Fallback/>
      </mc:AlternateContent>
    </comment>
    <comment ref="E2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254</xdr:row>
                <xdr:rowOff>10</xdr:rowOff>
              </xdr:from>
              <xdr:to>
                <xdr:col>4</xdr:col>
                <xdr:colOff>-61</xdr:colOff>
                <xdr:row>259</xdr:row>
                <xdr:rowOff>3</xdr:rowOff>
              </xdr:to>
            </anchor>
          </commentPr>
        </mc:Choice>
        <mc:Fallback/>
      </mc:AlternateContent>
    </comment>
    <comment ref="E2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255</xdr:row>
                <xdr:rowOff>10</xdr:rowOff>
              </xdr:from>
              <xdr:to>
                <xdr:col>4</xdr:col>
                <xdr:colOff>-61</xdr:colOff>
                <xdr:row>260</xdr:row>
                <xdr:rowOff>3</xdr:rowOff>
              </xdr:to>
            </anchor>
          </commentPr>
        </mc:Choice>
        <mc:Fallback/>
      </mc:AlternateContent>
    </comment>
    <comment ref="E2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256</xdr:row>
                <xdr:rowOff>12</xdr:rowOff>
              </xdr:from>
              <xdr:to>
                <xdr:col>4</xdr:col>
                <xdr:colOff>-61</xdr:colOff>
                <xdr:row>261</xdr:row>
                <xdr:rowOff>8</xdr:rowOff>
              </xdr:to>
            </anchor>
          </commentPr>
        </mc:Choice>
        <mc:Fallback/>
      </mc:AlternateContent>
    </comment>
    <comment ref="E2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257</xdr:row>
                <xdr:rowOff>12</xdr:rowOff>
              </xdr:from>
              <xdr:to>
                <xdr:col>4</xdr:col>
                <xdr:colOff>-61</xdr:colOff>
                <xdr:row>262</xdr:row>
                <xdr:rowOff>8</xdr:rowOff>
              </xdr:to>
            </anchor>
          </commentPr>
        </mc:Choice>
        <mc:Fallback/>
      </mc:AlternateContent>
    </comment>
    <comment ref="E2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258</xdr:row>
                <xdr:rowOff>13</xdr:rowOff>
              </xdr:from>
              <xdr:to>
                <xdr:col>4</xdr:col>
                <xdr:colOff>-61</xdr:colOff>
                <xdr:row>263</xdr:row>
                <xdr:rowOff>10</xdr:rowOff>
              </xdr:to>
            </anchor>
          </commentPr>
        </mc:Choice>
        <mc:Fallback/>
      </mc:AlternateContent>
    </comment>
    <comment ref="E2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259</xdr:row>
                <xdr:rowOff>12</xdr:rowOff>
              </xdr:from>
              <xdr:to>
                <xdr:col>4</xdr:col>
                <xdr:colOff>-61</xdr:colOff>
                <xdr:row>264</xdr:row>
                <xdr:rowOff>7</xdr:rowOff>
              </xdr:to>
            </anchor>
          </commentPr>
        </mc:Choice>
        <mc:Fallback/>
      </mc:AlternateContent>
    </comment>
    <comment ref="E2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261</xdr:row>
                <xdr:rowOff>0</xdr:rowOff>
              </xdr:from>
              <xdr:to>
                <xdr:col>4</xdr:col>
                <xdr:colOff>-61</xdr:colOff>
                <xdr:row>265</xdr:row>
                <xdr:rowOff>10</xdr:rowOff>
              </xdr:to>
            </anchor>
          </commentPr>
        </mc:Choice>
        <mc:Fallback/>
      </mc:AlternateContent>
    </comment>
    <comment ref="E2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262</xdr:row>
                <xdr:rowOff>0</xdr:rowOff>
              </xdr:from>
              <xdr:to>
                <xdr:col>4</xdr:col>
                <xdr:colOff>-61</xdr:colOff>
                <xdr:row>266</xdr:row>
                <xdr:rowOff>10</xdr:rowOff>
              </xdr:to>
            </anchor>
          </commentPr>
        </mc:Choice>
        <mc:Fallback/>
      </mc:AlternateContent>
    </comment>
    <comment ref="E2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263</xdr:row>
                <xdr:rowOff>0</xdr:rowOff>
              </xdr:from>
              <xdr:to>
                <xdr:col>4</xdr:col>
                <xdr:colOff>-61</xdr:colOff>
                <xdr:row>267</xdr:row>
                <xdr:rowOff>12</xdr:rowOff>
              </xdr:to>
            </anchor>
          </commentPr>
        </mc:Choice>
        <mc:Fallback/>
      </mc:AlternateContent>
    </comment>
    <comment ref="E2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263</xdr:row>
                <xdr:rowOff>17</xdr:rowOff>
              </xdr:from>
              <xdr:to>
                <xdr:col>4</xdr:col>
                <xdr:colOff>-61</xdr:colOff>
                <xdr:row>268</xdr:row>
                <xdr:rowOff>10</xdr:rowOff>
              </xdr:to>
            </anchor>
          </commentPr>
        </mc:Choice>
        <mc:Fallback/>
      </mc:AlternateContent>
    </comment>
    <comment ref="E2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265</xdr:row>
                <xdr:rowOff>0</xdr:rowOff>
              </xdr:from>
              <xdr:to>
                <xdr:col>4</xdr:col>
                <xdr:colOff>-61</xdr:colOff>
                <xdr:row>269</xdr:row>
                <xdr:rowOff>12</xdr:rowOff>
              </xdr:to>
            </anchor>
          </commentPr>
        </mc:Choice>
        <mc:Fallback/>
      </mc:AlternateContent>
    </comment>
    <comment ref="E2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266</xdr:row>
                <xdr:rowOff>0</xdr:rowOff>
              </xdr:from>
              <xdr:to>
                <xdr:col>4</xdr:col>
                <xdr:colOff>-61</xdr:colOff>
                <xdr:row>270</xdr:row>
                <xdr:rowOff>13</xdr:rowOff>
              </xdr:to>
            </anchor>
          </commentPr>
        </mc:Choice>
        <mc:Fallback/>
      </mc:AlternateContent>
    </comment>
    <comment ref="E2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267</xdr:row>
                <xdr:rowOff>2</xdr:rowOff>
              </xdr:from>
              <xdr:to>
                <xdr:col>4</xdr:col>
                <xdr:colOff>-61</xdr:colOff>
                <xdr:row>271</xdr:row>
                <xdr:rowOff>12</xdr:rowOff>
              </xdr:to>
            </anchor>
          </commentPr>
        </mc:Choice>
        <mc:Fallback/>
      </mc:AlternateContent>
    </comment>
    <comment ref="E2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268</xdr:row>
                <xdr:rowOff>0</xdr:rowOff>
              </xdr:from>
              <xdr:to>
                <xdr:col>4</xdr:col>
                <xdr:colOff>-61</xdr:colOff>
                <xdr:row>272</xdr:row>
                <xdr:rowOff>13</xdr:rowOff>
              </xdr:to>
            </anchor>
          </commentPr>
        </mc:Choice>
        <mc:Fallback/>
      </mc:AlternateContent>
    </comment>
    <comment ref="E2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269</xdr:row>
                <xdr:rowOff>2</xdr:rowOff>
              </xdr:from>
              <xdr:to>
                <xdr:col>4</xdr:col>
                <xdr:colOff>-61</xdr:colOff>
                <xdr:row>273</xdr:row>
                <xdr:rowOff>17</xdr:rowOff>
              </xdr:to>
            </anchor>
          </commentPr>
        </mc:Choice>
        <mc:Fallback/>
      </mc:AlternateContent>
    </comment>
    <comment ref="E2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270</xdr:row>
                <xdr:rowOff>3</xdr:rowOff>
              </xdr:from>
              <xdr:to>
                <xdr:col>4</xdr:col>
                <xdr:colOff>-61</xdr:colOff>
                <xdr:row>274</xdr:row>
                <xdr:rowOff>17</xdr:rowOff>
              </xdr:to>
            </anchor>
          </commentPr>
        </mc:Choice>
        <mc:Fallback/>
      </mc:AlternateContent>
    </comment>
    <comment ref="E2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271</xdr:row>
                <xdr:rowOff>3</xdr:rowOff>
              </xdr:from>
              <xdr:to>
                <xdr:col>4</xdr:col>
                <xdr:colOff>-61</xdr:colOff>
                <xdr:row>275</xdr:row>
                <xdr:rowOff>17</xdr:rowOff>
              </xdr:to>
            </anchor>
          </commentPr>
        </mc:Choice>
        <mc:Fallback/>
      </mc:AlternateContent>
    </comment>
    <comment ref="E2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272</xdr:row>
                <xdr:rowOff>3</xdr:rowOff>
              </xdr:from>
              <xdr:to>
                <xdr:col>4</xdr:col>
                <xdr:colOff>-61</xdr:colOff>
                <xdr:row>276</xdr:row>
                <xdr:rowOff>17</xdr:rowOff>
              </xdr:to>
            </anchor>
          </commentPr>
        </mc:Choice>
        <mc:Fallback/>
      </mc:AlternateContent>
    </comment>
    <comment ref="E2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273</xdr:row>
                <xdr:rowOff>3</xdr:rowOff>
              </xdr:from>
              <xdr:to>
                <xdr:col>4</xdr:col>
                <xdr:colOff>-61</xdr:colOff>
                <xdr:row>278</xdr:row>
                <xdr:rowOff>2</xdr:rowOff>
              </xdr:to>
            </anchor>
          </commentPr>
        </mc:Choice>
        <mc:Fallback/>
      </mc:AlternateContent>
    </comment>
    <comment ref="E2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274</xdr:row>
                <xdr:rowOff>3</xdr:rowOff>
              </xdr:from>
              <xdr:to>
                <xdr:col>4</xdr:col>
                <xdr:colOff>-61</xdr:colOff>
                <xdr:row>279</xdr:row>
                <xdr:rowOff>2</xdr:rowOff>
              </xdr:to>
            </anchor>
          </commentPr>
        </mc:Choice>
        <mc:Fallback/>
      </mc:AlternateContent>
    </comment>
    <comment ref="E2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275</xdr:row>
                <xdr:rowOff>7</xdr:rowOff>
              </xdr:from>
              <xdr:to>
                <xdr:col>4</xdr:col>
                <xdr:colOff>-61</xdr:colOff>
                <xdr:row>280</xdr:row>
                <xdr:rowOff>2</xdr:rowOff>
              </xdr:to>
            </anchor>
          </commentPr>
        </mc:Choice>
        <mc:Fallback/>
      </mc:AlternateContent>
    </comment>
    <comment ref="E2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276</xdr:row>
                <xdr:rowOff>3</xdr:rowOff>
              </xdr:from>
              <xdr:to>
                <xdr:col>4</xdr:col>
                <xdr:colOff>-61</xdr:colOff>
                <xdr:row>281</xdr:row>
                <xdr:rowOff>0</xdr:rowOff>
              </xdr:to>
            </anchor>
          </commentPr>
        </mc:Choice>
        <mc:Fallback/>
      </mc:AlternateContent>
    </comment>
    <comment ref="E2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277</xdr:row>
                <xdr:rowOff>8</xdr:rowOff>
              </xdr:from>
              <xdr:to>
                <xdr:col>4</xdr:col>
                <xdr:colOff>-61</xdr:colOff>
                <xdr:row>282</xdr:row>
                <xdr:rowOff>3</xdr:rowOff>
              </xdr:to>
            </anchor>
          </commentPr>
        </mc:Choice>
        <mc:Fallback/>
      </mc:AlternateContent>
    </comment>
    <comment ref="E2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278</xdr:row>
                <xdr:rowOff>8</xdr:rowOff>
              </xdr:from>
              <xdr:to>
                <xdr:col>4</xdr:col>
                <xdr:colOff>-61</xdr:colOff>
                <xdr:row>283</xdr:row>
                <xdr:rowOff>3</xdr:rowOff>
              </xdr:to>
            </anchor>
          </commentPr>
        </mc:Choice>
        <mc:Fallback/>
      </mc:AlternateContent>
    </comment>
    <comment ref="E2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279</xdr:row>
                <xdr:rowOff>8</xdr:rowOff>
              </xdr:from>
              <xdr:to>
                <xdr:col>4</xdr:col>
                <xdr:colOff>-61</xdr:colOff>
                <xdr:row>284</xdr:row>
                <xdr:rowOff>3</xdr:rowOff>
              </xdr:to>
            </anchor>
          </commentPr>
        </mc:Choice>
        <mc:Fallback/>
      </mc:AlternateContent>
    </comment>
    <comment ref="E27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280</xdr:row>
                <xdr:rowOff>8</xdr:rowOff>
              </xdr:from>
              <xdr:to>
                <xdr:col>4</xdr:col>
                <xdr:colOff>-61</xdr:colOff>
                <xdr:row>285</xdr:row>
                <xdr:rowOff>3</xdr:rowOff>
              </xdr:to>
            </anchor>
          </commentPr>
        </mc:Choice>
        <mc:Fallback/>
      </mc:AlternateContent>
    </comment>
    <comment ref="E27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281</xdr:row>
                <xdr:rowOff>10</xdr:rowOff>
              </xdr:from>
              <xdr:to>
                <xdr:col>4</xdr:col>
                <xdr:colOff>-61</xdr:colOff>
                <xdr:row>286</xdr:row>
                <xdr:rowOff>7</xdr:rowOff>
              </xdr:to>
            </anchor>
          </commentPr>
        </mc:Choice>
        <mc:Fallback/>
      </mc:AlternateContent>
    </comment>
    <comment ref="E27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282</xdr:row>
                <xdr:rowOff>12</xdr:rowOff>
              </xdr:from>
              <xdr:to>
                <xdr:col>4</xdr:col>
                <xdr:colOff>-61</xdr:colOff>
                <xdr:row>287</xdr:row>
                <xdr:rowOff>7</xdr:rowOff>
              </xdr:to>
            </anchor>
          </commentPr>
        </mc:Choice>
        <mc:Fallback/>
      </mc:AlternateContent>
    </comment>
    <comment ref="E27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283</xdr:row>
                <xdr:rowOff>12</xdr:rowOff>
              </xdr:from>
              <xdr:to>
                <xdr:col>4</xdr:col>
                <xdr:colOff>-61</xdr:colOff>
                <xdr:row>288</xdr:row>
                <xdr:rowOff>7</xdr:rowOff>
              </xdr:to>
            </anchor>
          </commentPr>
        </mc:Choice>
        <mc:Fallback/>
      </mc:AlternateContent>
    </comment>
    <comment ref="E27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284</xdr:row>
                <xdr:rowOff>12</xdr:rowOff>
              </xdr:from>
              <xdr:to>
                <xdr:col>4</xdr:col>
                <xdr:colOff>-61</xdr:colOff>
                <xdr:row>289</xdr:row>
                <xdr:rowOff>7</xdr:rowOff>
              </xdr:to>
            </anchor>
          </commentPr>
        </mc:Choice>
        <mc:Fallback/>
      </mc:AlternateContent>
    </comment>
    <comment ref="E27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285</xdr:row>
                <xdr:rowOff>13</xdr:rowOff>
              </xdr:from>
              <xdr:to>
                <xdr:col>4</xdr:col>
                <xdr:colOff>-61</xdr:colOff>
                <xdr:row>290</xdr:row>
                <xdr:rowOff>10</xdr:rowOff>
              </xdr:to>
            </anchor>
          </commentPr>
        </mc:Choice>
        <mc:Fallback/>
      </mc:AlternateContent>
    </comment>
    <comment ref="E27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286</xdr:row>
                <xdr:rowOff>13</xdr:rowOff>
              </xdr:from>
              <xdr:to>
                <xdr:col>4</xdr:col>
                <xdr:colOff>-61</xdr:colOff>
                <xdr:row>291</xdr:row>
                <xdr:rowOff>12</xdr:rowOff>
              </xdr:to>
            </anchor>
          </commentPr>
        </mc:Choice>
        <mc:Fallback/>
      </mc:AlternateContent>
    </comment>
    <comment ref="E28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287</xdr:row>
                <xdr:rowOff>12</xdr:rowOff>
              </xdr:from>
              <xdr:to>
                <xdr:col>4</xdr:col>
                <xdr:colOff>-61</xdr:colOff>
                <xdr:row>292</xdr:row>
                <xdr:rowOff>10</xdr:rowOff>
              </xdr:to>
            </anchor>
          </commentPr>
        </mc:Choice>
        <mc:Fallback/>
      </mc:AlternateContent>
    </comment>
    <comment ref="E28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288</xdr:row>
                <xdr:rowOff>13</xdr:rowOff>
              </xdr:from>
              <xdr:to>
                <xdr:col>4</xdr:col>
                <xdr:colOff>-61</xdr:colOff>
                <xdr:row>293</xdr:row>
                <xdr:rowOff>10</xdr:rowOff>
              </xdr:to>
            </anchor>
          </commentPr>
        </mc:Choice>
        <mc:Fallback/>
      </mc:AlternateContent>
    </comment>
    <comment ref="E28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290</xdr:row>
                <xdr:rowOff>0</xdr:rowOff>
              </xdr:from>
              <xdr:to>
                <xdr:col>4</xdr:col>
                <xdr:colOff>-61</xdr:colOff>
                <xdr:row>294</xdr:row>
                <xdr:rowOff>12</xdr:rowOff>
              </xdr:to>
            </anchor>
          </commentPr>
        </mc:Choice>
        <mc:Fallback/>
      </mc:AlternateContent>
    </comment>
    <comment ref="E28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291</xdr:row>
                <xdr:rowOff>0</xdr:rowOff>
              </xdr:from>
              <xdr:to>
                <xdr:col>4</xdr:col>
                <xdr:colOff>-61</xdr:colOff>
                <xdr:row>295</xdr:row>
                <xdr:rowOff>12</xdr:rowOff>
              </xdr:to>
            </anchor>
          </commentPr>
        </mc:Choice>
        <mc:Fallback/>
      </mc:AlternateContent>
    </comment>
    <comment ref="E28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292</xdr:row>
                <xdr:rowOff>0</xdr:rowOff>
              </xdr:from>
              <xdr:to>
                <xdr:col>4</xdr:col>
                <xdr:colOff>-61</xdr:colOff>
                <xdr:row>296</xdr:row>
                <xdr:rowOff>12</xdr:rowOff>
              </xdr:to>
            </anchor>
          </commentPr>
        </mc:Choice>
        <mc:Fallback/>
      </mc:AlternateContent>
    </comment>
    <comment ref="E28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293</xdr:row>
                <xdr:rowOff>2</xdr:rowOff>
              </xdr:from>
              <xdr:to>
                <xdr:col>4</xdr:col>
                <xdr:colOff>-61</xdr:colOff>
                <xdr:row>297</xdr:row>
                <xdr:rowOff>12</xdr:rowOff>
              </xdr:to>
            </anchor>
          </commentPr>
        </mc:Choice>
        <mc:Fallback/>
      </mc:AlternateContent>
    </comment>
    <comment ref="E28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294</xdr:row>
                <xdr:rowOff>2</xdr:rowOff>
              </xdr:from>
              <xdr:to>
                <xdr:col>4</xdr:col>
                <xdr:colOff>-61</xdr:colOff>
                <xdr:row>299</xdr:row>
                <xdr:rowOff>0</xdr:rowOff>
              </xdr:to>
            </anchor>
          </commentPr>
        </mc:Choice>
        <mc:Fallback/>
      </mc:AlternateContent>
    </comment>
    <comment ref="E28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295</xdr:row>
                <xdr:rowOff>3</xdr:rowOff>
              </xdr:from>
              <xdr:to>
                <xdr:col>4</xdr:col>
                <xdr:colOff>-61</xdr:colOff>
                <xdr:row>299</xdr:row>
                <xdr:rowOff>13</xdr:rowOff>
              </xdr:to>
            </anchor>
          </commentPr>
        </mc:Choice>
        <mc:Fallback/>
      </mc:AlternateContent>
    </comment>
    <comment ref="E28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296</xdr:row>
                <xdr:rowOff>2</xdr:rowOff>
              </xdr:from>
              <xdr:to>
                <xdr:col>4</xdr:col>
                <xdr:colOff>-61</xdr:colOff>
                <xdr:row>301</xdr:row>
                <xdr:rowOff>0</xdr:rowOff>
              </xdr:to>
            </anchor>
          </commentPr>
        </mc:Choice>
        <mc:Fallback/>
      </mc:AlternateContent>
    </comment>
    <comment ref="E28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297</xdr:row>
                <xdr:rowOff>3</xdr:rowOff>
              </xdr:from>
              <xdr:to>
                <xdr:col>4</xdr:col>
                <xdr:colOff>-61</xdr:colOff>
                <xdr:row>302</xdr:row>
                <xdr:rowOff>0</xdr:rowOff>
              </xdr:to>
            </anchor>
          </commentPr>
        </mc:Choice>
        <mc:Fallback/>
      </mc:AlternateContent>
    </comment>
    <comment ref="E29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298</xdr:row>
                <xdr:rowOff>3</xdr:rowOff>
              </xdr:from>
              <xdr:to>
                <xdr:col>4</xdr:col>
                <xdr:colOff>-61</xdr:colOff>
                <xdr:row>303</xdr:row>
                <xdr:rowOff>2</xdr:rowOff>
              </xdr:to>
            </anchor>
          </commentPr>
        </mc:Choice>
        <mc:Fallback/>
      </mc:AlternateContent>
    </comment>
    <comment ref="E29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299</xdr:row>
                <xdr:rowOff>3</xdr:rowOff>
              </xdr:from>
              <xdr:to>
                <xdr:col>4</xdr:col>
                <xdr:colOff>-61</xdr:colOff>
                <xdr:row>304</xdr:row>
                <xdr:rowOff>0</xdr:rowOff>
              </xdr:to>
            </anchor>
          </commentPr>
        </mc:Choice>
        <mc:Fallback/>
      </mc:AlternateContent>
    </comment>
    <comment ref="E29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300</xdr:row>
                <xdr:rowOff>3</xdr:rowOff>
              </xdr:from>
              <xdr:to>
                <xdr:col>4</xdr:col>
                <xdr:colOff>-61</xdr:colOff>
                <xdr:row>305</xdr:row>
                <xdr:rowOff>2</xdr:rowOff>
              </xdr:to>
            </anchor>
          </commentPr>
        </mc:Choice>
        <mc:Fallback/>
      </mc:AlternateContent>
    </comment>
    <comment ref="E29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301</xdr:row>
                <xdr:rowOff>7</xdr:rowOff>
              </xdr:from>
              <xdr:to>
                <xdr:col>4</xdr:col>
                <xdr:colOff>-61</xdr:colOff>
                <xdr:row>305</xdr:row>
                <xdr:rowOff>17</xdr:rowOff>
              </xdr:to>
            </anchor>
          </commentPr>
        </mc:Choice>
        <mc:Fallback/>
      </mc:AlternateContent>
    </comment>
    <comment ref="E29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302</xdr:row>
                <xdr:rowOff>8</xdr:rowOff>
              </xdr:from>
              <xdr:to>
                <xdr:col>4</xdr:col>
                <xdr:colOff>-61</xdr:colOff>
                <xdr:row>307</xdr:row>
                <xdr:rowOff>3</xdr:rowOff>
              </xdr:to>
            </anchor>
          </commentPr>
        </mc:Choice>
        <mc:Fallback/>
      </mc:AlternateContent>
    </comment>
    <comment ref="E29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303</xdr:row>
                <xdr:rowOff>8</xdr:rowOff>
              </xdr:from>
              <xdr:to>
                <xdr:col>4</xdr:col>
                <xdr:colOff>-61</xdr:colOff>
                <xdr:row>308</xdr:row>
                <xdr:rowOff>2</xdr:rowOff>
              </xdr:to>
            </anchor>
          </commentPr>
        </mc:Choice>
        <mc:Fallback/>
      </mc:AlternateContent>
    </comment>
    <comment ref="E29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304</xdr:row>
                <xdr:rowOff>8</xdr:rowOff>
              </xdr:from>
              <xdr:to>
                <xdr:col>4</xdr:col>
                <xdr:colOff>-61</xdr:colOff>
                <xdr:row>309</xdr:row>
                <xdr:rowOff>3</xdr:rowOff>
              </xdr:to>
            </anchor>
          </commentPr>
        </mc:Choice>
        <mc:Fallback/>
      </mc:AlternateContent>
    </comment>
    <comment ref="E29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305</xdr:row>
                <xdr:rowOff>10</xdr:rowOff>
              </xdr:from>
              <xdr:to>
                <xdr:col>4</xdr:col>
                <xdr:colOff>-61</xdr:colOff>
                <xdr:row>310</xdr:row>
                <xdr:rowOff>3</xdr:rowOff>
              </xdr:to>
            </anchor>
          </commentPr>
        </mc:Choice>
        <mc:Fallback/>
      </mc:AlternateContent>
    </comment>
    <comment ref="E29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306</xdr:row>
                <xdr:rowOff>12</xdr:rowOff>
              </xdr:from>
              <xdr:to>
                <xdr:col>4</xdr:col>
                <xdr:colOff>-61</xdr:colOff>
                <xdr:row>311</xdr:row>
                <xdr:rowOff>3</xdr:rowOff>
              </xdr:to>
            </anchor>
          </commentPr>
        </mc:Choice>
        <mc:Fallback/>
      </mc:AlternateContent>
    </comment>
    <comment ref="E29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307</xdr:row>
                <xdr:rowOff>12</xdr:rowOff>
              </xdr:from>
              <xdr:to>
                <xdr:col>4</xdr:col>
                <xdr:colOff>-61</xdr:colOff>
                <xdr:row>312</xdr:row>
                <xdr:rowOff>3</xdr:rowOff>
              </xdr:to>
            </anchor>
          </commentPr>
        </mc:Choice>
        <mc:Fallback/>
      </mc:AlternateContent>
    </comment>
    <comment ref="E30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308</xdr:row>
                <xdr:rowOff>10</xdr:rowOff>
              </xdr:from>
              <xdr:to>
                <xdr:col>4</xdr:col>
                <xdr:colOff>-61</xdr:colOff>
                <xdr:row>313</xdr:row>
                <xdr:rowOff>7</xdr:rowOff>
              </xdr:to>
            </anchor>
          </commentPr>
        </mc:Choice>
        <mc:Fallback/>
      </mc:AlternateContent>
    </comment>
    <comment ref="E30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309</xdr:row>
                <xdr:rowOff>12</xdr:rowOff>
              </xdr:from>
              <xdr:to>
                <xdr:col>4</xdr:col>
                <xdr:colOff>-61</xdr:colOff>
                <xdr:row>314</xdr:row>
                <xdr:rowOff>7</xdr:rowOff>
              </xdr:to>
            </anchor>
          </commentPr>
        </mc:Choice>
        <mc:Fallback/>
      </mc:AlternateContent>
    </comment>
    <comment ref="E30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311</xdr:row>
                <xdr:rowOff>0</xdr:rowOff>
              </xdr:from>
              <xdr:to>
                <xdr:col>4</xdr:col>
                <xdr:colOff>-61</xdr:colOff>
                <xdr:row>315</xdr:row>
                <xdr:rowOff>8</xdr:rowOff>
              </xdr:to>
            </anchor>
          </commentPr>
        </mc:Choice>
        <mc:Fallback/>
      </mc:AlternateContent>
    </comment>
    <comment ref="E30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311</xdr:row>
                <xdr:rowOff>13</xdr:rowOff>
              </xdr:from>
              <xdr:to>
                <xdr:col>4</xdr:col>
                <xdr:colOff>-61</xdr:colOff>
                <xdr:row>316</xdr:row>
                <xdr:rowOff>7</xdr:rowOff>
              </xdr:to>
            </anchor>
          </commentPr>
        </mc:Choice>
        <mc:Fallback/>
      </mc:AlternateContent>
    </comment>
    <comment ref="E30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313</xdr:row>
                <xdr:rowOff>0</xdr:rowOff>
              </xdr:from>
              <xdr:to>
                <xdr:col>4</xdr:col>
                <xdr:colOff>-61</xdr:colOff>
                <xdr:row>317</xdr:row>
                <xdr:rowOff>8</xdr:rowOff>
              </xdr:to>
            </anchor>
          </commentPr>
        </mc:Choice>
        <mc:Fallback/>
      </mc:AlternateContent>
    </comment>
    <comment ref="E30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314</xdr:row>
                <xdr:rowOff>0</xdr:rowOff>
              </xdr:from>
              <xdr:to>
                <xdr:col>4</xdr:col>
                <xdr:colOff>-61</xdr:colOff>
                <xdr:row>318</xdr:row>
                <xdr:rowOff>8</xdr:rowOff>
              </xdr:to>
            </anchor>
          </commentPr>
        </mc:Choice>
        <mc:Fallback/>
      </mc:AlternateContent>
    </comment>
    <comment ref="E30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315</xdr:row>
                <xdr:rowOff>0</xdr:rowOff>
              </xdr:from>
              <xdr:to>
                <xdr:col>4</xdr:col>
                <xdr:colOff>-61</xdr:colOff>
                <xdr:row>319</xdr:row>
                <xdr:rowOff>12</xdr:rowOff>
              </xdr:to>
            </anchor>
          </commentPr>
        </mc:Choice>
        <mc:Fallback/>
      </mc:AlternateContent>
    </comment>
    <comment ref="E30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315</xdr:row>
                <xdr:rowOff>17</xdr:rowOff>
              </xdr:from>
              <xdr:to>
                <xdr:col>4</xdr:col>
                <xdr:colOff>-61</xdr:colOff>
                <xdr:row>320</xdr:row>
                <xdr:rowOff>10</xdr:rowOff>
              </xdr:to>
            </anchor>
          </commentPr>
        </mc:Choice>
        <mc:Fallback/>
      </mc:AlternateContent>
    </comment>
    <comment ref="E30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317</xdr:row>
                <xdr:rowOff>0</xdr:rowOff>
              </xdr:from>
              <xdr:to>
                <xdr:col>4</xdr:col>
                <xdr:colOff>-61</xdr:colOff>
                <xdr:row>321</xdr:row>
                <xdr:rowOff>12</xdr:rowOff>
              </xdr:to>
            </anchor>
          </commentPr>
        </mc:Choice>
        <mc:Fallback/>
      </mc:AlternateContent>
    </comment>
    <comment ref="E30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318</xdr:row>
                <xdr:rowOff>2</xdr:rowOff>
              </xdr:from>
              <xdr:to>
                <xdr:col>4</xdr:col>
                <xdr:colOff>-61</xdr:colOff>
                <xdr:row>322</xdr:row>
                <xdr:rowOff>10</xdr:rowOff>
              </xdr:to>
            </anchor>
          </commentPr>
        </mc:Choice>
        <mc:Fallback/>
      </mc:AlternateContent>
    </comment>
    <comment ref="E31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319</xdr:row>
                <xdr:rowOff>2</xdr:rowOff>
              </xdr:from>
              <xdr:to>
                <xdr:col>4</xdr:col>
                <xdr:colOff>-61</xdr:colOff>
                <xdr:row>323</xdr:row>
                <xdr:rowOff>13</xdr:rowOff>
              </xdr:to>
            </anchor>
          </commentPr>
        </mc:Choice>
        <mc:Fallback/>
      </mc:AlternateContent>
    </comment>
    <comment ref="E31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320</xdr:row>
                <xdr:rowOff>2</xdr:rowOff>
              </xdr:from>
              <xdr:to>
                <xdr:col>4</xdr:col>
                <xdr:colOff>-61</xdr:colOff>
                <xdr:row>324</xdr:row>
                <xdr:rowOff>13</xdr:rowOff>
              </xdr:to>
            </anchor>
          </commentPr>
        </mc:Choice>
        <mc:Fallback/>
      </mc:AlternateContent>
    </comment>
    <comment ref="E31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321</xdr:row>
                <xdr:rowOff>2</xdr:rowOff>
              </xdr:from>
              <xdr:to>
                <xdr:col>4</xdr:col>
                <xdr:colOff>-61</xdr:colOff>
                <xdr:row>325</xdr:row>
                <xdr:rowOff>13</xdr:rowOff>
              </xdr:to>
            </anchor>
          </commentPr>
        </mc:Choice>
        <mc:Fallback/>
      </mc:AlternateContent>
    </comment>
    <comment ref="E31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322</xdr:row>
                <xdr:rowOff>3</xdr:rowOff>
              </xdr:from>
              <xdr:to>
                <xdr:col>4</xdr:col>
                <xdr:colOff>-61</xdr:colOff>
                <xdr:row>326</xdr:row>
                <xdr:rowOff>8</xdr:rowOff>
              </xdr:to>
            </anchor>
          </commentPr>
        </mc:Choice>
        <mc:Fallback/>
      </mc:AlternateContent>
    </comment>
    <comment ref="E3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323</xdr:row>
                <xdr:rowOff>3</xdr:rowOff>
              </xdr:from>
              <xdr:to>
                <xdr:col>4</xdr:col>
                <xdr:colOff>-61</xdr:colOff>
                <xdr:row>327</xdr:row>
                <xdr:rowOff>12</xdr:rowOff>
              </xdr:to>
            </anchor>
          </commentPr>
        </mc:Choice>
        <mc:Fallback/>
      </mc:AlternateContent>
    </comment>
    <comment ref="E3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324</xdr:row>
                <xdr:rowOff>3</xdr:rowOff>
              </xdr:from>
              <xdr:to>
                <xdr:col>4</xdr:col>
                <xdr:colOff>-61</xdr:colOff>
                <xdr:row>328</xdr:row>
                <xdr:rowOff>10</xdr:rowOff>
              </xdr:to>
            </anchor>
          </commentPr>
        </mc:Choice>
        <mc:Fallback/>
      </mc:AlternateContent>
    </comment>
    <comment ref="E3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325</xdr:row>
                <xdr:rowOff>3</xdr:rowOff>
              </xdr:from>
              <xdr:to>
                <xdr:col>4</xdr:col>
                <xdr:colOff>-61</xdr:colOff>
                <xdr:row>329</xdr:row>
                <xdr:rowOff>12</xdr:rowOff>
              </xdr:to>
            </anchor>
          </commentPr>
        </mc:Choice>
        <mc:Fallback/>
      </mc:AlternateContent>
    </comment>
    <comment ref="E3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326</xdr:row>
                <xdr:rowOff>2</xdr:rowOff>
              </xdr:from>
              <xdr:to>
                <xdr:col>4</xdr:col>
                <xdr:colOff>-61</xdr:colOff>
                <xdr:row>330</xdr:row>
                <xdr:rowOff>12</xdr:rowOff>
              </xdr:to>
            </anchor>
          </commentPr>
        </mc:Choice>
        <mc:Fallback/>
      </mc:AlternateContent>
    </comment>
    <comment ref="E3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327</xdr:row>
                <xdr:rowOff>3</xdr:rowOff>
              </xdr:from>
              <xdr:to>
                <xdr:col>4</xdr:col>
                <xdr:colOff>-61</xdr:colOff>
                <xdr:row>331</xdr:row>
                <xdr:rowOff>13</xdr:rowOff>
              </xdr:to>
            </anchor>
          </commentPr>
        </mc:Choice>
        <mc:Fallback/>
      </mc:AlternateContent>
    </comment>
    <comment ref="E3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328</xdr:row>
                <xdr:rowOff>2</xdr:rowOff>
              </xdr:from>
              <xdr:to>
                <xdr:col>4</xdr:col>
                <xdr:colOff>-61</xdr:colOff>
                <xdr:row>332</xdr:row>
                <xdr:rowOff>13</xdr:rowOff>
              </xdr:to>
            </anchor>
          </commentPr>
        </mc:Choice>
        <mc:Fallback/>
      </mc:AlternateContent>
    </comment>
    <comment ref="E3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329</xdr:row>
                <xdr:rowOff>3</xdr:rowOff>
              </xdr:from>
              <xdr:to>
                <xdr:col>4</xdr:col>
                <xdr:colOff>-61</xdr:colOff>
                <xdr:row>334</xdr:row>
                <xdr:rowOff>0</xdr:rowOff>
              </xdr:to>
            </anchor>
          </commentPr>
        </mc:Choice>
        <mc:Fallback/>
      </mc:AlternateContent>
    </comment>
    <comment ref="E3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330</xdr:row>
                <xdr:rowOff>3</xdr:rowOff>
              </xdr:from>
              <xdr:to>
                <xdr:col>4</xdr:col>
                <xdr:colOff>-61</xdr:colOff>
                <xdr:row>334</xdr:row>
                <xdr:rowOff>17</xdr:rowOff>
              </xdr:to>
            </anchor>
          </commentPr>
        </mc:Choice>
        <mc:Fallback/>
      </mc:AlternateContent>
    </comment>
    <comment ref="E3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331</xdr:row>
                <xdr:rowOff>7</xdr:rowOff>
              </xdr:from>
              <xdr:to>
                <xdr:col>4</xdr:col>
                <xdr:colOff>-61</xdr:colOff>
                <xdr:row>336</xdr:row>
                <xdr:rowOff>0</xdr:rowOff>
              </xdr:to>
            </anchor>
          </commentPr>
        </mc:Choice>
        <mc:Fallback/>
      </mc:AlternateContent>
    </comment>
    <comment ref="E3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332</xdr:row>
                <xdr:rowOff>7</xdr:rowOff>
              </xdr:from>
              <xdr:to>
                <xdr:col>4</xdr:col>
                <xdr:colOff>-61</xdr:colOff>
                <xdr:row>336</xdr:row>
                <xdr:rowOff>17</xdr:rowOff>
              </xdr:to>
            </anchor>
          </commentPr>
        </mc:Choice>
        <mc:Fallback/>
      </mc:AlternateContent>
    </comment>
    <comment ref="E3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333</xdr:row>
                <xdr:rowOff>7</xdr:rowOff>
              </xdr:from>
              <xdr:to>
                <xdr:col>4</xdr:col>
                <xdr:colOff>-61</xdr:colOff>
                <xdr:row>336</xdr:row>
                <xdr:rowOff>35</xdr:rowOff>
              </xdr:to>
            </anchor>
          </commentPr>
        </mc:Choice>
        <mc:Fallback/>
      </mc:AlternateContent>
    </comment>
    <comment ref="E3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334</xdr:row>
                <xdr:rowOff>8</xdr:rowOff>
              </xdr:from>
              <xdr:to>
                <xdr:col>4</xdr:col>
                <xdr:colOff>-61</xdr:colOff>
                <xdr:row>337</xdr:row>
                <xdr:rowOff>18</xdr:rowOff>
              </xdr:to>
            </anchor>
          </commentPr>
        </mc:Choice>
        <mc:Fallback/>
      </mc:AlternateContent>
    </comment>
    <comment ref="E3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335</xdr:row>
                <xdr:rowOff>8</xdr:rowOff>
              </xdr:from>
              <xdr:to>
                <xdr:col>4</xdr:col>
                <xdr:colOff>-61</xdr:colOff>
                <xdr:row>338</xdr:row>
                <xdr:rowOff>0</xdr:rowOff>
              </xdr:to>
            </anchor>
          </commentPr>
        </mc:Choice>
        <mc:Fallback/>
      </mc:AlternateContent>
    </comment>
    <comment ref="E3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336</xdr:row>
                <xdr:rowOff>13</xdr:rowOff>
              </xdr:from>
              <xdr:to>
                <xdr:col>4</xdr:col>
                <xdr:colOff>-61</xdr:colOff>
                <xdr:row>338</xdr:row>
                <xdr:rowOff>22</xdr:rowOff>
              </xdr:to>
            </anchor>
          </commentPr>
        </mc:Choice>
        <mc:Fallback/>
      </mc:AlternateContent>
    </comment>
    <comment ref="E3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336</xdr:row>
                <xdr:rowOff>29</xdr:rowOff>
              </xdr:from>
              <xdr:to>
                <xdr:col>4</xdr:col>
                <xdr:colOff>-61</xdr:colOff>
                <xdr:row>339</xdr:row>
                <xdr:rowOff>3</xdr:rowOff>
              </xdr:to>
            </anchor>
          </commentPr>
        </mc:Choice>
        <mc:Fallback/>
      </mc:AlternateContent>
    </comment>
    <comment ref="E3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337</xdr:row>
                <xdr:rowOff>12</xdr:rowOff>
              </xdr:from>
              <xdr:to>
                <xdr:col>4</xdr:col>
                <xdr:colOff>-61</xdr:colOff>
                <xdr:row>339</xdr:row>
                <xdr:rowOff>20</xdr:rowOff>
              </xdr:to>
            </anchor>
          </commentPr>
        </mc:Choice>
        <mc:Fallback/>
      </mc:AlternateContent>
    </comment>
    <comment ref="E3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337</xdr:row>
                <xdr:rowOff>33</xdr:rowOff>
              </xdr:from>
              <xdr:to>
                <xdr:col>4</xdr:col>
                <xdr:colOff>-61</xdr:colOff>
                <xdr:row>340</xdr:row>
                <xdr:rowOff>6</xdr:rowOff>
              </xdr:to>
            </anchor>
          </commentPr>
        </mc:Choice>
        <mc:Fallback/>
      </mc:AlternateContent>
    </comment>
    <comment ref="E3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338</xdr:row>
                <xdr:rowOff>15</xdr:rowOff>
              </xdr:from>
              <xdr:to>
                <xdr:col>4</xdr:col>
                <xdr:colOff>-61</xdr:colOff>
                <xdr:row>341</xdr:row>
                <xdr:rowOff>6</xdr:rowOff>
              </xdr:to>
            </anchor>
          </commentPr>
        </mc:Choice>
        <mc:Fallback/>
      </mc:AlternateContent>
    </comment>
    <comment ref="E3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338</xdr:row>
                <xdr:rowOff>32</xdr:rowOff>
              </xdr:from>
              <xdr:to>
                <xdr:col>4</xdr:col>
                <xdr:colOff>-61</xdr:colOff>
                <xdr:row>342</xdr:row>
                <xdr:rowOff>6</xdr:rowOff>
              </xdr:to>
            </anchor>
          </commentPr>
        </mc:Choice>
        <mc:Fallback/>
      </mc:AlternateContent>
    </comment>
    <comment ref="E3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339</xdr:row>
                <xdr:rowOff>15</xdr:rowOff>
              </xdr:from>
              <xdr:to>
                <xdr:col>4</xdr:col>
                <xdr:colOff>-61</xdr:colOff>
                <xdr:row>343</xdr:row>
                <xdr:rowOff>6</xdr:rowOff>
              </xdr:to>
            </anchor>
          </commentPr>
        </mc:Choice>
        <mc:Fallback/>
      </mc:AlternateContent>
    </comment>
    <comment ref="E3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339</xdr:row>
                <xdr:rowOff>32</xdr:rowOff>
              </xdr:from>
              <xdr:to>
                <xdr:col>4</xdr:col>
                <xdr:colOff>-61</xdr:colOff>
                <xdr:row>344</xdr:row>
                <xdr:rowOff>11</xdr:rowOff>
              </xdr:to>
            </anchor>
          </commentPr>
        </mc:Choice>
        <mc:Fallback/>
      </mc:AlternateContent>
    </comment>
    <comment ref="E3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340</xdr:row>
                <xdr:rowOff>13</xdr:rowOff>
              </xdr:from>
              <xdr:to>
                <xdr:col>4</xdr:col>
                <xdr:colOff>-61</xdr:colOff>
                <xdr:row>345</xdr:row>
                <xdr:rowOff>11</xdr:rowOff>
              </xdr:to>
            </anchor>
          </commentPr>
        </mc:Choice>
        <mc:Fallback/>
      </mc:AlternateContent>
    </comment>
    <comment ref="E3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341</xdr:row>
                <xdr:rowOff>13</xdr:rowOff>
              </xdr:from>
              <xdr:to>
                <xdr:col>4</xdr:col>
                <xdr:colOff>-61</xdr:colOff>
                <xdr:row>346</xdr:row>
                <xdr:rowOff>13</xdr:rowOff>
              </xdr:to>
            </anchor>
          </commentPr>
        </mc:Choice>
        <mc:Fallback/>
      </mc:AlternateContent>
    </comment>
  </commentList>
</comments>
</file>

<file path=xl/comments19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</xdr:row>
                <xdr:rowOff>11</xdr:rowOff>
              </xdr:from>
              <xdr:to>
                <xdr:col>4</xdr:col>
                <xdr:colOff>-60</xdr:colOff>
                <xdr:row>16</xdr:row>
                <xdr:rowOff>11</xdr:rowOff>
              </xdr:to>
            </anchor>
          </commentPr>
        </mc:Choice>
        <mc:Fallback/>
      </mc:AlternateContent>
    </comment>
    <comment ref="E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</xdr:row>
                <xdr:rowOff>11</xdr:rowOff>
              </xdr:from>
              <xdr:to>
                <xdr:col>4</xdr:col>
                <xdr:colOff>-60</xdr:colOff>
                <xdr:row>17</xdr:row>
                <xdr:rowOff>11</xdr:rowOff>
              </xdr:to>
            </anchor>
          </commentPr>
        </mc:Choice>
        <mc:Fallback/>
      </mc:AlternateContent>
    </comment>
    <comment ref="E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</xdr:row>
                <xdr:rowOff>11</xdr:rowOff>
              </xdr:from>
              <xdr:to>
                <xdr:col>4</xdr:col>
                <xdr:colOff>-60</xdr:colOff>
                <xdr:row>18</xdr:row>
                <xdr:rowOff>11</xdr:rowOff>
              </xdr:to>
            </anchor>
          </commentPr>
        </mc:Choice>
        <mc:Fallback/>
      </mc:AlternateContent>
    </comment>
    <comment ref="E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</xdr:row>
                <xdr:rowOff>11</xdr:rowOff>
              </xdr:from>
              <xdr:to>
                <xdr:col>4</xdr:col>
                <xdr:colOff>-60</xdr:colOff>
                <xdr:row>19</xdr:row>
                <xdr:rowOff>11</xdr:rowOff>
              </xdr:to>
            </anchor>
          </commentPr>
        </mc:Choice>
        <mc:Fallback/>
      </mc:AlternateContent>
    </comment>
    <comment ref="E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</xdr:row>
                <xdr:rowOff>11</xdr:rowOff>
              </xdr:from>
              <xdr:to>
                <xdr:col>4</xdr:col>
                <xdr:colOff>-60</xdr:colOff>
                <xdr:row>20</xdr:row>
                <xdr:rowOff>11</xdr:rowOff>
              </xdr:to>
            </anchor>
          </commentPr>
        </mc:Choice>
        <mc:Fallback/>
      </mc:AlternateContent>
    </comment>
    <comment ref="E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</xdr:row>
                <xdr:rowOff>11</xdr:rowOff>
              </xdr:from>
              <xdr:to>
                <xdr:col>4</xdr:col>
                <xdr:colOff>-60</xdr:colOff>
                <xdr:row>21</xdr:row>
                <xdr:rowOff>11</xdr:rowOff>
              </xdr:to>
            </anchor>
          </commentPr>
        </mc:Choice>
        <mc:Fallback/>
      </mc:AlternateContent>
    </comment>
    <comment ref="E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</xdr:row>
                <xdr:rowOff>11</xdr:rowOff>
              </xdr:from>
              <xdr:to>
                <xdr:col>4</xdr:col>
                <xdr:colOff>-60</xdr:colOff>
                <xdr:row>22</xdr:row>
                <xdr:rowOff>13</xdr:rowOff>
              </xdr:to>
            </anchor>
          </commentPr>
        </mc:Choice>
        <mc:Fallback/>
      </mc:AlternateContent>
    </comment>
    <comment ref="E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</xdr:row>
                <xdr:rowOff>13</xdr:rowOff>
              </xdr:from>
              <xdr:to>
                <xdr:col>4</xdr:col>
                <xdr:colOff>-60</xdr:colOff>
                <xdr:row>23</xdr:row>
                <xdr:rowOff>13</xdr:rowOff>
              </xdr:to>
            </anchor>
          </commentPr>
        </mc:Choice>
        <mc:Fallback/>
      </mc:AlternateContent>
    </comment>
    <comment ref="E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</xdr:row>
                <xdr:rowOff>13</xdr:rowOff>
              </xdr:from>
              <xdr:to>
                <xdr:col>4</xdr:col>
                <xdr:colOff>-60</xdr:colOff>
                <xdr:row>24</xdr:row>
                <xdr:rowOff>13</xdr:rowOff>
              </xdr:to>
            </anchor>
          </commentPr>
        </mc:Choice>
        <mc:Fallback/>
      </mc:AlternateContent>
    </comment>
    <comment ref="E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</xdr:row>
                <xdr:rowOff>13</xdr:rowOff>
              </xdr:from>
              <xdr:to>
                <xdr:col>4</xdr:col>
                <xdr:colOff>-60</xdr:colOff>
                <xdr:row>25</xdr:row>
                <xdr:rowOff>13</xdr:rowOff>
              </xdr:to>
            </anchor>
          </commentPr>
        </mc:Choice>
        <mc:Fallback/>
      </mc:AlternateContent>
    </comment>
    <comment ref="E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</xdr:row>
                <xdr:rowOff>13</xdr:rowOff>
              </xdr:from>
              <xdr:to>
                <xdr:col>4</xdr:col>
                <xdr:colOff>-60</xdr:colOff>
                <xdr:row>26</xdr:row>
                <xdr:rowOff>13</xdr:rowOff>
              </xdr:to>
            </anchor>
          </commentPr>
        </mc:Choice>
        <mc:Fallback/>
      </mc:AlternateContent>
    </comment>
    <comment ref="E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</xdr:row>
                <xdr:rowOff>17</xdr:rowOff>
              </xdr:from>
              <xdr:to>
                <xdr:col>4</xdr:col>
                <xdr:colOff>-60</xdr:colOff>
                <xdr:row>27</xdr:row>
                <xdr:rowOff>17</xdr:rowOff>
              </xdr:to>
            </anchor>
          </commentPr>
        </mc:Choice>
        <mc:Fallback/>
      </mc:AlternateContent>
    </comment>
    <comment ref="E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</xdr:row>
                <xdr:rowOff>17</xdr:rowOff>
              </xdr:from>
              <xdr:to>
                <xdr:col>4</xdr:col>
                <xdr:colOff>-60</xdr:colOff>
                <xdr:row>28</xdr:row>
                <xdr:rowOff>17</xdr:rowOff>
              </xdr:to>
            </anchor>
          </commentPr>
        </mc:Choice>
        <mc:Fallback/>
      </mc:AlternateContent>
    </comment>
    <comment ref="E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</xdr:row>
                <xdr:rowOff>17</xdr:rowOff>
              </xdr:from>
              <xdr:to>
                <xdr:col>4</xdr:col>
                <xdr:colOff>-60</xdr:colOff>
                <xdr:row>29</xdr:row>
                <xdr:rowOff>17</xdr:rowOff>
              </xdr:to>
            </anchor>
          </commentPr>
        </mc:Choice>
        <mc:Fallback/>
      </mc:AlternateContent>
    </comment>
    <comment ref="E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</xdr:row>
                <xdr:rowOff>17</xdr:rowOff>
              </xdr:from>
              <xdr:to>
                <xdr:col>4</xdr:col>
                <xdr:colOff>-60</xdr:colOff>
                <xdr:row>30</xdr:row>
                <xdr:rowOff>17</xdr:rowOff>
              </xdr:to>
            </anchor>
          </commentPr>
        </mc:Choice>
        <mc:Fallback/>
      </mc:AlternateContent>
    </comment>
    <comment ref="E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</xdr:row>
                <xdr:rowOff>17</xdr:rowOff>
              </xdr:from>
              <xdr:to>
                <xdr:col>4</xdr:col>
                <xdr:colOff>-60</xdr:colOff>
                <xdr:row>31</xdr:row>
                <xdr:rowOff>17</xdr:rowOff>
              </xdr:to>
            </anchor>
          </commentPr>
        </mc:Choice>
        <mc:Fallback/>
      </mc:AlternateContent>
    </comment>
    <comment ref="E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</xdr:row>
                <xdr:rowOff>17</xdr:rowOff>
              </xdr:from>
              <xdr:to>
                <xdr:col>4</xdr:col>
                <xdr:colOff>-60</xdr:colOff>
                <xdr:row>32</xdr:row>
                <xdr:rowOff>17</xdr:rowOff>
              </xdr:to>
            </anchor>
          </commentPr>
        </mc:Choice>
        <mc:Fallback/>
      </mc:AlternateContent>
    </comment>
    <comment ref="E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</xdr:row>
                <xdr:rowOff>17</xdr:rowOff>
              </xdr:from>
              <xdr:to>
                <xdr:col>4</xdr:col>
                <xdr:colOff>-60</xdr:colOff>
                <xdr:row>33</xdr:row>
                <xdr:rowOff>17</xdr:rowOff>
              </xdr:to>
            </anchor>
          </commentPr>
        </mc:Choice>
        <mc:Fallback/>
      </mc:AlternateContent>
    </comment>
    <comment ref="E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</xdr:row>
                <xdr:rowOff>19</xdr:rowOff>
              </xdr:from>
              <xdr:to>
                <xdr:col>4</xdr:col>
                <xdr:colOff>-60</xdr:colOff>
                <xdr:row>34</xdr:row>
                <xdr:rowOff>19</xdr:rowOff>
              </xdr:to>
            </anchor>
          </commentPr>
        </mc:Choice>
        <mc:Fallback/>
      </mc:AlternateContent>
    </comment>
    <comment ref="E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</xdr:row>
                <xdr:rowOff>19</xdr:rowOff>
              </xdr:from>
              <xdr:to>
                <xdr:col>4</xdr:col>
                <xdr:colOff>-60</xdr:colOff>
                <xdr:row>35</xdr:row>
                <xdr:rowOff>19</xdr:rowOff>
              </xdr:to>
            </anchor>
          </commentPr>
        </mc:Choice>
        <mc:Fallback/>
      </mc:AlternateContent>
    </commen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</xdr:row>
                <xdr:rowOff>0</xdr:rowOff>
              </xdr:from>
              <xdr:to>
                <xdr:col>4</xdr:col>
                <xdr:colOff>-60</xdr:colOff>
                <xdr:row>37</xdr:row>
                <xdr:rowOff>0</xdr:rowOff>
              </xdr:to>
            </anchor>
          </commentPr>
        </mc:Choice>
        <mc:Fallback/>
      </mc:AlternateContent>
    </comment>
    <comment ref="E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34</xdr:row>
                <xdr:rowOff>0</xdr:rowOff>
              </xdr:from>
              <xdr:to>
                <xdr:col>4</xdr:col>
                <xdr:colOff>-60</xdr:colOff>
                <xdr:row>38</xdr:row>
                <xdr:rowOff>0</xdr:rowOff>
              </xdr:to>
            </anchor>
          </commentPr>
        </mc:Choice>
        <mc:Fallback/>
      </mc:AlternateContent>
    </comment>
    <comment ref="E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35</xdr:row>
                <xdr:rowOff>0</xdr:rowOff>
              </xdr:from>
              <xdr:to>
                <xdr:col>4</xdr:col>
                <xdr:colOff>-60</xdr:colOff>
                <xdr:row>39</xdr:row>
                <xdr:rowOff>1</xdr:rowOff>
              </xdr:to>
            </anchor>
          </commentPr>
        </mc:Choice>
        <mc:Fallback/>
      </mc:AlternateContent>
    </comment>
    <comment ref="E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36</xdr:row>
                <xdr:rowOff>1</xdr:rowOff>
              </xdr:from>
              <xdr:to>
                <xdr:col>4</xdr:col>
                <xdr:colOff>-60</xdr:colOff>
                <xdr:row>40</xdr:row>
                <xdr:rowOff>1</xdr:rowOff>
              </xdr:to>
            </anchor>
          </commentPr>
        </mc:Choice>
        <mc:Fallback/>
      </mc:AlternateContent>
    </comment>
    <comment ref="E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37</xdr:row>
                <xdr:rowOff>1</xdr:rowOff>
              </xdr:from>
              <xdr:to>
                <xdr:col>4</xdr:col>
                <xdr:colOff>-60</xdr:colOff>
                <xdr:row>41</xdr:row>
                <xdr:rowOff>1</xdr:rowOff>
              </xdr:to>
            </anchor>
          </commentPr>
        </mc:Choice>
        <mc:Fallback/>
      </mc:AlternateContent>
    </comment>
    <comment ref="E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38</xdr:row>
                <xdr:rowOff>1</xdr:rowOff>
              </xdr:from>
              <xdr:to>
                <xdr:col>4</xdr:col>
                <xdr:colOff>-60</xdr:colOff>
                <xdr:row>42</xdr:row>
                <xdr:rowOff>1</xdr:rowOff>
              </xdr:to>
            </anchor>
          </commentPr>
        </mc:Choice>
        <mc:Fallback/>
      </mc:AlternateContent>
    </comment>
    <comment ref="E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39</xdr:row>
                <xdr:rowOff>1</xdr:rowOff>
              </xdr:from>
              <xdr:to>
                <xdr:col>4</xdr:col>
                <xdr:colOff>-60</xdr:colOff>
                <xdr:row>43</xdr:row>
                <xdr:rowOff>1</xdr:rowOff>
              </xdr:to>
            </anchor>
          </commentPr>
        </mc:Choice>
        <mc:Fallback/>
      </mc:AlternateContent>
    </comment>
    <comment ref="E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40</xdr:row>
                <xdr:rowOff>1</xdr:rowOff>
              </xdr:from>
              <xdr:to>
                <xdr:col>4</xdr:col>
                <xdr:colOff>-60</xdr:colOff>
                <xdr:row>44</xdr:row>
                <xdr:rowOff>1</xdr:rowOff>
              </xdr:to>
            </anchor>
          </commentPr>
        </mc:Choice>
        <mc:Fallback/>
      </mc:AlternateContent>
    </comment>
    <comment ref="E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41</xdr:row>
                <xdr:rowOff>1</xdr:rowOff>
              </xdr:from>
              <xdr:to>
                <xdr:col>4</xdr:col>
                <xdr:colOff>-60</xdr:colOff>
                <xdr:row>45</xdr:row>
                <xdr:rowOff>3</xdr:rowOff>
              </xdr:to>
            </anchor>
          </commentPr>
        </mc:Choice>
        <mc:Fallback/>
      </mc:AlternateContent>
    </comment>
    <comment ref="E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42</xdr:row>
                <xdr:rowOff>3</xdr:rowOff>
              </xdr:from>
              <xdr:to>
                <xdr:col>4</xdr:col>
                <xdr:colOff>-60</xdr:colOff>
                <xdr:row>46</xdr:row>
                <xdr:rowOff>3</xdr:rowOff>
              </xdr:to>
            </anchor>
          </commentPr>
        </mc:Choice>
        <mc:Fallback/>
      </mc:AlternateContent>
    </comment>
    <comment ref="E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43</xdr:row>
                <xdr:rowOff>3</xdr:rowOff>
              </xdr:from>
              <xdr:to>
                <xdr:col>4</xdr:col>
                <xdr:colOff>-60</xdr:colOff>
                <xdr:row>47</xdr:row>
                <xdr:rowOff>3</xdr:rowOff>
              </xdr:to>
            </anchor>
          </commentPr>
        </mc:Choice>
        <mc:Fallback/>
      </mc:AlternateContent>
    </comment>
    <comment ref="E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44</xdr:row>
                <xdr:rowOff>3</xdr:rowOff>
              </xdr:from>
              <xdr:to>
                <xdr:col>4</xdr:col>
                <xdr:colOff>-60</xdr:colOff>
                <xdr:row>48</xdr:row>
                <xdr:rowOff>3</xdr:rowOff>
              </xdr:to>
            </anchor>
          </commentPr>
        </mc:Choice>
        <mc:Fallback/>
      </mc:AlternateContent>
    </comment>
    <comment ref="E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45</xdr:row>
                <xdr:rowOff>3</xdr:rowOff>
              </xdr:from>
              <xdr:to>
                <xdr:col>4</xdr:col>
                <xdr:colOff>-60</xdr:colOff>
                <xdr:row>49</xdr:row>
                <xdr:rowOff>3</xdr:rowOff>
              </xdr:to>
            </anchor>
          </commentPr>
        </mc:Choice>
        <mc:Fallback/>
      </mc:AlternateContent>
    </comment>
    <comment ref="E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46</xdr:row>
                <xdr:rowOff>7</xdr:rowOff>
              </xdr:from>
              <xdr:to>
                <xdr:col>4</xdr:col>
                <xdr:colOff>-60</xdr:colOff>
                <xdr:row>50</xdr:row>
                <xdr:rowOff>7</xdr:rowOff>
              </xdr:to>
            </anchor>
          </commentPr>
        </mc:Choice>
        <mc:Fallback/>
      </mc:AlternateContent>
    </comment>
    <comment ref="E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47</xdr:row>
                <xdr:rowOff>7</xdr:rowOff>
              </xdr:from>
              <xdr:to>
                <xdr:col>4</xdr:col>
                <xdr:colOff>-60</xdr:colOff>
                <xdr:row>51</xdr:row>
                <xdr:rowOff>7</xdr:rowOff>
              </xdr:to>
            </anchor>
          </commentPr>
        </mc:Choice>
        <mc:Fallback/>
      </mc:AlternateContent>
    </comment>
    <comment ref="E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48</xdr:row>
                <xdr:rowOff>7</xdr:rowOff>
              </xdr:from>
              <xdr:to>
                <xdr:col>4</xdr:col>
                <xdr:colOff>-60</xdr:colOff>
                <xdr:row>52</xdr:row>
                <xdr:rowOff>7</xdr:rowOff>
              </xdr:to>
            </anchor>
          </commentPr>
        </mc:Choice>
        <mc:Fallback/>
      </mc:AlternateContent>
    </comment>
    <comment ref="E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49</xdr:row>
                <xdr:rowOff>7</xdr:rowOff>
              </xdr:from>
              <xdr:to>
                <xdr:col>4</xdr:col>
                <xdr:colOff>-60</xdr:colOff>
                <xdr:row>53</xdr:row>
                <xdr:rowOff>7</xdr:rowOff>
              </xdr:to>
            </anchor>
          </commentPr>
        </mc:Choice>
        <mc:Fallback/>
      </mc:AlternateContent>
    </comment>
    <comment ref="E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50</xdr:row>
                <xdr:rowOff>7</xdr:rowOff>
              </xdr:from>
              <xdr:to>
                <xdr:col>4</xdr:col>
                <xdr:colOff>-60</xdr:colOff>
                <xdr:row>54</xdr:row>
                <xdr:rowOff>7</xdr:rowOff>
              </xdr:to>
            </anchor>
          </commentPr>
        </mc:Choice>
        <mc:Fallback/>
      </mc:AlternateContent>
    </comment>
    <comment ref="E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51</xdr:row>
                <xdr:rowOff>7</xdr:rowOff>
              </xdr:from>
              <xdr:to>
                <xdr:col>4</xdr:col>
                <xdr:colOff>-60</xdr:colOff>
                <xdr:row>55</xdr:row>
                <xdr:rowOff>7</xdr:rowOff>
              </xdr:to>
            </anchor>
          </commentPr>
        </mc:Choice>
        <mc:Fallback/>
      </mc:AlternateContent>
    </comment>
    <comment ref="E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52</xdr:row>
                <xdr:rowOff>7</xdr:rowOff>
              </xdr:from>
              <xdr:to>
                <xdr:col>4</xdr:col>
                <xdr:colOff>-60</xdr:colOff>
                <xdr:row>56</xdr:row>
                <xdr:rowOff>7</xdr:rowOff>
              </xdr:to>
            </anchor>
          </commentPr>
        </mc:Choice>
        <mc:Fallback/>
      </mc:AlternateContent>
    </comment>
    <comment ref="E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53</xdr:row>
                <xdr:rowOff>9</xdr:rowOff>
              </xdr:from>
              <xdr:to>
                <xdr:col>4</xdr:col>
                <xdr:colOff>-60</xdr:colOff>
                <xdr:row>57</xdr:row>
                <xdr:rowOff>9</xdr:rowOff>
              </xdr:to>
            </anchor>
          </commentPr>
        </mc:Choice>
        <mc:Fallback/>
      </mc:AlternateContent>
    </comment>
    <comment ref="E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54</xdr:row>
                <xdr:rowOff>9</xdr:rowOff>
              </xdr:from>
              <xdr:to>
                <xdr:col>4</xdr:col>
                <xdr:colOff>-60</xdr:colOff>
                <xdr:row>58</xdr:row>
                <xdr:rowOff>9</xdr:rowOff>
              </xdr:to>
            </anchor>
          </commentPr>
        </mc:Choice>
        <mc:Fallback/>
      </mc:AlternateContent>
    </comment>
    <comment ref="E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55</xdr:row>
                <xdr:rowOff>10</xdr:rowOff>
              </xdr:from>
              <xdr:to>
                <xdr:col>4</xdr:col>
                <xdr:colOff>-60</xdr:colOff>
                <xdr:row>59</xdr:row>
                <xdr:rowOff>10</xdr:rowOff>
              </xdr:to>
            </anchor>
          </commentPr>
        </mc:Choice>
        <mc:Fallback/>
      </mc:AlternateContent>
    </comment>
    <comment ref="E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56</xdr:row>
                <xdr:rowOff>10</xdr:rowOff>
              </xdr:from>
              <xdr:to>
                <xdr:col>4</xdr:col>
                <xdr:colOff>-60</xdr:colOff>
                <xdr:row>60</xdr:row>
                <xdr:rowOff>10</xdr:rowOff>
              </xdr:to>
            </anchor>
          </commentPr>
        </mc:Choice>
        <mc:Fallback/>
      </mc:AlternateContent>
    </comment>
    <comment ref="E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57</xdr:row>
                <xdr:rowOff>10</xdr:rowOff>
              </xdr:from>
              <xdr:to>
                <xdr:col>4</xdr:col>
                <xdr:colOff>-60</xdr:colOff>
                <xdr:row>61</xdr:row>
                <xdr:rowOff>11</xdr:rowOff>
              </xdr:to>
            </anchor>
          </commentPr>
        </mc:Choice>
        <mc:Fallback/>
      </mc:AlternateContent>
    </comment>
    <comment ref="E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58</xdr:row>
                <xdr:rowOff>11</xdr:rowOff>
              </xdr:from>
              <xdr:to>
                <xdr:col>4</xdr:col>
                <xdr:colOff>-60</xdr:colOff>
                <xdr:row>62</xdr:row>
                <xdr:rowOff>11</xdr:rowOff>
              </xdr:to>
            </anchor>
          </commentPr>
        </mc:Choice>
        <mc:Fallback/>
      </mc:AlternateContent>
    </comment>
    <comment ref="E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59</xdr:row>
                <xdr:rowOff>11</xdr:rowOff>
              </xdr:from>
              <xdr:to>
                <xdr:col>4</xdr:col>
                <xdr:colOff>-60</xdr:colOff>
                <xdr:row>63</xdr:row>
                <xdr:rowOff>11</xdr:rowOff>
              </xdr:to>
            </anchor>
          </commentPr>
        </mc:Choice>
        <mc:Fallback/>
      </mc:AlternateContent>
    </comment>
    <comment ref="E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60</xdr:row>
                <xdr:rowOff>11</xdr:rowOff>
              </xdr:from>
              <xdr:to>
                <xdr:col>4</xdr:col>
                <xdr:colOff>-60</xdr:colOff>
                <xdr:row>64</xdr:row>
                <xdr:rowOff>11</xdr:rowOff>
              </xdr:to>
            </anchor>
          </commentPr>
        </mc:Choice>
        <mc:Fallback/>
      </mc:AlternateContent>
    </comment>
    <comment ref="E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61</xdr:row>
                <xdr:rowOff>11</xdr:rowOff>
              </xdr:from>
              <xdr:to>
                <xdr:col>4</xdr:col>
                <xdr:colOff>-60</xdr:colOff>
                <xdr:row>65</xdr:row>
                <xdr:rowOff>11</xdr:rowOff>
              </xdr:to>
            </anchor>
          </commentPr>
        </mc:Choice>
        <mc:Fallback/>
      </mc:AlternateContent>
    </comment>
    <comment ref="E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62</xdr:row>
                <xdr:rowOff>11</xdr:rowOff>
              </xdr:from>
              <xdr:to>
                <xdr:col>4</xdr:col>
                <xdr:colOff>-60</xdr:colOff>
                <xdr:row>66</xdr:row>
                <xdr:rowOff>11</xdr:rowOff>
              </xdr:to>
            </anchor>
          </commentPr>
        </mc:Choice>
        <mc:Fallback/>
      </mc:AlternateContent>
    </comment>
    <comment ref="E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63</xdr:row>
                <xdr:rowOff>11</xdr:rowOff>
              </xdr:from>
              <xdr:to>
                <xdr:col>4</xdr:col>
                <xdr:colOff>-60</xdr:colOff>
                <xdr:row>67</xdr:row>
                <xdr:rowOff>13</xdr:rowOff>
              </xdr:to>
            </anchor>
          </commentPr>
        </mc:Choice>
        <mc:Fallback/>
      </mc:AlternateContent>
    </comment>
    <comment ref="E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64</xdr:row>
                <xdr:rowOff>13</xdr:rowOff>
              </xdr:from>
              <xdr:to>
                <xdr:col>4</xdr:col>
                <xdr:colOff>-60</xdr:colOff>
                <xdr:row>68</xdr:row>
                <xdr:rowOff>13</xdr:rowOff>
              </xdr:to>
            </anchor>
          </commentPr>
        </mc:Choice>
        <mc:Fallback/>
      </mc:AlternateContent>
    </comment>
    <comment ref="E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65</xdr:row>
                <xdr:rowOff>13</xdr:rowOff>
              </xdr:from>
              <xdr:to>
                <xdr:col>4</xdr:col>
                <xdr:colOff>-60</xdr:colOff>
                <xdr:row>69</xdr:row>
                <xdr:rowOff>13</xdr:rowOff>
              </xdr:to>
            </anchor>
          </commentPr>
        </mc:Choice>
        <mc:Fallback/>
      </mc:AlternateContent>
    </comment>
    <comment ref="E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66</xdr:row>
                <xdr:rowOff>13</xdr:rowOff>
              </xdr:from>
              <xdr:to>
                <xdr:col>4</xdr:col>
                <xdr:colOff>-60</xdr:colOff>
                <xdr:row>70</xdr:row>
                <xdr:rowOff>13</xdr:rowOff>
              </xdr:to>
            </anchor>
          </commentPr>
        </mc:Choice>
        <mc:Fallback/>
      </mc:AlternateContent>
    </comment>
    <comment ref="E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67</xdr:row>
                <xdr:rowOff>13</xdr:rowOff>
              </xdr:from>
              <xdr:to>
                <xdr:col>4</xdr:col>
                <xdr:colOff>-60</xdr:colOff>
                <xdr:row>71</xdr:row>
                <xdr:rowOff>13</xdr:rowOff>
              </xdr:to>
            </anchor>
          </commentPr>
        </mc:Choice>
        <mc:Fallback/>
      </mc:AlternateContent>
    </comment>
    <comment ref="E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68</xdr:row>
                <xdr:rowOff>17</xdr:rowOff>
              </xdr:from>
              <xdr:to>
                <xdr:col>4</xdr:col>
                <xdr:colOff>-60</xdr:colOff>
                <xdr:row>72</xdr:row>
                <xdr:rowOff>17</xdr:rowOff>
              </xdr:to>
            </anchor>
          </commentPr>
        </mc:Choice>
        <mc:Fallback/>
      </mc:AlternateContent>
    </comment>
    <comment ref="E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69</xdr:row>
                <xdr:rowOff>17</xdr:rowOff>
              </xdr:from>
              <xdr:to>
                <xdr:col>4</xdr:col>
                <xdr:colOff>-60</xdr:colOff>
                <xdr:row>73</xdr:row>
                <xdr:rowOff>17</xdr:rowOff>
              </xdr:to>
            </anchor>
          </commentPr>
        </mc:Choice>
        <mc:Fallback/>
      </mc:AlternateContent>
    </comment>
    <comment ref="E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70</xdr:row>
                <xdr:rowOff>17</xdr:rowOff>
              </xdr:from>
              <xdr:to>
                <xdr:col>4</xdr:col>
                <xdr:colOff>-60</xdr:colOff>
                <xdr:row>74</xdr:row>
                <xdr:rowOff>17</xdr:rowOff>
              </xdr:to>
            </anchor>
          </commentPr>
        </mc:Choice>
        <mc:Fallback/>
      </mc:AlternateContent>
    </comment>
    <comment ref="E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71</xdr:row>
                <xdr:rowOff>17</xdr:rowOff>
              </xdr:from>
              <xdr:to>
                <xdr:col>4</xdr:col>
                <xdr:colOff>-60</xdr:colOff>
                <xdr:row>75</xdr:row>
                <xdr:rowOff>17</xdr:rowOff>
              </xdr:to>
            </anchor>
          </commentPr>
        </mc:Choice>
        <mc:Fallback/>
      </mc:AlternateContent>
    </comment>
    <comment ref="E7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72</xdr:row>
                <xdr:rowOff>17</xdr:rowOff>
              </xdr:from>
              <xdr:to>
                <xdr:col>4</xdr:col>
                <xdr:colOff>-60</xdr:colOff>
                <xdr:row>76</xdr:row>
                <xdr:rowOff>17</xdr:rowOff>
              </xdr:to>
            </anchor>
          </commentPr>
        </mc:Choice>
        <mc:Fallback/>
      </mc:AlternateContent>
    </comment>
    <comment ref="E7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73</xdr:row>
                <xdr:rowOff>17</xdr:rowOff>
              </xdr:from>
              <xdr:to>
                <xdr:col>4</xdr:col>
                <xdr:colOff>-60</xdr:colOff>
                <xdr:row>77</xdr:row>
                <xdr:rowOff>17</xdr:rowOff>
              </xdr:to>
            </anchor>
          </commentPr>
        </mc:Choice>
        <mc:Fallback/>
      </mc:AlternateContent>
    </comment>
    <comment ref="E7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74</xdr:row>
                <xdr:rowOff>17</xdr:rowOff>
              </xdr:from>
              <xdr:to>
                <xdr:col>4</xdr:col>
                <xdr:colOff>-60</xdr:colOff>
                <xdr:row>78</xdr:row>
                <xdr:rowOff>17</xdr:rowOff>
              </xdr:to>
            </anchor>
          </commentPr>
        </mc:Choice>
        <mc:Fallback/>
      </mc:AlternateContent>
    </comment>
    <comment ref="E7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75</xdr:row>
                <xdr:rowOff>19</xdr:rowOff>
              </xdr:from>
              <xdr:to>
                <xdr:col>4</xdr:col>
                <xdr:colOff>-60</xdr:colOff>
                <xdr:row>79</xdr:row>
                <xdr:rowOff>19</xdr:rowOff>
              </xdr:to>
            </anchor>
          </commentPr>
        </mc:Choice>
        <mc:Fallback/>
      </mc:AlternateContent>
    </comment>
    <comment ref="E7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76</xdr:row>
                <xdr:rowOff>19</xdr:rowOff>
              </xdr:from>
              <xdr:to>
                <xdr:col>4</xdr:col>
                <xdr:colOff>-60</xdr:colOff>
                <xdr:row>80</xdr:row>
                <xdr:rowOff>19</xdr:rowOff>
              </xdr:to>
            </anchor>
          </commentPr>
        </mc:Choice>
        <mc:Fallback/>
      </mc:AlternateContent>
    </comment>
    <comment ref="E7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78</xdr:row>
                <xdr:rowOff>0</xdr:rowOff>
              </xdr:from>
              <xdr:to>
                <xdr:col>4</xdr:col>
                <xdr:colOff>-60</xdr:colOff>
                <xdr:row>81</xdr:row>
                <xdr:rowOff>20</xdr:rowOff>
              </xdr:to>
            </anchor>
          </commentPr>
        </mc:Choice>
        <mc:Fallback/>
      </mc:AlternateContent>
    </comment>
    <comment ref="E7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79</xdr:row>
                <xdr:rowOff>0</xdr:rowOff>
              </xdr:from>
              <xdr:to>
                <xdr:col>4</xdr:col>
                <xdr:colOff>-60</xdr:colOff>
                <xdr:row>82</xdr:row>
                <xdr:rowOff>20</xdr:rowOff>
              </xdr:to>
            </anchor>
          </commentPr>
        </mc:Choice>
        <mc:Fallback/>
      </mc:AlternateContent>
    </comment>
    <comment ref="E8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80</xdr:row>
                <xdr:rowOff>0</xdr:rowOff>
              </xdr:from>
              <xdr:to>
                <xdr:col>4</xdr:col>
                <xdr:colOff>-60</xdr:colOff>
                <xdr:row>84</xdr:row>
                <xdr:rowOff>1</xdr:rowOff>
              </xdr:to>
            </anchor>
          </commentPr>
        </mc:Choice>
        <mc:Fallback/>
      </mc:AlternateContent>
    </comment>
    <comment ref="E8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81</xdr:row>
                <xdr:rowOff>1</xdr:rowOff>
              </xdr:from>
              <xdr:to>
                <xdr:col>4</xdr:col>
                <xdr:colOff>-60</xdr:colOff>
                <xdr:row>85</xdr:row>
                <xdr:rowOff>1</xdr:rowOff>
              </xdr:to>
            </anchor>
          </commentPr>
        </mc:Choice>
        <mc:Fallback/>
      </mc:AlternateContent>
    </comment>
    <comment ref="E8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82</xdr:row>
                <xdr:rowOff>1</xdr:rowOff>
              </xdr:from>
              <xdr:to>
                <xdr:col>4</xdr:col>
                <xdr:colOff>-60</xdr:colOff>
                <xdr:row>86</xdr:row>
                <xdr:rowOff>1</xdr:rowOff>
              </xdr:to>
            </anchor>
          </commentPr>
        </mc:Choice>
        <mc:Fallback/>
      </mc:AlternateContent>
    </comment>
    <comment ref="E8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83</xdr:row>
                <xdr:rowOff>1</xdr:rowOff>
              </xdr:from>
              <xdr:to>
                <xdr:col>4</xdr:col>
                <xdr:colOff>-60</xdr:colOff>
                <xdr:row>87</xdr:row>
                <xdr:rowOff>1</xdr:rowOff>
              </xdr:to>
            </anchor>
          </commentPr>
        </mc:Choice>
        <mc:Fallback/>
      </mc:AlternateContent>
    </comment>
    <comment ref="E8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84</xdr:row>
                <xdr:rowOff>1</xdr:rowOff>
              </xdr:from>
              <xdr:to>
                <xdr:col>4</xdr:col>
                <xdr:colOff>-60</xdr:colOff>
                <xdr:row>88</xdr:row>
                <xdr:rowOff>1</xdr:rowOff>
              </xdr:to>
            </anchor>
          </commentPr>
        </mc:Choice>
        <mc:Fallback/>
      </mc:AlternateContent>
    </comment>
    <comment ref="E8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85</xdr:row>
                <xdr:rowOff>1</xdr:rowOff>
              </xdr:from>
              <xdr:to>
                <xdr:col>4</xdr:col>
                <xdr:colOff>-60</xdr:colOff>
                <xdr:row>89</xdr:row>
                <xdr:rowOff>1</xdr:rowOff>
              </xdr:to>
            </anchor>
          </commentPr>
        </mc:Choice>
        <mc:Fallback/>
      </mc:AlternateContent>
    </comment>
    <comment ref="E8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86</xdr:row>
                <xdr:rowOff>1</xdr:rowOff>
              </xdr:from>
              <xdr:to>
                <xdr:col>4</xdr:col>
                <xdr:colOff>-60</xdr:colOff>
                <xdr:row>90</xdr:row>
                <xdr:rowOff>3</xdr:rowOff>
              </xdr:to>
            </anchor>
          </commentPr>
        </mc:Choice>
        <mc:Fallback/>
      </mc:AlternateContent>
    </comment>
    <comment ref="E8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87</xdr:row>
                <xdr:rowOff>3</xdr:rowOff>
              </xdr:from>
              <xdr:to>
                <xdr:col>4</xdr:col>
                <xdr:colOff>-60</xdr:colOff>
                <xdr:row>91</xdr:row>
                <xdr:rowOff>3</xdr:rowOff>
              </xdr:to>
            </anchor>
          </commentPr>
        </mc:Choice>
        <mc:Fallback/>
      </mc:AlternateContent>
    </comment>
    <comment ref="E8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88</xdr:row>
                <xdr:rowOff>3</xdr:rowOff>
              </xdr:from>
              <xdr:to>
                <xdr:col>4</xdr:col>
                <xdr:colOff>-60</xdr:colOff>
                <xdr:row>92</xdr:row>
                <xdr:rowOff>3</xdr:rowOff>
              </xdr:to>
            </anchor>
          </commentPr>
        </mc:Choice>
        <mc:Fallback/>
      </mc:AlternateContent>
    </comment>
    <comment ref="E8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89</xdr:row>
                <xdr:rowOff>3</xdr:rowOff>
              </xdr:from>
              <xdr:to>
                <xdr:col>4</xdr:col>
                <xdr:colOff>-60</xdr:colOff>
                <xdr:row>93</xdr:row>
                <xdr:rowOff>3</xdr:rowOff>
              </xdr:to>
            </anchor>
          </commentPr>
        </mc:Choice>
        <mc:Fallback/>
      </mc:AlternateContent>
    </comment>
    <comment ref="E9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90</xdr:row>
                <xdr:rowOff>3</xdr:rowOff>
              </xdr:from>
              <xdr:to>
                <xdr:col>4</xdr:col>
                <xdr:colOff>-60</xdr:colOff>
                <xdr:row>94</xdr:row>
                <xdr:rowOff>3</xdr:rowOff>
              </xdr:to>
            </anchor>
          </commentPr>
        </mc:Choice>
        <mc:Fallback/>
      </mc:AlternateContent>
    </comment>
    <comment ref="E9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91</xdr:row>
                <xdr:rowOff>7</xdr:rowOff>
              </xdr:from>
              <xdr:to>
                <xdr:col>4</xdr:col>
                <xdr:colOff>-60</xdr:colOff>
                <xdr:row>95</xdr:row>
                <xdr:rowOff>7</xdr:rowOff>
              </xdr:to>
            </anchor>
          </commentPr>
        </mc:Choice>
        <mc:Fallback/>
      </mc:AlternateContent>
    </comment>
    <comment ref="E9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92</xdr:row>
                <xdr:rowOff>7</xdr:rowOff>
              </xdr:from>
              <xdr:to>
                <xdr:col>4</xdr:col>
                <xdr:colOff>-60</xdr:colOff>
                <xdr:row>96</xdr:row>
                <xdr:rowOff>10</xdr:rowOff>
              </xdr:to>
            </anchor>
          </commentPr>
        </mc:Choice>
        <mc:Fallback/>
      </mc:AlternateContent>
    </comment>
    <comment ref="E9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93</xdr:row>
                <xdr:rowOff>7</xdr:rowOff>
              </xdr:from>
              <xdr:to>
                <xdr:col>4</xdr:col>
                <xdr:colOff>-60</xdr:colOff>
                <xdr:row>97</xdr:row>
                <xdr:rowOff>17</xdr:rowOff>
              </xdr:to>
            </anchor>
          </commentPr>
        </mc:Choice>
        <mc:Fallback/>
      </mc:AlternateContent>
    </comment>
    <comment ref="E9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94</xdr:row>
                <xdr:rowOff>7</xdr:rowOff>
              </xdr:from>
              <xdr:to>
                <xdr:col>4</xdr:col>
                <xdr:colOff>-60</xdr:colOff>
                <xdr:row>99</xdr:row>
                <xdr:rowOff>0</xdr:rowOff>
              </xdr:to>
            </anchor>
          </commentPr>
        </mc:Choice>
        <mc:Fallback/>
      </mc:AlternateContent>
    </comment>
    <comment ref="E9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95</xdr:row>
                <xdr:rowOff>9</xdr:rowOff>
              </xdr:from>
              <xdr:to>
                <xdr:col>4</xdr:col>
                <xdr:colOff>-60</xdr:colOff>
                <xdr:row>100</xdr:row>
                <xdr:rowOff>1</xdr:rowOff>
              </xdr:to>
            </anchor>
          </commentPr>
        </mc:Choice>
        <mc:Fallback/>
      </mc:AlternateContent>
    </comment>
    <comment ref="E9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96</xdr:row>
                <xdr:rowOff>9</xdr:rowOff>
              </xdr:from>
              <xdr:to>
                <xdr:col>4</xdr:col>
                <xdr:colOff>-60</xdr:colOff>
                <xdr:row>101</xdr:row>
                <xdr:rowOff>1</xdr:rowOff>
              </xdr:to>
            </anchor>
          </commentPr>
        </mc:Choice>
        <mc:Fallback/>
      </mc:AlternateContent>
    </comment>
    <comment ref="E9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97</xdr:row>
                <xdr:rowOff>11</xdr:rowOff>
              </xdr:from>
              <xdr:to>
                <xdr:col>4</xdr:col>
                <xdr:colOff>-60</xdr:colOff>
                <xdr:row>102</xdr:row>
                <xdr:rowOff>3</xdr:rowOff>
              </xdr:to>
            </anchor>
          </commentPr>
        </mc:Choice>
        <mc:Fallback/>
      </mc:AlternateContent>
    </comment>
    <comment ref="E9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98</xdr:row>
                <xdr:rowOff>7</xdr:rowOff>
              </xdr:from>
              <xdr:to>
                <xdr:col>4</xdr:col>
                <xdr:colOff>-60</xdr:colOff>
                <xdr:row>103</xdr:row>
                <xdr:rowOff>3</xdr:rowOff>
              </xdr:to>
            </anchor>
          </commentPr>
        </mc:Choice>
        <mc:Fallback/>
      </mc:AlternateContent>
    </comment>
    <comment ref="E9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99</xdr:row>
                <xdr:rowOff>13</xdr:rowOff>
              </xdr:from>
              <xdr:to>
                <xdr:col>4</xdr:col>
                <xdr:colOff>-60</xdr:colOff>
                <xdr:row>104</xdr:row>
                <xdr:rowOff>3</xdr:rowOff>
              </xdr:to>
            </anchor>
          </commentPr>
        </mc:Choice>
        <mc:Fallback/>
      </mc:AlternateContent>
    </comment>
    <comment ref="E10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100</xdr:row>
                <xdr:rowOff>10</xdr:rowOff>
              </xdr:from>
              <xdr:to>
                <xdr:col>4</xdr:col>
                <xdr:colOff>-60</xdr:colOff>
                <xdr:row>105</xdr:row>
                <xdr:rowOff>7</xdr:rowOff>
              </xdr:to>
            </anchor>
          </commentPr>
        </mc:Choice>
        <mc:Fallback/>
      </mc:AlternateContent>
    </comment>
    <comment ref="E10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101</xdr:row>
                <xdr:rowOff>10</xdr:rowOff>
              </xdr:from>
              <xdr:to>
                <xdr:col>4</xdr:col>
                <xdr:colOff>-60</xdr:colOff>
                <xdr:row>106</xdr:row>
                <xdr:rowOff>3</xdr:rowOff>
              </xdr:to>
            </anchor>
          </commentPr>
        </mc:Choice>
        <mc:Fallback/>
      </mc:AlternateContent>
    </comment>
    <comment ref="E10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102</xdr:row>
                <xdr:rowOff>11</xdr:rowOff>
              </xdr:from>
              <xdr:to>
                <xdr:col>4</xdr:col>
                <xdr:colOff>-60</xdr:colOff>
                <xdr:row>107</xdr:row>
                <xdr:rowOff>9</xdr:rowOff>
              </xdr:to>
            </anchor>
          </commentPr>
        </mc:Choice>
        <mc:Fallback/>
      </mc:AlternateContent>
    </comment>
    <comment ref="E10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103</xdr:row>
                <xdr:rowOff>11</xdr:rowOff>
              </xdr:from>
              <xdr:to>
                <xdr:col>4</xdr:col>
                <xdr:colOff>-60</xdr:colOff>
                <xdr:row>108</xdr:row>
                <xdr:rowOff>9</xdr:rowOff>
              </xdr:to>
            </anchor>
          </commentPr>
        </mc:Choice>
        <mc:Fallback/>
      </mc:AlternateContent>
    </comment>
    <comment ref="E10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104</xdr:row>
                <xdr:rowOff>11</xdr:rowOff>
              </xdr:from>
              <xdr:to>
                <xdr:col>4</xdr:col>
                <xdr:colOff>-60</xdr:colOff>
                <xdr:row>109</xdr:row>
                <xdr:rowOff>9</xdr:rowOff>
              </xdr:to>
            </anchor>
          </commentPr>
        </mc:Choice>
        <mc:Fallback/>
      </mc:AlternateContent>
    </comment>
    <comment ref="E10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105</xdr:row>
                <xdr:rowOff>13</xdr:rowOff>
              </xdr:from>
              <xdr:to>
                <xdr:col>4</xdr:col>
                <xdr:colOff>-60</xdr:colOff>
                <xdr:row>110</xdr:row>
                <xdr:rowOff>9</xdr:rowOff>
              </xdr:to>
            </anchor>
          </commentPr>
        </mc:Choice>
        <mc:Fallback/>
      </mc:AlternateContent>
    </comment>
    <comment ref="E10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107</xdr:row>
                <xdr:rowOff>0</xdr:rowOff>
              </xdr:from>
              <xdr:to>
                <xdr:col>4</xdr:col>
                <xdr:colOff>-60</xdr:colOff>
                <xdr:row>111</xdr:row>
                <xdr:rowOff>11</xdr:rowOff>
              </xdr:to>
            </anchor>
          </commentPr>
        </mc:Choice>
        <mc:Fallback/>
      </mc:AlternateContent>
    </comment>
    <comment ref="E10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107</xdr:row>
                <xdr:rowOff>17</xdr:rowOff>
              </xdr:from>
              <xdr:to>
                <xdr:col>4</xdr:col>
                <xdr:colOff>-60</xdr:colOff>
                <xdr:row>112</xdr:row>
                <xdr:rowOff>11</xdr:rowOff>
              </xdr:to>
            </anchor>
          </commentPr>
        </mc:Choice>
        <mc:Fallback/>
      </mc:AlternateContent>
    </comment>
    <comment ref="E10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109</xdr:row>
                <xdr:rowOff>0</xdr:rowOff>
              </xdr:from>
              <xdr:to>
                <xdr:col>4</xdr:col>
                <xdr:colOff>-60</xdr:colOff>
                <xdr:row>113</xdr:row>
                <xdr:rowOff>13</xdr:rowOff>
              </xdr:to>
            </anchor>
          </commentPr>
        </mc:Choice>
        <mc:Fallback/>
      </mc:AlternateContent>
    </comment>
    <comment ref="E10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110</xdr:row>
                <xdr:rowOff>0</xdr:rowOff>
              </xdr:from>
              <xdr:to>
                <xdr:col>4</xdr:col>
                <xdr:colOff>-60</xdr:colOff>
                <xdr:row>114</xdr:row>
                <xdr:rowOff>10</xdr:rowOff>
              </xdr:to>
            </anchor>
          </commentPr>
        </mc:Choice>
        <mc:Fallback/>
      </mc:AlternateContent>
    </comment>
    <comment ref="E11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111</xdr:row>
                <xdr:rowOff>1</xdr:rowOff>
              </xdr:from>
              <xdr:to>
                <xdr:col>4</xdr:col>
                <xdr:colOff>-60</xdr:colOff>
                <xdr:row>115</xdr:row>
                <xdr:rowOff>13</xdr:rowOff>
              </xdr:to>
            </anchor>
          </commentPr>
        </mc:Choice>
        <mc:Fallback/>
      </mc:AlternateContent>
    </comment>
    <comment ref="E11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112</xdr:row>
                <xdr:rowOff>1</xdr:rowOff>
              </xdr:from>
              <xdr:to>
                <xdr:col>4</xdr:col>
                <xdr:colOff>-60</xdr:colOff>
                <xdr:row>116</xdr:row>
                <xdr:rowOff>17</xdr:rowOff>
              </xdr:to>
            </anchor>
          </commentPr>
        </mc:Choice>
        <mc:Fallback/>
      </mc:AlternateContent>
    </comment>
    <comment ref="E11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113</xdr:row>
                <xdr:rowOff>3</xdr:rowOff>
              </xdr:from>
              <xdr:to>
                <xdr:col>4</xdr:col>
                <xdr:colOff>-60</xdr:colOff>
                <xdr:row>118</xdr:row>
                <xdr:rowOff>0</xdr:rowOff>
              </xdr:to>
            </anchor>
          </commentPr>
        </mc:Choice>
        <mc:Fallback/>
      </mc:AlternateContent>
    </comment>
    <comment ref="E11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114</xdr:row>
                <xdr:rowOff>3</xdr:rowOff>
              </xdr:from>
              <xdr:to>
                <xdr:col>4</xdr:col>
                <xdr:colOff>-60</xdr:colOff>
                <xdr:row>118</xdr:row>
                <xdr:rowOff>13</xdr:rowOff>
              </xdr:to>
            </anchor>
          </commentPr>
        </mc:Choice>
        <mc:Fallback/>
      </mc:AlternateContent>
    </comment>
    <comment ref="E1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115</xdr:row>
                <xdr:rowOff>3</xdr:rowOff>
              </xdr:from>
              <xdr:to>
                <xdr:col>4</xdr:col>
                <xdr:colOff>-60</xdr:colOff>
                <xdr:row>119</xdr:row>
                <xdr:rowOff>17</xdr:rowOff>
              </xdr:to>
            </anchor>
          </commentPr>
        </mc:Choice>
        <mc:Fallback/>
      </mc:AlternateContent>
    </comment>
    <comment ref="E1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116</xdr:row>
                <xdr:rowOff>3</xdr:rowOff>
              </xdr:from>
              <xdr:to>
                <xdr:col>4</xdr:col>
                <xdr:colOff>-60</xdr:colOff>
                <xdr:row>121</xdr:row>
                <xdr:rowOff>0</xdr:rowOff>
              </xdr:to>
            </anchor>
          </commentPr>
        </mc:Choice>
        <mc:Fallback/>
      </mc:AlternateContent>
    </comment>
    <comment ref="E1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117</xdr:row>
                <xdr:rowOff>3</xdr:rowOff>
              </xdr:from>
              <xdr:to>
                <xdr:col>4</xdr:col>
                <xdr:colOff>-60</xdr:colOff>
                <xdr:row>122</xdr:row>
                <xdr:rowOff>0</xdr:rowOff>
              </xdr:to>
            </anchor>
          </commentPr>
        </mc:Choice>
        <mc:Fallback/>
      </mc:AlternateContent>
    </comment>
    <comment ref="E1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118</xdr:row>
                <xdr:rowOff>3</xdr:rowOff>
              </xdr:from>
              <xdr:to>
                <xdr:col>4</xdr:col>
                <xdr:colOff>-60</xdr:colOff>
                <xdr:row>122</xdr:row>
                <xdr:rowOff>17</xdr:rowOff>
              </xdr:to>
            </anchor>
          </commentPr>
        </mc:Choice>
        <mc:Fallback/>
      </mc:AlternateContent>
    </comment>
    <comment ref="E1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119</xdr:row>
                <xdr:rowOff>7</xdr:rowOff>
              </xdr:from>
              <xdr:to>
                <xdr:col>4</xdr:col>
                <xdr:colOff>-60</xdr:colOff>
                <xdr:row>124</xdr:row>
                <xdr:rowOff>0</xdr:rowOff>
              </xdr:to>
            </anchor>
          </commentPr>
        </mc:Choice>
        <mc:Fallback/>
      </mc:AlternateContent>
    </comment>
    <comment ref="E1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120</xdr:row>
                <xdr:rowOff>7</xdr:rowOff>
              </xdr:from>
              <xdr:to>
                <xdr:col>4</xdr:col>
                <xdr:colOff>-60</xdr:colOff>
                <xdr:row>125</xdr:row>
                <xdr:rowOff>1</xdr:rowOff>
              </xdr:to>
            </anchor>
          </commentPr>
        </mc:Choice>
        <mc:Fallback/>
      </mc:AlternateContent>
    </comment>
    <comment ref="E1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121</xdr:row>
                <xdr:rowOff>9</xdr:rowOff>
              </xdr:from>
              <xdr:to>
                <xdr:col>4</xdr:col>
                <xdr:colOff>-60</xdr:colOff>
                <xdr:row>126</xdr:row>
                <xdr:rowOff>3</xdr:rowOff>
              </xdr:to>
            </anchor>
          </commentPr>
        </mc:Choice>
        <mc:Fallback/>
      </mc:AlternateContent>
    </comment>
    <comment ref="E1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122</xdr:row>
                <xdr:rowOff>9</xdr:rowOff>
              </xdr:from>
              <xdr:to>
                <xdr:col>4</xdr:col>
                <xdr:colOff>-60</xdr:colOff>
                <xdr:row>127</xdr:row>
                <xdr:rowOff>3</xdr:rowOff>
              </xdr:to>
            </anchor>
          </commentPr>
        </mc:Choice>
        <mc:Fallback/>
      </mc:AlternateContent>
    </comment>
    <comment ref="E1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123</xdr:row>
                <xdr:rowOff>9</xdr:rowOff>
              </xdr:from>
              <xdr:to>
                <xdr:col>4</xdr:col>
                <xdr:colOff>-60</xdr:colOff>
                <xdr:row>128</xdr:row>
                <xdr:rowOff>3</xdr:rowOff>
              </xdr:to>
            </anchor>
          </commentPr>
        </mc:Choice>
        <mc:Fallback/>
      </mc:AlternateContent>
    </comment>
    <comment ref="E1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124</xdr:row>
                <xdr:rowOff>9</xdr:rowOff>
              </xdr:from>
              <xdr:to>
                <xdr:col>4</xdr:col>
                <xdr:colOff>-60</xdr:colOff>
                <xdr:row>129</xdr:row>
                <xdr:rowOff>3</xdr:rowOff>
              </xdr:to>
            </anchor>
          </commentPr>
        </mc:Choice>
        <mc:Fallback/>
      </mc:AlternateContent>
    </comment>
    <comment ref="E1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125</xdr:row>
                <xdr:rowOff>10</xdr:rowOff>
              </xdr:from>
              <xdr:to>
                <xdr:col>4</xdr:col>
                <xdr:colOff>-60</xdr:colOff>
                <xdr:row>130</xdr:row>
                <xdr:rowOff>7</xdr:rowOff>
              </xdr:to>
            </anchor>
          </commentPr>
        </mc:Choice>
        <mc:Fallback/>
      </mc:AlternateContent>
    </comment>
    <comment ref="E1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126</xdr:row>
                <xdr:rowOff>10</xdr:rowOff>
              </xdr:from>
              <xdr:to>
                <xdr:col>4</xdr:col>
                <xdr:colOff>-60</xdr:colOff>
                <xdr:row>131</xdr:row>
                <xdr:rowOff>3</xdr:rowOff>
              </xdr:to>
            </anchor>
          </commentPr>
        </mc:Choice>
        <mc:Fallback/>
      </mc:AlternateContent>
    </comment>
    <comment ref="E1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127</xdr:row>
                <xdr:rowOff>11</xdr:rowOff>
              </xdr:from>
              <xdr:to>
                <xdr:col>4</xdr:col>
                <xdr:colOff>-60</xdr:colOff>
                <xdr:row>132</xdr:row>
                <xdr:rowOff>7</xdr:rowOff>
              </xdr:to>
            </anchor>
          </commentPr>
        </mc:Choice>
        <mc:Fallback/>
      </mc:AlternateContent>
    </comment>
    <comment ref="E1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128</xdr:row>
                <xdr:rowOff>11</xdr:rowOff>
              </xdr:from>
              <xdr:to>
                <xdr:col>4</xdr:col>
                <xdr:colOff>-60</xdr:colOff>
                <xdr:row>132</xdr:row>
                <xdr:rowOff>23</xdr:rowOff>
              </xdr:to>
            </anchor>
          </commentPr>
        </mc:Choice>
        <mc:Fallback/>
      </mc:AlternateContent>
    </comment>
    <comment ref="E1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129</xdr:row>
                <xdr:rowOff>13</xdr:rowOff>
              </xdr:from>
              <xdr:to>
                <xdr:col>4</xdr:col>
                <xdr:colOff>-60</xdr:colOff>
                <xdr:row>133</xdr:row>
                <xdr:rowOff>9</xdr:rowOff>
              </xdr:to>
            </anchor>
          </commentPr>
        </mc:Choice>
        <mc:Fallback/>
      </mc:AlternateContent>
    </comment>
    <comment ref="E1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130</xdr:row>
                <xdr:rowOff>13</xdr:rowOff>
              </xdr:from>
              <xdr:to>
                <xdr:col>4</xdr:col>
                <xdr:colOff>-60</xdr:colOff>
                <xdr:row>134</xdr:row>
                <xdr:rowOff>9</xdr:rowOff>
              </xdr:to>
            </anchor>
          </commentPr>
        </mc:Choice>
        <mc:Fallback/>
      </mc:AlternateContent>
    </comment>
    <comment ref="E1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131</xdr:row>
                <xdr:rowOff>13</xdr:rowOff>
              </xdr:from>
              <xdr:to>
                <xdr:col>4</xdr:col>
                <xdr:colOff>-60</xdr:colOff>
                <xdr:row>135</xdr:row>
                <xdr:rowOff>9</xdr:rowOff>
              </xdr:to>
            </anchor>
          </commentPr>
        </mc:Choice>
        <mc:Fallback/>
      </mc:AlternateContent>
    </comment>
    <comment ref="E1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132</xdr:row>
                <xdr:rowOff>13</xdr:rowOff>
              </xdr:from>
              <xdr:to>
                <xdr:col>4</xdr:col>
                <xdr:colOff>-60</xdr:colOff>
                <xdr:row>136</xdr:row>
                <xdr:rowOff>9</xdr:rowOff>
              </xdr:to>
            </anchor>
          </commentPr>
        </mc:Choice>
        <mc:Fallback/>
      </mc:AlternateContent>
    </comment>
    <comment ref="E1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132</xdr:row>
                <xdr:rowOff>33</xdr:rowOff>
              </xdr:from>
              <xdr:to>
                <xdr:col>4</xdr:col>
                <xdr:colOff>-60</xdr:colOff>
                <xdr:row>137</xdr:row>
                <xdr:rowOff>10</xdr:rowOff>
              </xdr:to>
            </anchor>
          </commentPr>
        </mc:Choice>
        <mc:Fallback/>
      </mc:AlternateContent>
    </comment>
    <comment ref="E1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134</xdr:row>
                <xdr:rowOff>0</xdr:rowOff>
              </xdr:from>
              <xdr:to>
                <xdr:col>4</xdr:col>
                <xdr:colOff>-60</xdr:colOff>
                <xdr:row>137</xdr:row>
                <xdr:rowOff>29</xdr:rowOff>
              </xdr:to>
            </anchor>
          </commentPr>
        </mc:Choice>
        <mc:Fallback/>
      </mc:AlternateContent>
    </comment>
    <comment ref="E1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136</xdr:row>
                <xdr:rowOff>0</xdr:rowOff>
              </xdr:from>
              <xdr:to>
                <xdr:col>4</xdr:col>
                <xdr:colOff>-60</xdr:colOff>
                <xdr:row>139</xdr:row>
                <xdr:rowOff>13</xdr:rowOff>
              </xdr:to>
            </anchor>
          </commentPr>
        </mc:Choice>
        <mc:Fallback/>
      </mc:AlternateContent>
    </comment>
    <comment ref="E1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137</xdr:row>
                <xdr:rowOff>1</xdr:rowOff>
              </xdr:from>
              <xdr:to>
                <xdr:col>4</xdr:col>
                <xdr:colOff>-60</xdr:colOff>
                <xdr:row>140</xdr:row>
                <xdr:rowOff>11</xdr:rowOff>
              </xdr:to>
            </anchor>
          </commentPr>
        </mc:Choice>
        <mc:Fallback/>
      </mc:AlternateContent>
    </comment>
    <comment ref="E1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137</xdr:row>
                <xdr:rowOff>19</xdr:rowOff>
              </xdr:from>
              <xdr:to>
                <xdr:col>4</xdr:col>
                <xdr:colOff>-60</xdr:colOff>
                <xdr:row>141</xdr:row>
                <xdr:rowOff>13</xdr:rowOff>
              </xdr:to>
            </anchor>
          </commentPr>
        </mc:Choice>
        <mc:Fallback/>
      </mc:AlternateContent>
    </comment>
    <comment ref="E1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138</xdr:row>
                <xdr:rowOff>3</xdr:rowOff>
              </xdr:from>
              <xdr:to>
                <xdr:col>4</xdr:col>
                <xdr:colOff>-60</xdr:colOff>
                <xdr:row>142</xdr:row>
                <xdr:rowOff>13</xdr:rowOff>
              </xdr:to>
            </anchor>
          </commentPr>
        </mc:Choice>
        <mc:Fallback/>
      </mc:AlternateContent>
    </comment>
    <comment ref="E1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139</xdr:row>
                <xdr:rowOff>7</xdr:rowOff>
              </xdr:from>
              <xdr:to>
                <xdr:col>4</xdr:col>
                <xdr:colOff>-60</xdr:colOff>
                <xdr:row>143</xdr:row>
                <xdr:rowOff>13</xdr:rowOff>
              </xdr:to>
            </anchor>
          </commentPr>
        </mc:Choice>
        <mc:Fallback/>
      </mc:AlternateContent>
    </comment>
    <comment ref="E1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141</xdr:row>
                <xdr:rowOff>3</xdr:rowOff>
              </xdr:from>
              <xdr:to>
                <xdr:col>4</xdr:col>
                <xdr:colOff>-60</xdr:colOff>
                <xdr:row>145</xdr:row>
                <xdr:rowOff>17</xdr:rowOff>
              </xdr:to>
            </anchor>
          </commentPr>
        </mc:Choice>
        <mc:Fallback/>
      </mc:AlternateContent>
    </comment>
    <comment ref="E1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142</xdr:row>
                <xdr:rowOff>3</xdr:rowOff>
              </xdr:from>
              <xdr:to>
                <xdr:col>4</xdr:col>
                <xdr:colOff>-60</xdr:colOff>
                <xdr:row>146</xdr:row>
                <xdr:rowOff>17</xdr:rowOff>
              </xdr:to>
            </anchor>
          </commentPr>
        </mc:Choice>
        <mc:Fallback/>
      </mc:AlternateContent>
    </comment>
    <comment ref="E1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143</xdr:row>
                <xdr:rowOff>3</xdr:rowOff>
              </xdr:from>
              <xdr:to>
                <xdr:col>4</xdr:col>
                <xdr:colOff>-60</xdr:colOff>
                <xdr:row>147</xdr:row>
                <xdr:rowOff>13</xdr:rowOff>
              </xdr:to>
            </anchor>
          </commentPr>
        </mc:Choice>
        <mc:Fallback/>
      </mc:AlternateContent>
    </comment>
    <comment ref="E1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144</xdr:row>
                <xdr:rowOff>3</xdr:rowOff>
              </xdr:from>
              <xdr:to>
                <xdr:col>4</xdr:col>
                <xdr:colOff>-60</xdr:colOff>
                <xdr:row>149</xdr:row>
                <xdr:rowOff>1</xdr:rowOff>
              </xdr:to>
            </anchor>
          </commentPr>
        </mc:Choice>
        <mc:Fallback/>
      </mc:AlternateContent>
    </comment>
    <comment ref="E1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145</xdr:row>
                <xdr:rowOff>7</xdr:rowOff>
              </xdr:from>
              <xdr:to>
                <xdr:col>4</xdr:col>
                <xdr:colOff>-60</xdr:colOff>
                <xdr:row>150</xdr:row>
                <xdr:rowOff>1</xdr:rowOff>
              </xdr:to>
            </anchor>
          </commentPr>
        </mc:Choice>
        <mc:Fallback/>
      </mc:AlternateContent>
    </comment>
    <comment ref="E1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146</xdr:row>
                <xdr:rowOff>7</xdr:rowOff>
              </xdr:from>
              <xdr:to>
                <xdr:col>4</xdr:col>
                <xdr:colOff>-60</xdr:colOff>
                <xdr:row>151</xdr:row>
                <xdr:rowOff>3</xdr:rowOff>
              </xdr:to>
            </anchor>
          </commentPr>
        </mc:Choice>
        <mc:Fallback/>
      </mc:AlternateContent>
    </comment>
    <comment ref="E1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147</xdr:row>
                <xdr:rowOff>9</xdr:rowOff>
              </xdr:from>
              <xdr:to>
                <xdr:col>4</xdr:col>
                <xdr:colOff>-60</xdr:colOff>
                <xdr:row>151</xdr:row>
                <xdr:rowOff>18</xdr:rowOff>
              </xdr:to>
            </anchor>
          </commentPr>
        </mc:Choice>
        <mc:Fallback/>
      </mc:AlternateContent>
    </comment>
    <comment ref="E1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148</xdr:row>
                <xdr:rowOff>9</xdr:rowOff>
              </xdr:from>
              <xdr:to>
                <xdr:col>4</xdr:col>
                <xdr:colOff>-60</xdr:colOff>
                <xdr:row>153</xdr:row>
                <xdr:rowOff>3</xdr:rowOff>
              </xdr:to>
            </anchor>
          </commentPr>
        </mc:Choice>
        <mc:Fallback/>
      </mc:AlternateContent>
    </comment>
    <comment ref="E1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149</xdr:row>
                <xdr:rowOff>10</xdr:rowOff>
              </xdr:from>
              <xdr:to>
                <xdr:col>4</xdr:col>
                <xdr:colOff>-60</xdr:colOff>
                <xdr:row>154</xdr:row>
                <xdr:rowOff>3</xdr:rowOff>
              </xdr:to>
            </anchor>
          </commentPr>
        </mc:Choice>
        <mc:Fallback/>
      </mc:AlternateContent>
    </comment>
    <comment ref="E1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150</xdr:row>
                <xdr:rowOff>10</xdr:rowOff>
              </xdr:from>
              <xdr:to>
                <xdr:col>4</xdr:col>
                <xdr:colOff>-60</xdr:colOff>
                <xdr:row>155</xdr:row>
                <xdr:rowOff>3</xdr:rowOff>
              </xdr:to>
            </anchor>
          </commentPr>
        </mc:Choice>
        <mc:Fallback/>
      </mc:AlternateContent>
    </comment>
    <comment ref="E1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151</xdr:row>
                <xdr:rowOff>11</xdr:rowOff>
              </xdr:from>
              <xdr:to>
                <xdr:col>4</xdr:col>
                <xdr:colOff>-60</xdr:colOff>
                <xdr:row>156</xdr:row>
                <xdr:rowOff>1</xdr:rowOff>
              </xdr:to>
            </anchor>
          </commentPr>
        </mc:Choice>
        <mc:Fallback/>
      </mc:AlternateContent>
    </comment>
    <comment ref="E1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152</xdr:row>
                <xdr:rowOff>10</xdr:rowOff>
              </xdr:from>
              <xdr:to>
                <xdr:col>4</xdr:col>
                <xdr:colOff>-60</xdr:colOff>
                <xdr:row>157</xdr:row>
                <xdr:rowOff>7</xdr:rowOff>
              </xdr:to>
            </anchor>
          </commentPr>
        </mc:Choice>
        <mc:Fallback/>
      </mc:AlternateContent>
    </comment>
    <comment ref="E1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153</xdr:row>
                <xdr:rowOff>11</xdr:rowOff>
              </xdr:from>
              <xdr:to>
                <xdr:col>4</xdr:col>
                <xdr:colOff>-60</xdr:colOff>
                <xdr:row>158</xdr:row>
                <xdr:rowOff>7</xdr:rowOff>
              </xdr:to>
            </anchor>
          </commentPr>
        </mc:Choice>
        <mc:Fallback/>
      </mc:AlternateContent>
    </comment>
    <comment ref="E1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154</xdr:row>
                <xdr:rowOff>11</xdr:rowOff>
              </xdr:from>
              <xdr:to>
                <xdr:col>4</xdr:col>
                <xdr:colOff>-60</xdr:colOff>
                <xdr:row>159</xdr:row>
                <xdr:rowOff>9</xdr:rowOff>
              </xdr:to>
            </anchor>
          </commentPr>
        </mc:Choice>
        <mc:Fallback/>
      </mc:AlternateContent>
    </comment>
    <comment ref="E1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155</xdr:row>
                <xdr:rowOff>11</xdr:rowOff>
              </xdr:from>
              <xdr:to>
                <xdr:col>4</xdr:col>
                <xdr:colOff>-60</xdr:colOff>
                <xdr:row>160</xdr:row>
                <xdr:rowOff>3</xdr:rowOff>
              </xdr:to>
            </anchor>
          </commentPr>
        </mc:Choice>
        <mc:Fallback/>
      </mc:AlternateContent>
    </comment>
    <comment ref="E1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156</xdr:row>
                <xdr:rowOff>13</xdr:rowOff>
              </xdr:from>
              <xdr:to>
                <xdr:col>4</xdr:col>
                <xdr:colOff>-60</xdr:colOff>
                <xdr:row>161</xdr:row>
                <xdr:rowOff>10</xdr:rowOff>
              </xdr:to>
            </anchor>
          </commentPr>
        </mc:Choice>
        <mc:Fallback/>
      </mc:AlternateContent>
    </comment>
    <comment ref="E1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158</xdr:row>
                <xdr:rowOff>0</xdr:rowOff>
              </xdr:from>
              <xdr:to>
                <xdr:col>4</xdr:col>
                <xdr:colOff>-60</xdr:colOff>
                <xdr:row>162</xdr:row>
                <xdr:rowOff>10</xdr:rowOff>
              </xdr:to>
            </anchor>
          </commentPr>
        </mc:Choice>
        <mc:Fallback/>
      </mc:AlternateContent>
    </comment>
    <comment ref="E1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159</xdr:row>
                <xdr:rowOff>0</xdr:rowOff>
              </xdr:from>
              <xdr:to>
                <xdr:col>4</xdr:col>
                <xdr:colOff>-60</xdr:colOff>
                <xdr:row>163</xdr:row>
                <xdr:rowOff>10</xdr:rowOff>
              </xdr:to>
            </anchor>
          </commentPr>
        </mc:Choice>
        <mc:Fallback/>
      </mc:AlternateContent>
    </comment>
    <comment ref="E1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159</xdr:row>
                <xdr:rowOff>17</xdr:rowOff>
              </xdr:from>
              <xdr:to>
                <xdr:col>4</xdr:col>
                <xdr:colOff>-60</xdr:colOff>
                <xdr:row>164</xdr:row>
                <xdr:rowOff>9</xdr:rowOff>
              </xdr:to>
            </anchor>
          </commentPr>
        </mc:Choice>
        <mc:Fallback/>
      </mc:AlternateContent>
    </comment>
    <comment ref="E1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161</xdr:row>
                <xdr:rowOff>0</xdr:rowOff>
              </xdr:from>
              <xdr:to>
                <xdr:col>4</xdr:col>
                <xdr:colOff>-60</xdr:colOff>
                <xdr:row>165</xdr:row>
                <xdr:rowOff>11</xdr:rowOff>
              </xdr:to>
            </anchor>
          </commentPr>
        </mc:Choice>
        <mc:Fallback/>
      </mc:AlternateContent>
    </comment>
    <comment ref="E1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162</xdr:row>
                <xdr:rowOff>1</xdr:rowOff>
              </xdr:from>
              <xdr:to>
                <xdr:col>4</xdr:col>
                <xdr:colOff>-60</xdr:colOff>
                <xdr:row>166</xdr:row>
                <xdr:rowOff>13</xdr:rowOff>
              </xdr:to>
            </anchor>
          </commentPr>
        </mc:Choice>
        <mc:Fallback/>
      </mc:AlternateContent>
    </comment>
    <comment ref="E1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163</xdr:row>
                <xdr:rowOff>1</xdr:rowOff>
              </xdr:from>
              <xdr:to>
                <xdr:col>4</xdr:col>
                <xdr:colOff>-60</xdr:colOff>
                <xdr:row>167</xdr:row>
                <xdr:rowOff>11</xdr:rowOff>
              </xdr:to>
            </anchor>
          </commentPr>
        </mc:Choice>
        <mc:Fallback/>
      </mc:AlternateContent>
    </comment>
    <comment ref="E1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164</xdr:row>
                <xdr:rowOff>0</xdr:rowOff>
              </xdr:from>
              <xdr:to>
                <xdr:col>4</xdr:col>
                <xdr:colOff>-60</xdr:colOff>
                <xdr:row>168</xdr:row>
                <xdr:rowOff>10</xdr:rowOff>
              </xdr:to>
            </anchor>
          </commentPr>
        </mc:Choice>
        <mc:Fallback/>
      </mc:AlternateContent>
    </comment>
    <comment ref="E1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165</xdr:row>
                <xdr:rowOff>1</xdr:rowOff>
              </xdr:from>
              <xdr:to>
                <xdr:col>4</xdr:col>
                <xdr:colOff>-60</xdr:colOff>
                <xdr:row>169</xdr:row>
                <xdr:rowOff>17</xdr:rowOff>
              </xdr:to>
            </anchor>
          </commentPr>
        </mc:Choice>
        <mc:Fallback/>
      </mc:AlternateContent>
    </comment>
    <comment ref="E1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166</xdr:row>
                <xdr:rowOff>3</xdr:rowOff>
              </xdr:from>
              <xdr:to>
                <xdr:col>4</xdr:col>
                <xdr:colOff>-60</xdr:colOff>
                <xdr:row>171</xdr:row>
                <xdr:rowOff>0</xdr:rowOff>
              </xdr:to>
            </anchor>
          </commentPr>
        </mc:Choice>
        <mc:Fallback/>
      </mc:AlternateContent>
    </comment>
    <comment ref="E1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167</xdr:row>
                <xdr:rowOff>3</xdr:rowOff>
              </xdr:from>
              <xdr:to>
                <xdr:col>4</xdr:col>
                <xdr:colOff>-60</xdr:colOff>
                <xdr:row>171</xdr:row>
                <xdr:rowOff>18</xdr:rowOff>
              </xdr:to>
            </anchor>
          </commentPr>
        </mc:Choice>
        <mc:Fallback/>
      </mc:AlternateContent>
    </comment>
    <comment ref="E1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168</xdr:row>
                <xdr:rowOff>3</xdr:rowOff>
              </xdr:from>
              <xdr:to>
                <xdr:col>4</xdr:col>
                <xdr:colOff>-60</xdr:colOff>
                <xdr:row>172</xdr:row>
                <xdr:rowOff>13</xdr:rowOff>
              </xdr:to>
            </anchor>
          </commentPr>
        </mc:Choice>
        <mc:Fallback/>
      </mc:AlternateContent>
    </comment>
    <comment ref="E1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169</xdr:row>
                <xdr:rowOff>3</xdr:rowOff>
              </xdr:from>
              <xdr:to>
                <xdr:col>4</xdr:col>
                <xdr:colOff>-60</xdr:colOff>
                <xdr:row>174</xdr:row>
                <xdr:rowOff>1</xdr:rowOff>
              </xdr:to>
            </anchor>
          </commentPr>
        </mc:Choice>
        <mc:Fallback/>
      </mc:AlternateContent>
    </comment>
    <comment ref="E1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170</xdr:row>
                <xdr:rowOff>7</xdr:rowOff>
              </xdr:from>
              <xdr:to>
                <xdr:col>4</xdr:col>
                <xdr:colOff>-60</xdr:colOff>
                <xdr:row>175</xdr:row>
                <xdr:rowOff>1</xdr:rowOff>
              </xdr:to>
            </anchor>
          </commentPr>
        </mc:Choice>
        <mc:Fallback/>
      </mc:AlternateContent>
    </comment>
    <comment ref="E1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171</xdr:row>
                <xdr:rowOff>9</xdr:rowOff>
              </xdr:from>
              <xdr:to>
                <xdr:col>4</xdr:col>
                <xdr:colOff>-60</xdr:colOff>
                <xdr:row>176</xdr:row>
                <xdr:rowOff>1</xdr:rowOff>
              </xdr:to>
            </anchor>
          </commentPr>
        </mc:Choice>
        <mc:Fallback/>
      </mc:AlternateContent>
    </comment>
    <comment ref="E1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172</xdr:row>
                <xdr:rowOff>7</xdr:rowOff>
              </xdr:from>
              <xdr:to>
                <xdr:col>4</xdr:col>
                <xdr:colOff>-60</xdr:colOff>
                <xdr:row>177</xdr:row>
                <xdr:rowOff>0</xdr:rowOff>
              </xdr:to>
            </anchor>
          </commentPr>
        </mc:Choice>
        <mc:Fallback/>
      </mc:AlternateContent>
    </comment>
    <comment ref="E1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173</xdr:row>
                <xdr:rowOff>7</xdr:rowOff>
              </xdr:from>
              <xdr:to>
                <xdr:col>4</xdr:col>
                <xdr:colOff>-60</xdr:colOff>
                <xdr:row>178</xdr:row>
                <xdr:rowOff>3</xdr:rowOff>
              </xdr:to>
            </anchor>
          </commentPr>
        </mc:Choice>
        <mc:Fallback/>
      </mc:AlternateContent>
    </comment>
    <comment ref="E1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174</xdr:row>
                <xdr:rowOff>9</xdr:rowOff>
              </xdr:from>
              <xdr:to>
                <xdr:col>4</xdr:col>
                <xdr:colOff>-60</xdr:colOff>
                <xdr:row>179</xdr:row>
                <xdr:rowOff>3</xdr:rowOff>
              </xdr:to>
            </anchor>
          </commentPr>
        </mc:Choice>
        <mc:Fallback/>
      </mc:AlternateContent>
    </comment>
    <comment ref="E1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175</xdr:row>
                <xdr:rowOff>10</xdr:rowOff>
              </xdr:from>
              <xdr:to>
                <xdr:col>4</xdr:col>
                <xdr:colOff>-60</xdr:colOff>
                <xdr:row>180</xdr:row>
                <xdr:rowOff>3</xdr:rowOff>
              </xdr:to>
            </anchor>
          </commentPr>
        </mc:Choice>
        <mc:Fallback/>
      </mc:AlternateContent>
    </comment>
    <comment ref="E17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176</xdr:row>
                <xdr:rowOff>9</xdr:rowOff>
              </xdr:from>
              <xdr:to>
                <xdr:col>4</xdr:col>
                <xdr:colOff>-60</xdr:colOff>
                <xdr:row>181</xdr:row>
                <xdr:rowOff>3</xdr:rowOff>
              </xdr:to>
            </anchor>
          </commentPr>
        </mc:Choice>
        <mc:Fallback/>
      </mc:AlternateContent>
    </comment>
    <comment ref="E17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177</xdr:row>
                <xdr:rowOff>10</xdr:rowOff>
              </xdr:from>
              <xdr:to>
                <xdr:col>4</xdr:col>
                <xdr:colOff>-60</xdr:colOff>
                <xdr:row>182</xdr:row>
                <xdr:rowOff>7</xdr:rowOff>
              </xdr:to>
            </anchor>
          </commentPr>
        </mc:Choice>
        <mc:Fallback/>
      </mc:AlternateContent>
    </comment>
    <comment ref="E17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178</xdr:row>
                <xdr:rowOff>10</xdr:rowOff>
              </xdr:from>
              <xdr:to>
                <xdr:col>4</xdr:col>
                <xdr:colOff>-60</xdr:colOff>
                <xdr:row>183</xdr:row>
                <xdr:rowOff>7</xdr:rowOff>
              </xdr:to>
            </anchor>
          </commentPr>
        </mc:Choice>
        <mc:Fallback/>
      </mc:AlternateContent>
    </comment>
    <comment ref="E17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179</xdr:row>
                <xdr:rowOff>11</xdr:rowOff>
              </xdr:from>
              <xdr:to>
                <xdr:col>4</xdr:col>
                <xdr:colOff>-60</xdr:colOff>
                <xdr:row>184</xdr:row>
                <xdr:rowOff>7</xdr:rowOff>
              </xdr:to>
            </anchor>
          </commentPr>
        </mc:Choice>
        <mc:Fallback/>
      </mc:AlternateContent>
    </comment>
    <comment ref="E17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180</xdr:row>
                <xdr:rowOff>10</xdr:rowOff>
              </xdr:from>
              <xdr:to>
                <xdr:col>4</xdr:col>
                <xdr:colOff>-60</xdr:colOff>
                <xdr:row>185</xdr:row>
                <xdr:rowOff>7</xdr:rowOff>
              </xdr:to>
            </anchor>
          </commentPr>
        </mc:Choice>
        <mc:Fallback/>
      </mc:AlternateContent>
    </comment>
    <comment ref="E17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181</xdr:row>
                <xdr:rowOff>11</xdr:rowOff>
              </xdr:from>
              <xdr:to>
                <xdr:col>4</xdr:col>
                <xdr:colOff>-60</xdr:colOff>
                <xdr:row>186</xdr:row>
                <xdr:rowOff>10</xdr:rowOff>
              </xdr:to>
            </anchor>
          </commentPr>
        </mc:Choice>
        <mc:Fallback/>
      </mc:AlternateContent>
    </comment>
    <comment ref="E17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182</xdr:row>
                <xdr:rowOff>13</xdr:rowOff>
              </xdr:from>
              <xdr:to>
                <xdr:col>4</xdr:col>
                <xdr:colOff>-60</xdr:colOff>
                <xdr:row>187</xdr:row>
                <xdr:rowOff>10</xdr:rowOff>
              </xdr:to>
            </anchor>
          </commentPr>
        </mc:Choice>
        <mc:Fallback/>
      </mc:AlternateContent>
    </comment>
    <comment ref="E18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183</xdr:row>
                <xdr:rowOff>13</xdr:rowOff>
              </xdr:from>
              <xdr:to>
                <xdr:col>4</xdr:col>
                <xdr:colOff>-60</xdr:colOff>
                <xdr:row>188</xdr:row>
                <xdr:rowOff>10</xdr:rowOff>
              </xdr:to>
            </anchor>
          </commentPr>
        </mc:Choice>
        <mc:Fallback/>
      </mc:AlternateContent>
    </comment>
    <comment ref="E18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184</xdr:row>
                <xdr:rowOff>13</xdr:rowOff>
              </xdr:from>
              <xdr:to>
                <xdr:col>4</xdr:col>
                <xdr:colOff>-60</xdr:colOff>
                <xdr:row>189</xdr:row>
                <xdr:rowOff>9</xdr:rowOff>
              </xdr:to>
            </anchor>
          </commentPr>
        </mc:Choice>
        <mc:Fallback/>
      </mc:AlternateContent>
    </comment>
    <comment ref="E18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186</xdr:row>
                <xdr:rowOff>0</xdr:rowOff>
              </xdr:from>
              <xdr:to>
                <xdr:col>4</xdr:col>
                <xdr:colOff>-60</xdr:colOff>
                <xdr:row>190</xdr:row>
                <xdr:rowOff>13</xdr:rowOff>
              </xdr:to>
            </anchor>
          </commentPr>
        </mc:Choice>
        <mc:Fallback/>
      </mc:AlternateContent>
    </comment>
    <comment ref="E18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187</xdr:row>
                <xdr:rowOff>0</xdr:rowOff>
              </xdr:from>
              <xdr:to>
                <xdr:col>4</xdr:col>
                <xdr:colOff>-60</xdr:colOff>
                <xdr:row>191</xdr:row>
                <xdr:rowOff>11</xdr:rowOff>
              </xdr:to>
            </anchor>
          </commentPr>
        </mc:Choice>
        <mc:Fallback/>
      </mc:AlternateContent>
    </comment>
    <comment ref="E18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187</xdr:row>
                <xdr:rowOff>17</xdr:rowOff>
              </xdr:from>
              <xdr:to>
                <xdr:col>4</xdr:col>
                <xdr:colOff>-60</xdr:colOff>
                <xdr:row>192</xdr:row>
                <xdr:rowOff>11</xdr:rowOff>
              </xdr:to>
            </anchor>
          </commentPr>
        </mc:Choice>
        <mc:Fallback/>
      </mc:AlternateContent>
    </comment>
    <comment ref="E18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189</xdr:row>
                <xdr:rowOff>0</xdr:rowOff>
              </xdr:from>
              <xdr:to>
                <xdr:col>4</xdr:col>
                <xdr:colOff>-60</xdr:colOff>
                <xdr:row>193</xdr:row>
                <xdr:rowOff>10</xdr:rowOff>
              </xdr:to>
            </anchor>
          </commentPr>
        </mc:Choice>
        <mc:Fallback/>
      </mc:AlternateContent>
    </comment>
    <comment ref="E18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190</xdr:row>
                <xdr:rowOff>1</xdr:rowOff>
              </xdr:from>
              <xdr:to>
                <xdr:col>4</xdr:col>
                <xdr:colOff>-60</xdr:colOff>
                <xdr:row>195</xdr:row>
                <xdr:rowOff>0</xdr:rowOff>
              </xdr:to>
            </anchor>
          </commentPr>
        </mc:Choice>
        <mc:Fallback/>
      </mc:AlternateContent>
    </comment>
    <comment ref="E18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191</xdr:row>
                <xdr:rowOff>3</xdr:rowOff>
              </xdr:from>
              <xdr:to>
                <xdr:col>4</xdr:col>
                <xdr:colOff>-60</xdr:colOff>
                <xdr:row>195</xdr:row>
                <xdr:rowOff>13</xdr:rowOff>
              </xdr:to>
            </anchor>
          </commentPr>
        </mc:Choice>
        <mc:Fallback/>
      </mc:AlternateContent>
    </comment>
    <comment ref="E18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192</xdr:row>
                <xdr:rowOff>1</xdr:rowOff>
              </xdr:from>
              <xdr:to>
                <xdr:col>4</xdr:col>
                <xdr:colOff>-60</xdr:colOff>
                <xdr:row>196</xdr:row>
                <xdr:rowOff>13</xdr:rowOff>
              </xdr:to>
            </anchor>
          </commentPr>
        </mc:Choice>
        <mc:Fallback/>
      </mc:AlternateContent>
    </comment>
    <comment ref="E18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193</xdr:row>
                <xdr:rowOff>3</xdr:rowOff>
              </xdr:from>
              <xdr:to>
                <xdr:col>4</xdr:col>
                <xdr:colOff>-60</xdr:colOff>
                <xdr:row>197</xdr:row>
                <xdr:rowOff>13</xdr:rowOff>
              </xdr:to>
            </anchor>
          </commentPr>
        </mc:Choice>
        <mc:Fallback/>
      </mc:AlternateContent>
    </comment>
    <comment ref="E19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194</xdr:row>
                <xdr:rowOff>3</xdr:rowOff>
              </xdr:from>
              <xdr:to>
                <xdr:col>4</xdr:col>
                <xdr:colOff>-60</xdr:colOff>
                <xdr:row>199</xdr:row>
                <xdr:rowOff>1</xdr:rowOff>
              </xdr:to>
            </anchor>
          </commentPr>
        </mc:Choice>
        <mc:Fallback/>
      </mc:AlternateContent>
    </comment>
    <comment ref="E19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195</xdr:row>
                <xdr:rowOff>3</xdr:rowOff>
              </xdr:from>
              <xdr:to>
                <xdr:col>4</xdr:col>
                <xdr:colOff>-60</xdr:colOff>
                <xdr:row>200</xdr:row>
                <xdr:rowOff>0</xdr:rowOff>
              </xdr:to>
            </anchor>
          </commentPr>
        </mc:Choice>
        <mc:Fallback/>
      </mc:AlternateContent>
    </comment>
    <comment ref="E19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196</xdr:row>
                <xdr:rowOff>3</xdr:rowOff>
              </xdr:from>
              <xdr:to>
                <xdr:col>4</xdr:col>
                <xdr:colOff>-60</xdr:colOff>
                <xdr:row>201</xdr:row>
                <xdr:rowOff>1</xdr:rowOff>
              </xdr:to>
            </anchor>
          </commentPr>
        </mc:Choice>
        <mc:Fallback/>
      </mc:AlternateContent>
    </comment>
    <comment ref="E19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197</xdr:row>
                <xdr:rowOff>3</xdr:rowOff>
              </xdr:from>
              <xdr:to>
                <xdr:col>4</xdr:col>
                <xdr:colOff>-60</xdr:colOff>
                <xdr:row>201</xdr:row>
                <xdr:rowOff>17</xdr:rowOff>
              </xdr:to>
            </anchor>
          </commentPr>
        </mc:Choice>
        <mc:Fallback/>
      </mc:AlternateContent>
    </comment>
    <comment ref="E19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198</xdr:row>
                <xdr:rowOff>9</xdr:rowOff>
              </xdr:from>
              <xdr:to>
                <xdr:col>4</xdr:col>
                <xdr:colOff>-60</xdr:colOff>
                <xdr:row>203</xdr:row>
                <xdr:rowOff>3</xdr:rowOff>
              </xdr:to>
            </anchor>
          </commentPr>
        </mc:Choice>
        <mc:Fallback/>
      </mc:AlternateContent>
    </comment>
    <comment ref="E19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199</xdr:row>
                <xdr:rowOff>9</xdr:rowOff>
              </xdr:from>
              <xdr:to>
                <xdr:col>4</xdr:col>
                <xdr:colOff>-60</xdr:colOff>
                <xdr:row>204</xdr:row>
                <xdr:rowOff>3</xdr:rowOff>
              </xdr:to>
            </anchor>
          </commentPr>
        </mc:Choice>
        <mc:Fallback/>
      </mc:AlternateContent>
    </comment>
    <comment ref="E19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200</xdr:row>
                <xdr:rowOff>9</xdr:rowOff>
              </xdr:from>
              <xdr:to>
                <xdr:col>4</xdr:col>
                <xdr:colOff>-60</xdr:colOff>
                <xdr:row>205</xdr:row>
                <xdr:rowOff>3</xdr:rowOff>
              </xdr:to>
            </anchor>
          </commentPr>
        </mc:Choice>
        <mc:Fallback/>
      </mc:AlternateContent>
    </comment>
    <comment ref="E19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201</xdr:row>
                <xdr:rowOff>9</xdr:rowOff>
              </xdr:from>
              <xdr:to>
                <xdr:col>4</xdr:col>
                <xdr:colOff>-60</xdr:colOff>
                <xdr:row>206</xdr:row>
                <xdr:rowOff>1</xdr:rowOff>
              </xdr:to>
            </anchor>
          </commentPr>
        </mc:Choice>
        <mc:Fallback/>
      </mc:AlternateContent>
    </comment>
    <comment ref="E19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202</xdr:row>
                <xdr:rowOff>10</xdr:rowOff>
              </xdr:from>
              <xdr:to>
                <xdr:col>4</xdr:col>
                <xdr:colOff>-60</xdr:colOff>
                <xdr:row>207</xdr:row>
                <xdr:rowOff>7</xdr:rowOff>
              </xdr:to>
            </anchor>
          </commentPr>
        </mc:Choice>
        <mc:Fallback/>
      </mc:AlternateContent>
    </comment>
    <comment ref="E19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203</xdr:row>
                <xdr:rowOff>11</xdr:rowOff>
              </xdr:from>
              <xdr:to>
                <xdr:col>4</xdr:col>
                <xdr:colOff>-60</xdr:colOff>
                <xdr:row>208</xdr:row>
                <xdr:rowOff>3</xdr:rowOff>
              </xdr:to>
            </anchor>
          </commentPr>
        </mc:Choice>
        <mc:Fallback/>
      </mc:AlternateContent>
    </comment>
    <comment ref="E20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204</xdr:row>
                <xdr:rowOff>10</xdr:rowOff>
              </xdr:from>
              <xdr:to>
                <xdr:col>4</xdr:col>
                <xdr:colOff>-60</xdr:colOff>
                <xdr:row>209</xdr:row>
                <xdr:rowOff>7</xdr:rowOff>
              </xdr:to>
            </anchor>
          </commentPr>
        </mc:Choice>
        <mc:Fallback/>
      </mc:AlternateContent>
    </comment>
    <comment ref="E20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205</xdr:row>
                <xdr:rowOff>10</xdr:rowOff>
              </xdr:from>
              <xdr:to>
                <xdr:col>4</xdr:col>
                <xdr:colOff>-60</xdr:colOff>
                <xdr:row>210</xdr:row>
                <xdr:rowOff>7</xdr:rowOff>
              </xdr:to>
            </anchor>
          </commentPr>
        </mc:Choice>
        <mc:Fallback/>
      </mc:AlternateContent>
    </comment>
    <comment ref="E20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206</xdr:row>
                <xdr:rowOff>13</xdr:rowOff>
              </xdr:from>
              <xdr:to>
                <xdr:col>4</xdr:col>
                <xdr:colOff>-60</xdr:colOff>
                <xdr:row>211</xdr:row>
                <xdr:rowOff>10</xdr:rowOff>
              </xdr:to>
            </anchor>
          </commentPr>
        </mc:Choice>
        <mc:Fallback/>
      </mc:AlternateContent>
    </comment>
    <comment ref="E20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207</xdr:row>
                <xdr:rowOff>11</xdr:rowOff>
              </xdr:from>
              <xdr:to>
                <xdr:col>4</xdr:col>
                <xdr:colOff>-60</xdr:colOff>
                <xdr:row>212</xdr:row>
                <xdr:rowOff>9</xdr:rowOff>
              </xdr:to>
            </anchor>
          </commentPr>
        </mc:Choice>
        <mc:Fallback/>
      </mc:AlternateContent>
    </comment>
    <comment ref="E20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208</xdr:row>
                <xdr:rowOff>13</xdr:rowOff>
              </xdr:from>
              <xdr:to>
                <xdr:col>4</xdr:col>
                <xdr:colOff>-60</xdr:colOff>
                <xdr:row>213</xdr:row>
                <xdr:rowOff>10</xdr:rowOff>
              </xdr:to>
            </anchor>
          </commentPr>
        </mc:Choice>
        <mc:Fallback/>
      </mc:AlternateContent>
    </comment>
    <comment ref="E20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209</xdr:row>
                <xdr:rowOff>13</xdr:rowOff>
              </xdr:from>
              <xdr:to>
                <xdr:col>4</xdr:col>
                <xdr:colOff>-60</xdr:colOff>
                <xdr:row>214</xdr:row>
                <xdr:rowOff>9</xdr:rowOff>
              </xdr:to>
            </anchor>
          </commentPr>
        </mc:Choice>
        <mc:Fallback/>
      </mc:AlternateContent>
    </comment>
    <comment ref="E20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211</xdr:row>
                <xdr:rowOff>0</xdr:rowOff>
              </xdr:from>
              <xdr:to>
                <xdr:col>4</xdr:col>
                <xdr:colOff>-60</xdr:colOff>
                <xdr:row>215</xdr:row>
                <xdr:rowOff>11</xdr:rowOff>
              </xdr:to>
            </anchor>
          </commentPr>
        </mc:Choice>
        <mc:Fallback/>
      </mc:AlternateContent>
    </comment>
    <comment ref="E20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211</xdr:row>
                <xdr:rowOff>17</xdr:rowOff>
              </xdr:from>
              <xdr:to>
                <xdr:col>4</xdr:col>
                <xdr:colOff>-60</xdr:colOff>
                <xdr:row>216</xdr:row>
                <xdr:rowOff>10</xdr:rowOff>
              </xdr:to>
            </anchor>
          </commentPr>
        </mc:Choice>
        <mc:Fallback/>
      </mc:AlternateContent>
    </comment>
    <comment ref="E20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213</xdr:row>
                <xdr:rowOff>0</xdr:rowOff>
              </xdr:from>
              <xdr:to>
                <xdr:col>4</xdr:col>
                <xdr:colOff>-60</xdr:colOff>
                <xdr:row>217</xdr:row>
                <xdr:rowOff>11</xdr:rowOff>
              </xdr:to>
            </anchor>
          </commentPr>
        </mc:Choice>
        <mc:Fallback/>
      </mc:AlternateContent>
    </comment>
    <comment ref="E20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214</xdr:row>
                <xdr:rowOff>0</xdr:rowOff>
              </xdr:from>
              <xdr:to>
                <xdr:col>4</xdr:col>
                <xdr:colOff>-60</xdr:colOff>
                <xdr:row>218</xdr:row>
                <xdr:rowOff>11</xdr:rowOff>
              </xdr:to>
            </anchor>
          </commentPr>
        </mc:Choice>
        <mc:Fallback/>
      </mc:AlternateContent>
    </comment>
    <comment ref="E21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215</xdr:row>
                <xdr:rowOff>1</xdr:rowOff>
              </xdr:from>
              <xdr:to>
                <xdr:col>4</xdr:col>
                <xdr:colOff>-60</xdr:colOff>
                <xdr:row>219</xdr:row>
                <xdr:rowOff>11</xdr:rowOff>
              </xdr:to>
            </anchor>
          </commentPr>
        </mc:Choice>
        <mc:Fallback/>
      </mc:AlternateContent>
    </comment>
    <comment ref="E21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216</xdr:row>
                <xdr:rowOff>1</xdr:rowOff>
              </xdr:from>
              <xdr:to>
                <xdr:col>4</xdr:col>
                <xdr:colOff>-60</xdr:colOff>
                <xdr:row>220</xdr:row>
                <xdr:rowOff>13</xdr:rowOff>
              </xdr:to>
            </anchor>
          </commentPr>
        </mc:Choice>
        <mc:Fallback/>
      </mc:AlternateContent>
    </comment>
    <comment ref="E21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217</xdr:row>
                <xdr:rowOff>1</xdr:rowOff>
              </xdr:from>
              <xdr:to>
                <xdr:col>4</xdr:col>
                <xdr:colOff>-60</xdr:colOff>
                <xdr:row>221</xdr:row>
                <xdr:rowOff>13</xdr:rowOff>
              </xdr:to>
            </anchor>
          </commentPr>
        </mc:Choice>
        <mc:Fallback/>
      </mc:AlternateContent>
    </comment>
    <comment ref="E21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218</xdr:row>
                <xdr:rowOff>3</xdr:rowOff>
              </xdr:from>
              <xdr:to>
                <xdr:col>4</xdr:col>
                <xdr:colOff>-60</xdr:colOff>
                <xdr:row>222</xdr:row>
                <xdr:rowOff>13</xdr:rowOff>
              </xdr:to>
            </anchor>
          </commentPr>
        </mc:Choice>
        <mc:Fallback/>
      </mc:AlternateContent>
    </comment>
    <comment ref="E2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219</xdr:row>
                <xdr:rowOff>7</xdr:rowOff>
              </xdr:from>
              <xdr:to>
                <xdr:col>4</xdr:col>
                <xdr:colOff>-60</xdr:colOff>
                <xdr:row>223</xdr:row>
                <xdr:rowOff>17</xdr:rowOff>
              </xdr:to>
            </anchor>
          </commentPr>
        </mc:Choice>
        <mc:Fallback/>
      </mc:AlternateContent>
    </comment>
    <comment ref="E2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220</xdr:row>
                <xdr:rowOff>3</xdr:rowOff>
              </xdr:from>
              <xdr:to>
                <xdr:col>4</xdr:col>
                <xdr:colOff>-60</xdr:colOff>
                <xdr:row>224</xdr:row>
                <xdr:rowOff>17</xdr:rowOff>
              </xdr:to>
            </anchor>
          </commentPr>
        </mc:Choice>
        <mc:Fallback/>
      </mc:AlternateContent>
    </comment>
    <comment ref="E2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221</xdr:row>
                <xdr:rowOff>7</xdr:rowOff>
              </xdr:from>
              <xdr:to>
                <xdr:col>4</xdr:col>
                <xdr:colOff>-60</xdr:colOff>
                <xdr:row>226</xdr:row>
                <xdr:rowOff>0</xdr:rowOff>
              </xdr:to>
            </anchor>
          </commentPr>
        </mc:Choice>
        <mc:Fallback/>
      </mc:AlternateContent>
    </comment>
    <comment ref="E2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222</xdr:row>
                <xdr:rowOff>7</xdr:rowOff>
              </xdr:from>
              <xdr:to>
                <xdr:col>4</xdr:col>
                <xdr:colOff>-60</xdr:colOff>
                <xdr:row>227</xdr:row>
                <xdr:rowOff>0</xdr:rowOff>
              </xdr:to>
            </anchor>
          </commentPr>
        </mc:Choice>
        <mc:Fallback/>
      </mc:AlternateContent>
    </comment>
    <comment ref="E2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223</xdr:row>
                <xdr:rowOff>9</xdr:rowOff>
              </xdr:from>
              <xdr:to>
                <xdr:col>4</xdr:col>
                <xdr:colOff>-60</xdr:colOff>
                <xdr:row>228</xdr:row>
                <xdr:rowOff>1</xdr:rowOff>
              </xdr:to>
            </anchor>
          </commentPr>
        </mc:Choice>
        <mc:Fallback/>
      </mc:AlternateContent>
    </comment>
    <comment ref="E2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224</xdr:row>
                <xdr:rowOff>7</xdr:rowOff>
              </xdr:from>
              <xdr:to>
                <xdr:col>4</xdr:col>
                <xdr:colOff>-60</xdr:colOff>
                <xdr:row>229</xdr:row>
                <xdr:rowOff>1</xdr:rowOff>
              </xdr:to>
            </anchor>
          </commentPr>
        </mc:Choice>
        <mc:Fallback/>
      </mc:AlternateContent>
    </comment>
    <comment ref="E2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225</xdr:row>
                <xdr:rowOff>9</xdr:rowOff>
              </xdr:from>
              <xdr:to>
                <xdr:col>4</xdr:col>
                <xdr:colOff>-60</xdr:colOff>
                <xdr:row>230</xdr:row>
                <xdr:rowOff>1</xdr:rowOff>
              </xdr:to>
            </anchor>
          </commentPr>
        </mc:Choice>
        <mc:Fallback/>
      </mc:AlternateContent>
    </comment>
    <comment ref="E2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226</xdr:row>
                <xdr:rowOff>9</xdr:rowOff>
              </xdr:from>
              <xdr:to>
                <xdr:col>4</xdr:col>
                <xdr:colOff>-60</xdr:colOff>
                <xdr:row>231</xdr:row>
                <xdr:rowOff>1</xdr:rowOff>
              </xdr:to>
            </anchor>
          </commentPr>
        </mc:Choice>
        <mc:Fallback/>
      </mc:AlternateContent>
    </comment>
    <comment ref="E2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227</xdr:row>
                <xdr:rowOff>10</xdr:rowOff>
              </xdr:from>
              <xdr:to>
                <xdr:col>4</xdr:col>
                <xdr:colOff>-60</xdr:colOff>
                <xdr:row>232</xdr:row>
                <xdr:rowOff>3</xdr:rowOff>
              </xdr:to>
            </anchor>
          </commentPr>
        </mc:Choice>
        <mc:Fallback/>
      </mc:AlternateContent>
    </comment>
    <comment ref="E2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228</xdr:row>
                <xdr:rowOff>10</xdr:rowOff>
              </xdr:from>
              <xdr:to>
                <xdr:col>4</xdr:col>
                <xdr:colOff>-60</xdr:colOff>
                <xdr:row>233</xdr:row>
                <xdr:rowOff>3</xdr:rowOff>
              </xdr:to>
            </anchor>
          </commentPr>
        </mc:Choice>
        <mc:Fallback/>
      </mc:AlternateContent>
    </comment>
    <comment ref="E2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229</xdr:row>
                <xdr:rowOff>10</xdr:rowOff>
              </xdr:from>
              <xdr:to>
                <xdr:col>4</xdr:col>
                <xdr:colOff>-60</xdr:colOff>
                <xdr:row>234</xdr:row>
                <xdr:rowOff>3</xdr:rowOff>
              </xdr:to>
            </anchor>
          </commentPr>
        </mc:Choice>
        <mc:Fallback/>
      </mc:AlternateContent>
    </comment>
    <comment ref="E2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230</xdr:row>
                <xdr:rowOff>10</xdr:rowOff>
              </xdr:from>
              <xdr:to>
                <xdr:col>4</xdr:col>
                <xdr:colOff>-60</xdr:colOff>
                <xdr:row>235</xdr:row>
                <xdr:rowOff>3</xdr:rowOff>
              </xdr:to>
            </anchor>
          </commentPr>
        </mc:Choice>
        <mc:Fallback/>
      </mc:AlternateContent>
    </comment>
    <comment ref="E2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231</xdr:row>
                <xdr:rowOff>11</xdr:rowOff>
              </xdr:from>
              <xdr:to>
                <xdr:col>4</xdr:col>
                <xdr:colOff>-60</xdr:colOff>
                <xdr:row>236</xdr:row>
                <xdr:rowOff>7</xdr:rowOff>
              </xdr:to>
            </anchor>
          </commentPr>
        </mc:Choice>
        <mc:Fallback/>
      </mc:AlternateContent>
    </comment>
    <comment ref="E2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232</xdr:row>
                <xdr:rowOff>11</xdr:rowOff>
              </xdr:from>
              <xdr:to>
                <xdr:col>4</xdr:col>
                <xdr:colOff>-60</xdr:colOff>
                <xdr:row>237</xdr:row>
                <xdr:rowOff>7</xdr:rowOff>
              </xdr:to>
            </anchor>
          </commentPr>
        </mc:Choice>
        <mc:Fallback/>
      </mc:AlternateContent>
    </comment>
    <comment ref="E2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233</xdr:row>
                <xdr:rowOff>13</xdr:rowOff>
              </xdr:from>
              <xdr:to>
                <xdr:col>4</xdr:col>
                <xdr:colOff>-60</xdr:colOff>
                <xdr:row>238</xdr:row>
                <xdr:rowOff>7</xdr:rowOff>
              </xdr:to>
            </anchor>
          </commentPr>
        </mc:Choice>
        <mc:Fallback/>
      </mc:AlternateContent>
    </comment>
    <comment ref="E2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234</xdr:row>
                <xdr:rowOff>13</xdr:rowOff>
              </xdr:from>
              <xdr:to>
                <xdr:col>4</xdr:col>
                <xdr:colOff>-60</xdr:colOff>
                <xdr:row>239</xdr:row>
                <xdr:rowOff>9</xdr:rowOff>
              </xdr:to>
            </anchor>
          </commentPr>
        </mc:Choice>
        <mc:Fallback/>
      </mc:AlternateContent>
    </comment>
    <comment ref="E2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235</xdr:row>
                <xdr:rowOff>17</xdr:rowOff>
              </xdr:from>
              <xdr:to>
                <xdr:col>4</xdr:col>
                <xdr:colOff>-60</xdr:colOff>
                <xdr:row>240</xdr:row>
                <xdr:rowOff>10</xdr:rowOff>
              </xdr:to>
            </anchor>
          </commentPr>
        </mc:Choice>
        <mc:Fallback/>
      </mc:AlternateContent>
    </comment>
    <comment ref="E2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237</xdr:row>
                <xdr:rowOff>0</xdr:rowOff>
              </xdr:from>
              <xdr:to>
                <xdr:col>4</xdr:col>
                <xdr:colOff>-60</xdr:colOff>
                <xdr:row>241</xdr:row>
                <xdr:rowOff>10</xdr:rowOff>
              </xdr:to>
            </anchor>
          </commentPr>
        </mc:Choice>
        <mc:Fallback/>
      </mc:AlternateContent>
    </comment>
    <comment ref="E2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238</xdr:row>
                <xdr:rowOff>0</xdr:rowOff>
              </xdr:from>
              <xdr:to>
                <xdr:col>4</xdr:col>
                <xdr:colOff>-60</xdr:colOff>
                <xdr:row>242</xdr:row>
                <xdr:rowOff>11</xdr:rowOff>
              </xdr:to>
            </anchor>
          </commentPr>
        </mc:Choice>
        <mc:Fallback/>
      </mc:AlternateContent>
    </comment>
    <comment ref="E2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239</xdr:row>
                <xdr:rowOff>0</xdr:rowOff>
              </xdr:from>
              <xdr:to>
                <xdr:col>4</xdr:col>
                <xdr:colOff>-60</xdr:colOff>
                <xdr:row>243</xdr:row>
                <xdr:rowOff>11</xdr:rowOff>
              </xdr:to>
            </anchor>
          </commentPr>
        </mc:Choice>
        <mc:Fallback/>
      </mc:AlternateContent>
    </comment>
    <comment ref="E2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240</xdr:row>
                <xdr:rowOff>1</xdr:rowOff>
              </xdr:from>
              <xdr:to>
                <xdr:col>4</xdr:col>
                <xdr:colOff>-60</xdr:colOff>
                <xdr:row>244</xdr:row>
                <xdr:rowOff>11</xdr:rowOff>
              </xdr:to>
            </anchor>
          </commentPr>
        </mc:Choice>
        <mc:Fallback/>
      </mc:AlternateContent>
    </comment>
    <comment ref="E2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241</xdr:row>
                <xdr:rowOff>1</xdr:rowOff>
              </xdr:from>
              <xdr:to>
                <xdr:col>4</xdr:col>
                <xdr:colOff>-60</xdr:colOff>
                <xdr:row>245</xdr:row>
                <xdr:rowOff>13</xdr:rowOff>
              </xdr:to>
            </anchor>
          </commentPr>
        </mc:Choice>
        <mc:Fallback/>
      </mc:AlternateContent>
    </comment>
    <comment ref="E2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242</xdr:row>
                <xdr:rowOff>1</xdr:rowOff>
              </xdr:from>
              <xdr:to>
                <xdr:col>4</xdr:col>
                <xdr:colOff>-60</xdr:colOff>
                <xdr:row>246</xdr:row>
                <xdr:rowOff>13</xdr:rowOff>
              </xdr:to>
            </anchor>
          </commentPr>
        </mc:Choice>
        <mc:Fallback/>
      </mc:AlternateContent>
    </comment>
    <comment ref="E23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243</xdr:row>
                <xdr:rowOff>3</xdr:rowOff>
              </xdr:from>
              <xdr:to>
                <xdr:col>4</xdr:col>
                <xdr:colOff>-60</xdr:colOff>
                <xdr:row>247</xdr:row>
                <xdr:rowOff>11</xdr:rowOff>
              </xdr:to>
            </anchor>
          </commentPr>
        </mc:Choice>
        <mc:Fallback/>
      </mc:AlternateContent>
    </comment>
    <comment ref="E23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244</xdr:row>
                <xdr:rowOff>3</xdr:rowOff>
              </xdr:from>
              <xdr:to>
                <xdr:col>4</xdr:col>
                <xdr:colOff>-60</xdr:colOff>
                <xdr:row>249</xdr:row>
                <xdr:rowOff>0</xdr:rowOff>
              </xdr:to>
            </anchor>
          </commentPr>
        </mc:Choice>
        <mc:Fallback/>
      </mc:AlternateContent>
    </comment>
    <comment ref="E23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245</xdr:row>
                <xdr:rowOff>3</xdr:rowOff>
              </xdr:from>
              <xdr:to>
                <xdr:col>4</xdr:col>
                <xdr:colOff>-60</xdr:colOff>
                <xdr:row>250</xdr:row>
                <xdr:rowOff>0</xdr:rowOff>
              </xdr:to>
            </anchor>
          </commentPr>
        </mc:Choice>
        <mc:Fallback/>
      </mc:AlternateContent>
    </comment>
    <comment ref="E24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246</xdr:row>
                <xdr:rowOff>3</xdr:rowOff>
              </xdr:from>
              <xdr:to>
                <xdr:col>4</xdr:col>
                <xdr:colOff>-60</xdr:colOff>
                <xdr:row>250</xdr:row>
                <xdr:rowOff>17</xdr:rowOff>
              </xdr:to>
            </anchor>
          </commentPr>
        </mc:Choice>
        <mc:Fallback/>
      </mc:AlternateContent>
    </comment>
    <comment ref="E24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247</xdr:row>
                <xdr:rowOff>3</xdr:rowOff>
              </xdr:from>
              <xdr:to>
                <xdr:col>4</xdr:col>
                <xdr:colOff>-60</xdr:colOff>
                <xdr:row>251</xdr:row>
                <xdr:rowOff>17</xdr:rowOff>
              </xdr:to>
            </anchor>
          </commentPr>
        </mc:Choice>
        <mc:Fallback/>
      </mc:AlternateContent>
    </comment>
    <comment ref="E24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248</xdr:row>
                <xdr:rowOff>7</xdr:rowOff>
              </xdr:from>
              <xdr:to>
                <xdr:col>4</xdr:col>
                <xdr:colOff>-60</xdr:colOff>
                <xdr:row>253</xdr:row>
                <xdr:rowOff>1</xdr:rowOff>
              </xdr:to>
            </anchor>
          </commentPr>
        </mc:Choice>
        <mc:Fallback/>
      </mc:AlternateContent>
    </comment>
    <comment ref="E24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249</xdr:row>
                <xdr:rowOff>7</xdr:rowOff>
              </xdr:from>
              <xdr:to>
                <xdr:col>4</xdr:col>
                <xdr:colOff>-60</xdr:colOff>
                <xdr:row>254</xdr:row>
                <xdr:rowOff>1</xdr:rowOff>
              </xdr:to>
            </anchor>
          </commentPr>
        </mc:Choice>
        <mc:Fallback/>
      </mc:AlternateContent>
    </comment>
    <comment ref="E24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250</xdr:row>
                <xdr:rowOff>9</xdr:rowOff>
              </xdr:from>
              <xdr:to>
                <xdr:col>4</xdr:col>
                <xdr:colOff>-60</xdr:colOff>
                <xdr:row>255</xdr:row>
                <xdr:rowOff>3</xdr:rowOff>
              </xdr:to>
            </anchor>
          </commentPr>
        </mc:Choice>
        <mc:Fallback/>
      </mc:AlternateContent>
    </comment>
    <comment ref="E24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251</xdr:row>
                <xdr:rowOff>9</xdr:rowOff>
              </xdr:from>
              <xdr:to>
                <xdr:col>4</xdr:col>
                <xdr:colOff>-60</xdr:colOff>
                <xdr:row>255</xdr:row>
                <xdr:rowOff>18</xdr:rowOff>
              </xdr:to>
            </anchor>
          </commentPr>
        </mc:Choice>
        <mc:Fallback/>
      </mc:AlternateContent>
    </comment>
    <comment ref="E24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252</xdr:row>
                <xdr:rowOff>9</xdr:rowOff>
              </xdr:from>
              <xdr:to>
                <xdr:col>4</xdr:col>
                <xdr:colOff>-60</xdr:colOff>
                <xdr:row>257</xdr:row>
                <xdr:rowOff>3</xdr:rowOff>
              </xdr:to>
            </anchor>
          </commentPr>
        </mc:Choice>
        <mc:Fallback/>
      </mc:AlternateContent>
    </comment>
    <comment ref="E24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253</xdr:row>
                <xdr:rowOff>10</xdr:rowOff>
              </xdr:from>
              <xdr:to>
                <xdr:col>4</xdr:col>
                <xdr:colOff>-60</xdr:colOff>
                <xdr:row>258</xdr:row>
                <xdr:rowOff>3</xdr:rowOff>
              </xdr:to>
            </anchor>
          </commentPr>
        </mc:Choice>
        <mc:Fallback/>
      </mc:AlternateContent>
    </comment>
    <comment ref="E24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254</xdr:row>
                <xdr:rowOff>10</xdr:rowOff>
              </xdr:from>
              <xdr:to>
                <xdr:col>4</xdr:col>
                <xdr:colOff>-60</xdr:colOff>
                <xdr:row>259</xdr:row>
                <xdr:rowOff>3</xdr:rowOff>
              </xdr:to>
            </anchor>
          </commentPr>
        </mc:Choice>
        <mc:Fallback/>
      </mc:AlternateContent>
    </comment>
    <comment ref="E24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255</xdr:row>
                <xdr:rowOff>10</xdr:rowOff>
              </xdr:from>
              <xdr:to>
                <xdr:col>4</xdr:col>
                <xdr:colOff>-60</xdr:colOff>
                <xdr:row>260</xdr:row>
                <xdr:rowOff>3</xdr:rowOff>
              </xdr:to>
            </anchor>
          </commentPr>
        </mc:Choice>
        <mc:Fallback/>
      </mc:AlternateContent>
    </comment>
    <comment ref="E25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256</xdr:row>
                <xdr:rowOff>11</xdr:rowOff>
              </xdr:from>
              <xdr:to>
                <xdr:col>4</xdr:col>
                <xdr:colOff>-60</xdr:colOff>
                <xdr:row>261</xdr:row>
                <xdr:rowOff>9</xdr:rowOff>
              </xdr:to>
            </anchor>
          </commentPr>
        </mc:Choice>
        <mc:Fallback/>
      </mc:AlternateContent>
    </comment>
    <comment ref="E25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257</xdr:row>
                <xdr:rowOff>11</xdr:rowOff>
              </xdr:from>
              <xdr:to>
                <xdr:col>4</xdr:col>
                <xdr:colOff>-60</xdr:colOff>
                <xdr:row>262</xdr:row>
                <xdr:rowOff>9</xdr:rowOff>
              </xdr:to>
            </anchor>
          </commentPr>
        </mc:Choice>
        <mc:Fallback/>
      </mc:AlternateContent>
    </comment>
    <comment ref="E2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258</xdr:row>
                <xdr:rowOff>13</xdr:rowOff>
              </xdr:from>
              <xdr:to>
                <xdr:col>4</xdr:col>
                <xdr:colOff>-60</xdr:colOff>
                <xdr:row>263</xdr:row>
                <xdr:rowOff>10</xdr:rowOff>
              </xdr:to>
            </anchor>
          </commentPr>
        </mc:Choice>
        <mc:Fallback/>
      </mc:AlternateContent>
    </comment>
    <comment ref="E25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259</xdr:row>
                <xdr:rowOff>11</xdr:rowOff>
              </xdr:from>
              <xdr:to>
                <xdr:col>4</xdr:col>
                <xdr:colOff>-60</xdr:colOff>
                <xdr:row>264</xdr:row>
                <xdr:rowOff>7</xdr:rowOff>
              </xdr:to>
            </anchor>
          </commentPr>
        </mc:Choice>
        <mc:Fallback/>
      </mc:AlternateContent>
    </comment>
    <comment ref="E25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261</xdr:row>
                <xdr:rowOff>0</xdr:rowOff>
              </xdr:from>
              <xdr:to>
                <xdr:col>4</xdr:col>
                <xdr:colOff>-60</xdr:colOff>
                <xdr:row>265</xdr:row>
                <xdr:rowOff>10</xdr:rowOff>
              </xdr:to>
            </anchor>
          </commentPr>
        </mc:Choice>
        <mc:Fallback/>
      </mc:AlternateContent>
    </comment>
    <comment ref="E25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262</xdr:row>
                <xdr:rowOff>0</xdr:rowOff>
              </xdr:from>
              <xdr:to>
                <xdr:col>4</xdr:col>
                <xdr:colOff>-60</xdr:colOff>
                <xdr:row>266</xdr:row>
                <xdr:rowOff>10</xdr:rowOff>
              </xdr:to>
            </anchor>
          </commentPr>
        </mc:Choice>
        <mc:Fallback/>
      </mc:AlternateContent>
    </comment>
    <comment ref="E25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263</xdr:row>
                <xdr:rowOff>0</xdr:rowOff>
              </xdr:from>
              <xdr:to>
                <xdr:col>4</xdr:col>
                <xdr:colOff>-60</xdr:colOff>
                <xdr:row>267</xdr:row>
                <xdr:rowOff>11</xdr:rowOff>
              </xdr:to>
            </anchor>
          </commentPr>
        </mc:Choice>
        <mc:Fallback/>
      </mc:AlternateContent>
    </comment>
    <comment ref="E25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263</xdr:row>
                <xdr:rowOff>17</xdr:rowOff>
              </xdr:from>
              <xdr:to>
                <xdr:col>4</xdr:col>
                <xdr:colOff>-60</xdr:colOff>
                <xdr:row>268</xdr:row>
                <xdr:rowOff>10</xdr:rowOff>
              </xdr:to>
            </anchor>
          </commentPr>
        </mc:Choice>
        <mc:Fallback/>
      </mc:AlternateContent>
    </comment>
    <comment ref="E25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265</xdr:row>
                <xdr:rowOff>0</xdr:rowOff>
              </xdr:from>
              <xdr:to>
                <xdr:col>4</xdr:col>
                <xdr:colOff>-60</xdr:colOff>
                <xdr:row>269</xdr:row>
                <xdr:rowOff>11</xdr:rowOff>
              </xdr:to>
            </anchor>
          </commentPr>
        </mc:Choice>
        <mc:Fallback/>
      </mc:AlternateContent>
    </comment>
    <comment ref="E25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266</xdr:row>
                <xdr:rowOff>0</xdr:rowOff>
              </xdr:from>
              <xdr:to>
                <xdr:col>4</xdr:col>
                <xdr:colOff>-60</xdr:colOff>
                <xdr:row>270</xdr:row>
                <xdr:rowOff>13</xdr:rowOff>
              </xdr:to>
            </anchor>
          </commentPr>
        </mc:Choice>
        <mc:Fallback/>
      </mc:AlternateContent>
    </comment>
    <comment ref="E26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267</xdr:row>
                <xdr:rowOff>1</xdr:rowOff>
              </xdr:from>
              <xdr:to>
                <xdr:col>4</xdr:col>
                <xdr:colOff>-60</xdr:colOff>
                <xdr:row>271</xdr:row>
                <xdr:rowOff>11</xdr:rowOff>
              </xdr:to>
            </anchor>
          </commentPr>
        </mc:Choice>
        <mc:Fallback/>
      </mc:AlternateContent>
    </comment>
    <comment ref="E2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268</xdr:row>
                <xdr:rowOff>0</xdr:rowOff>
              </xdr:from>
              <xdr:to>
                <xdr:col>4</xdr:col>
                <xdr:colOff>-60</xdr:colOff>
                <xdr:row>272</xdr:row>
                <xdr:rowOff>13</xdr:rowOff>
              </xdr:to>
            </anchor>
          </commentPr>
        </mc:Choice>
        <mc:Fallback/>
      </mc:AlternateContent>
    </comment>
    <comment ref="E2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269</xdr:row>
                <xdr:rowOff>1</xdr:rowOff>
              </xdr:from>
              <xdr:to>
                <xdr:col>4</xdr:col>
                <xdr:colOff>-60</xdr:colOff>
                <xdr:row>273</xdr:row>
                <xdr:rowOff>17</xdr:rowOff>
              </xdr:to>
            </anchor>
          </commentPr>
        </mc:Choice>
        <mc:Fallback/>
      </mc:AlternateContent>
    </comment>
    <comment ref="E26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270</xdr:row>
                <xdr:rowOff>3</xdr:rowOff>
              </xdr:from>
              <xdr:to>
                <xdr:col>4</xdr:col>
                <xdr:colOff>-60</xdr:colOff>
                <xdr:row>274</xdr:row>
                <xdr:rowOff>17</xdr:rowOff>
              </xdr:to>
            </anchor>
          </commentPr>
        </mc:Choice>
        <mc:Fallback/>
      </mc:AlternateContent>
    </comment>
    <comment ref="E26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271</xdr:row>
                <xdr:rowOff>3</xdr:rowOff>
              </xdr:from>
              <xdr:to>
                <xdr:col>4</xdr:col>
                <xdr:colOff>-60</xdr:colOff>
                <xdr:row>275</xdr:row>
                <xdr:rowOff>17</xdr:rowOff>
              </xdr:to>
            </anchor>
          </commentPr>
        </mc:Choice>
        <mc:Fallback/>
      </mc:AlternateContent>
    </comment>
    <comment ref="E26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272</xdr:row>
                <xdr:rowOff>3</xdr:rowOff>
              </xdr:from>
              <xdr:to>
                <xdr:col>4</xdr:col>
                <xdr:colOff>-60</xdr:colOff>
                <xdr:row>276</xdr:row>
                <xdr:rowOff>17</xdr:rowOff>
              </xdr:to>
            </anchor>
          </commentPr>
        </mc:Choice>
        <mc:Fallback/>
      </mc:AlternateContent>
    </comment>
    <comment ref="E26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273</xdr:row>
                <xdr:rowOff>3</xdr:rowOff>
              </xdr:from>
              <xdr:to>
                <xdr:col>4</xdr:col>
                <xdr:colOff>-60</xdr:colOff>
                <xdr:row>278</xdr:row>
                <xdr:rowOff>1</xdr:rowOff>
              </xdr:to>
            </anchor>
          </commentPr>
        </mc:Choice>
        <mc:Fallback/>
      </mc:AlternateContent>
    </comment>
    <comment ref="E26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274</xdr:row>
                <xdr:rowOff>3</xdr:rowOff>
              </xdr:from>
              <xdr:to>
                <xdr:col>4</xdr:col>
                <xdr:colOff>-60</xdr:colOff>
                <xdr:row>279</xdr:row>
                <xdr:rowOff>1</xdr:rowOff>
              </xdr:to>
            </anchor>
          </commentPr>
        </mc:Choice>
        <mc:Fallback/>
      </mc:AlternateContent>
    </comment>
    <comment ref="E26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275</xdr:row>
                <xdr:rowOff>7</xdr:rowOff>
              </xdr:from>
              <xdr:to>
                <xdr:col>4</xdr:col>
                <xdr:colOff>-60</xdr:colOff>
                <xdr:row>280</xdr:row>
                <xdr:rowOff>1</xdr:rowOff>
              </xdr:to>
            </anchor>
          </commentPr>
        </mc:Choice>
        <mc:Fallback/>
      </mc:AlternateContent>
    </comment>
    <comment ref="E26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276</xdr:row>
                <xdr:rowOff>3</xdr:rowOff>
              </xdr:from>
              <xdr:to>
                <xdr:col>4</xdr:col>
                <xdr:colOff>-60</xdr:colOff>
                <xdr:row>281</xdr:row>
                <xdr:rowOff>0</xdr:rowOff>
              </xdr:to>
            </anchor>
          </commentPr>
        </mc:Choice>
        <mc:Fallback/>
      </mc:AlternateContent>
    </comment>
    <comment ref="E27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277</xdr:row>
                <xdr:rowOff>9</xdr:rowOff>
              </xdr:from>
              <xdr:to>
                <xdr:col>4</xdr:col>
                <xdr:colOff>-60</xdr:colOff>
                <xdr:row>282</xdr:row>
                <xdr:rowOff>3</xdr:rowOff>
              </xdr:to>
            </anchor>
          </commentPr>
        </mc:Choice>
        <mc:Fallback/>
      </mc:AlternateContent>
    </comment>
    <comment ref="E27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278</xdr:row>
                <xdr:rowOff>9</xdr:rowOff>
              </xdr:from>
              <xdr:to>
                <xdr:col>4</xdr:col>
                <xdr:colOff>-60</xdr:colOff>
                <xdr:row>283</xdr:row>
                <xdr:rowOff>3</xdr:rowOff>
              </xdr:to>
            </anchor>
          </commentPr>
        </mc:Choice>
        <mc:Fallback/>
      </mc:AlternateContent>
    </comment>
    <comment ref="E2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279</xdr:row>
                <xdr:rowOff>9</xdr:rowOff>
              </xdr:from>
              <xdr:to>
                <xdr:col>4</xdr:col>
                <xdr:colOff>-60</xdr:colOff>
                <xdr:row>284</xdr:row>
                <xdr:rowOff>3</xdr:rowOff>
              </xdr:to>
            </anchor>
          </commentPr>
        </mc:Choice>
        <mc:Fallback/>
      </mc:AlternateContent>
    </comment>
    <comment ref="E27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280</xdr:row>
                <xdr:rowOff>9</xdr:rowOff>
              </xdr:from>
              <xdr:to>
                <xdr:col>4</xdr:col>
                <xdr:colOff>-60</xdr:colOff>
                <xdr:row>285</xdr:row>
                <xdr:rowOff>3</xdr:rowOff>
              </xdr:to>
            </anchor>
          </commentPr>
        </mc:Choice>
        <mc:Fallback/>
      </mc:AlternateContent>
    </comment>
    <comment ref="E27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281</xdr:row>
                <xdr:rowOff>10</xdr:rowOff>
              </xdr:from>
              <xdr:to>
                <xdr:col>4</xdr:col>
                <xdr:colOff>-60</xdr:colOff>
                <xdr:row>286</xdr:row>
                <xdr:rowOff>7</xdr:rowOff>
              </xdr:to>
            </anchor>
          </commentPr>
        </mc:Choice>
        <mc:Fallback/>
      </mc:AlternateContent>
    </comment>
    <comment ref="E27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282</xdr:row>
                <xdr:rowOff>11</xdr:rowOff>
              </xdr:from>
              <xdr:to>
                <xdr:col>4</xdr:col>
                <xdr:colOff>-60</xdr:colOff>
                <xdr:row>287</xdr:row>
                <xdr:rowOff>7</xdr:rowOff>
              </xdr:to>
            </anchor>
          </commentPr>
        </mc:Choice>
        <mc:Fallback/>
      </mc:AlternateContent>
    </comment>
    <comment ref="E27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283</xdr:row>
                <xdr:rowOff>11</xdr:rowOff>
              </xdr:from>
              <xdr:to>
                <xdr:col>4</xdr:col>
                <xdr:colOff>-60</xdr:colOff>
                <xdr:row>288</xdr:row>
                <xdr:rowOff>7</xdr:rowOff>
              </xdr:to>
            </anchor>
          </commentPr>
        </mc:Choice>
        <mc:Fallback/>
      </mc:AlternateContent>
    </comment>
    <comment ref="E27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284</xdr:row>
                <xdr:rowOff>11</xdr:rowOff>
              </xdr:from>
              <xdr:to>
                <xdr:col>4</xdr:col>
                <xdr:colOff>-60</xdr:colOff>
                <xdr:row>289</xdr:row>
                <xdr:rowOff>7</xdr:rowOff>
              </xdr:to>
            </anchor>
          </commentPr>
        </mc:Choice>
        <mc:Fallback/>
      </mc:AlternateContent>
    </comment>
    <comment ref="E27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285</xdr:row>
                <xdr:rowOff>13</xdr:rowOff>
              </xdr:from>
              <xdr:to>
                <xdr:col>4</xdr:col>
                <xdr:colOff>-60</xdr:colOff>
                <xdr:row>290</xdr:row>
                <xdr:rowOff>10</xdr:rowOff>
              </xdr:to>
            </anchor>
          </commentPr>
        </mc:Choice>
        <mc:Fallback/>
      </mc:AlternateContent>
    </comment>
    <comment ref="E27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286</xdr:row>
                <xdr:rowOff>13</xdr:rowOff>
              </xdr:from>
              <xdr:to>
                <xdr:col>4</xdr:col>
                <xdr:colOff>-60</xdr:colOff>
                <xdr:row>291</xdr:row>
                <xdr:rowOff>11</xdr:rowOff>
              </xdr:to>
            </anchor>
          </commentPr>
        </mc:Choice>
        <mc:Fallback/>
      </mc:AlternateContent>
    </comment>
    <comment ref="E28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287</xdr:row>
                <xdr:rowOff>11</xdr:rowOff>
              </xdr:from>
              <xdr:to>
                <xdr:col>4</xdr:col>
                <xdr:colOff>-60</xdr:colOff>
                <xdr:row>292</xdr:row>
                <xdr:rowOff>10</xdr:rowOff>
              </xdr:to>
            </anchor>
          </commentPr>
        </mc:Choice>
        <mc:Fallback/>
      </mc:AlternateContent>
    </comment>
    <comment ref="E28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288</xdr:row>
                <xdr:rowOff>13</xdr:rowOff>
              </xdr:from>
              <xdr:to>
                <xdr:col>4</xdr:col>
                <xdr:colOff>-60</xdr:colOff>
                <xdr:row>293</xdr:row>
                <xdr:rowOff>10</xdr:rowOff>
              </xdr:to>
            </anchor>
          </commentPr>
        </mc:Choice>
        <mc:Fallback/>
      </mc:AlternateContent>
    </comment>
    <comment ref="E28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290</xdr:row>
                <xdr:rowOff>0</xdr:rowOff>
              </xdr:from>
              <xdr:to>
                <xdr:col>4</xdr:col>
                <xdr:colOff>-60</xdr:colOff>
                <xdr:row>294</xdr:row>
                <xdr:rowOff>11</xdr:rowOff>
              </xdr:to>
            </anchor>
          </commentPr>
        </mc:Choice>
        <mc:Fallback/>
      </mc:AlternateContent>
    </comment>
    <comment ref="E28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291</xdr:row>
                <xdr:rowOff>0</xdr:rowOff>
              </xdr:from>
              <xdr:to>
                <xdr:col>4</xdr:col>
                <xdr:colOff>-60</xdr:colOff>
                <xdr:row>295</xdr:row>
                <xdr:rowOff>11</xdr:rowOff>
              </xdr:to>
            </anchor>
          </commentPr>
        </mc:Choice>
        <mc:Fallback/>
      </mc:AlternateContent>
    </comment>
    <comment ref="E28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292</xdr:row>
                <xdr:rowOff>0</xdr:rowOff>
              </xdr:from>
              <xdr:to>
                <xdr:col>4</xdr:col>
                <xdr:colOff>-60</xdr:colOff>
                <xdr:row>296</xdr:row>
                <xdr:rowOff>11</xdr:rowOff>
              </xdr:to>
            </anchor>
          </commentPr>
        </mc:Choice>
        <mc:Fallback/>
      </mc:AlternateContent>
    </comment>
    <comment ref="E28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293</xdr:row>
                <xdr:rowOff>1</xdr:rowOff>
              </xdr:from>
              <xdr:to>
                <xdr:col>4</xdr:col>
                <xdr:colOff>-60</xdr:colOff>
                <xdr:row>297</xdr:row>
                <xdr:rowOff>11</xdr:rowOff>
              </xdr:to>
            </anchor>
          </commentPr>
        </mc:Choice>
        <mc:Fallback/>
      </mc:AlternateContent>
    </comment>
    <comment ref="E28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294</xdr:row>
                <xdr:rowOff>1</xdr:rowOff>
              </xdr:from>
              <xdr:to>
                <xdr:col>4</xdr:col>
                <xdr:colOff>-60</xdr:colOff>
                <xdr:row>299</xdr:row>
                <xdr:rowOff>0</xdr:rowOff>
              </xdr:to>
            </anchor>
          </commentPr>
        </mc:Choice>
        <mc:Fallback/>
      </mc:AlternateContent>
    </comment>
    <comment ref="E28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295</xdr:row>
                <xdr:rowOff>3</xdr:rowOff>
              </xdr:from>
              <xdr:to>
                <xdr:col>4</xdr:col>
                <xdr:colOff>-60</xdr:colOff>
                <xdr:row>299</xdr:row>
                <xdr:rowOff>13</xdr:rowOff>
              </xdr:to>
            </anchor>
          </commentPr>
        </mc:Choice>
        <mc:Fallback/>
      </mc:AlternateContent>
    </comment>
    <comment ref="E28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296</xdr:row>
                <xdr:rowOff>1</xdr:rowOff>
              </xdr:from>
              <xdr:to>
                <xdr:col>4</xdr:col>
                <xdr:colOff>-60</xdr:colOff>
                <xdr:row>301</xdr:row>
                <xdr:rowOff>0</xdr:rowOff>
              </xdr:to>
            </anchor>
          </commentPr>
        </mc:Choice>
        <mc:Fallback/>
      </mc:AlternateContent>
    </comment>
    <comment ref="E28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297</xdr:row>
                <xdr:rowOff>3</xdr:rowOff>
              </xdr:from>
              <xdr:to>
                <xdr:col>4</xdr:col>
                <xdr:colOff>-60</xdr:colOff>
                <xdr:row>302</xdr:row>
                <xdr:rowOff>0</xdr:rowOff>
              </xdr:to>
            </anchor>
          </commentPr>
        </mc:Choice>
        <mc:Fallback/>
      </mc:AlternateContent>
    </comment>
    <comment ref="E29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298</xdr:row>
                <xdr:rowOff>3</xdr:rowOff>
              </xdr:from>
              <xdr:to>
                <xdr:col>4</xdr:col>
                <xdr:colOff>-60</xdr:colOff>
                <xdr:row>303</xdr:row>
                <xdr:rowOff>1</xdr:rowOff>
              </xdr:to>
            </anchor>
          </commentPr>
        </mc:Choice>
        <mc:Fallback/>
      </mc:AlternateContent>
    </comment>
    <comment ref="E29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299</xdr:row>
                <xdr:rowOff>3</xdr:rowOff>
              </xdr:from>
              <xdr:to>
                <xdr:col>4</xdr:col>
                <xdr:colOff>-60</xdr:colOff>
                <xdr:row>304</xdr:row>
                <xdr:rowOff>0</xdr:rowOff>
              </xdr:to>
            </anchor>
          </commentPr>
        </mc:Choice>
        <mc:Fallback/>
      </mc:AlternateContent>
    </comment>
    <comment ref="E29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300</xdr:row>
                <xdr:rowOff>3</xdr:rowOff>
              </xdr:from>
              <xdr:to>
                <xdr:col>4</xdr:col>
                <xdr:colOff>-60</xdr:colOff>
                <xdr:row>305</xdr:row>
                <xdr:rowOff>1</xdr:rowOff>
              </xdr:to>
            </anchor>
          </commentPr>
        </mc:Choice>
        <mc:Fallback/>
      </mc:AlternateContent>
    </comment>
    <comment ref="E29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301</xdr:row>
                <xdr:rowOff>7</xdr:rowOff>
              </xdr:from>
              <xdr:to>
                <xdr:col>4</xdr:col>
                <xdr:colOff>-60</xdr:colOff>
                <xdr:row>305</xdr:row>
                <xdr:rowOff>17</xdr:rowOff>
              </xdr:to>
            </anchor>
          </commentPr>
        </mc:Choice>
        <mc:Fallback/>
      </mc:AlternateContent>
    </comment>
    <comment ref="E29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302</xdr:row>
                <xdr:rowOff>9</xdr:rowOff>
              </xdr:from>
              <xdr:to>
                <xdr:col>4</xdr:col>
                <xdr:colOff>-60</xdr:colOff>
                <xdr:row>307</xdr:row>
                <xdr:rowOff>3</xdr:rowOff>
              </xdr:to>
            </anchor>
          </commentPr>
        </mc:Choice>
        <mc:Fallback/>
      </mc:AlternateContent>
    </comment>
    <comment ref="E29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303</xdr:row>
                <xdr:rowOff>9</xdr:rowOff>
              </xdr:from>
              <xdr:to>
                <xdr:col>4</xdr:col>
                <xdr:colOff>-60</xdr:colOff>
                <xdr:row>308</xdr:row>
                <xdr:rowOff>1</xdr:rowOff>
              </xdr:to>
            </anchor>
          </commentPr>
        </mc:Choice>
        <mc:Fallback/>
      </mc:AlternateContent>
    </comment>
    <comment ref="E29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304</xdr:row>
                <xdr:rowOff>9</xdr:rowOff>
              </xdr:from>
              <xdr:to>
                <xdr:col>4</xdr:col>
                <xdr:colOff>-60</xdr:colOff>
                <xdr:row>309</xdr:row>
                <xdr:rowOff>3</xdr:rowOff>
              </xdr:to>
            </anchor>
          </commentPr>
        </mc:Choice>
        <mc:Fallback/>
      </mc:AlternateContent>
    </comment>
    <comment ref="E29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305</xdr:row>
                <xdr:rowOff>10</xdr:rowOff>
              </xdr:from>
              <xdr:to>
                <xdr:col>4</xdr:col>
                <xdr:colOff>-60</xdr:colOff>
                <xdr:row>310</xdr:row>
                <xdr:rowOff>3</xdr:rowOff>
              </xdr:to>
            </anchor>
          </commentPr>
        </mc:Choice>
        <mc:Fallback/>
      </mc:AlternateContent>
    </comment>
    <comment ref="E29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306</xdr:row>
                <xdr:rowOff>11</xdr:rowOff>
              </xdr:from>
              <xdr:to>
                <xdr:col>4</xdr:col>
                <xdr:colOff>-60</xdr:colOff>
                <xdr:row>311</xdr:row>
                <xdr:rowOff>3</xdr:rowOff>
              </xdr:to>
            </anchor>
          </commentPr>
        </mc:Choice>
        <mc:Fallback/>
      </mc:AlternateContent>
    </comment>
    <comment ref="E29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307</xdr:row>
                <xdr:rowOff>11</xdr:rowOff>
              </xdr:from>
              <xdr:to>
                <xdr:col>4</xdr:col>
                <xdr:colOff>-60</xdr:colOff>
                <xdr:row>312</xdr:row>
                <xdr:rowOff>3</xdr:rowOff>
              </xdr:to>
            </anchor>
          </commentPr>
        </mc:Choice>
        <mc:Fallback/>
      </mc:AlternateContent>
    </comment>
    <comment ref="E30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308</xdr:row>
                <xdr:rowOff>10</xdr:rowOff>
              </xdr:from>
              <xdr:to>
                <xdr:col>4</xdr:col>
                <xdr:colOff>-60</xdr:colOff>
                <xdr:row>313</xdr:row>
                <xdr:rowOff>7</xdr:rowOff>
              </xdr:to>
            </anchor>
          </commentPr>
        </mc:Choice>
        <mc:Fallback/>
      </mc:AlternateContent>
    </comment>
    <comment ref="E30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309</xdr:row>
                <xdr:rowOff>11</xdr:rowOff>
              </xdr:from>
              <xdr:to>
                <xdr:col>4</xdr:col>
                <xdr:colOff>-60</xdr:colOff>
                <xdr:row>314</xdr:row>
                <xdr:rowOff>7</xdr:rowOff>
              </xdr:to>
            </anchor>
          </commentPr>
        </mc:Choice>
        <mc:Fallback/>
      </mc:AlternateContent>
    </comment>
    <comment ref="E30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311</xdr:row>
                <xdr:rowOff>0</xdr:rowOff>
              </xdr:from>
              <xdr:to>
                <xdr:col>4</xdr:col>
                <xdr:colOff>-60</xdr:colOff>
                <xdr:row>315</xdr:row>
                <xdr:rowOff>9</xdr:rowOff>
              </xdr:to>
            </anchor>
          </commentPr>
        </mc:Choice>
        <mc:Fallback/>
      </mc:AlternateContent>
    </comment>
    <comment ref="E30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311</xdr:row>
                <xdr:rowOff>13</xdr:rowOff>
              </xdr:from>
              <xdr:to>
                <xdr:col>4</xdr:col>
                <xdr:colOff>-60</xdr:colOff>
                <xdr:row>316</xdr:row>
                <xdr:rowOff>7</xdr:rowOff>
              </xdr:to>
            </anchor>
          </commentPr>
        </mc:Choice>
        <mc:Fallback/>
      </mc:AlternateContent>
    </comment>
    <comment ref="E30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313</xdr:row>
                <xdr:rowOff>0</xdr:rowOff>
              </xdr:from>
              <xdr:to>
                <xdr:col>4</xdr:col>
                <xdr:colOff>-60</xdr:colOff>
                <xdr:row>317</xdr:row>
                <xdr:rowOff>9</xdr:rowOff>
              </xdr:to>
            </anchor>
          </commentPr>
        </mc:Choice>
        <mc:Fallback/>
      </mc:AlternateContent>
    </comment>
    <comment ref="E30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314</xdr:row>
                <xdr:rowOff>0</xdr:rowOff>
              </xdr:from>
              <xdr:to>
                <xdr:col>4</xdr:col>
                <xdr:colOff>-60</xdr:colOff>
                <xdr:row>318</xdr:row>
                <xdr:rowOff>9</xdr:rowOff>
              </xdr:to>
            </anchor>
          </commentPr>
        </mc:Choice>
        <mc:Fallback/>
      </mc:AlternateContent>
    </comment>
    <comment ref="E30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315</xdr:row>
                <xdr:rowOff>0</xdr:rowOff>
              </xdr:from>
              <xdr:to>
                <xdr:col>4</xdr:col>
                <xdr:colOff>-60</xdr:colOff>
                <xdr:row>319</xdr:row>
                <xdr:rowOff>11</xdr:rowOff>
              </xdr:to>
            </anchor>
          </commentPr>
        </mc:Choice>
        <mc:Fallback/>
      </mc:AlternateContent>
    </comment>
    <comment ref="E30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315</xdr:row>
                <xdr:rowOff>17</xdr:rowOff>
              </xdr:from>
              <xdr:to>
                <xdr:col>4</xdr:col>
                <xdr:colOff>-60</xdr:colOff>
                <xdr:row>320</xdr:row>
                <xdr:rowOff>10</xdr:rowOff>
              </xdr:to>
            </anchor>
          </commentPr>
        </mc:Choice>
        <mc:Fallback/>
      </mc:AlternateContent>
    </comment>
    <comment ref="E30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317</xdr:row>
                <xdr:rowOff>0</xdr:rowOff>
              </xdr:from>
              <xdr:to>
                <xdr:col>4</xdr:col>
                <xdr:colOff>-60</xdr:colOff>
                <xdr:row>321</xdr:row>
                <xdr:rowOff>11</xdr:rowOff>
              </xdr:to>
            </anchor>
          </commentPr>
        </mc:Choice>
        <mc:Fallback/>
      </mc:AlternateContent>
    </comment>
    <comment ref="E30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318</xdr:row>
                <xdr:rowOff>1</xdr:rowOff>
              </xdr:from>
              <xdr:to>
                <xdr:col>4</xdr:col>
                <xdr:colOff>-60</xdr:colOff>
                <xdr:row>322</xdr:row>
                <xdr:rowOff>10</xdr:rowOff>
              </xdr:to>
            </anchor>
          </commentPr>
        </mc:Choice>
        <mc:Fallback/>
      </mc:AlternateContent>
    </comment>
    <comment ref="E31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319</xdr:row>
                <xdr:rowOff>1</xdr:rowOff>
              </xdr:from>
              <xdr:to>
                <xdr:col>4</xdr:col>
                <xdr:colOff>-60</xdr:colOff>
                <xdr:row>323</xdr:row>
                <xdr:rowOff>13</xdr:rowOff>
              </xdr:to>
            </anchor>
          </commentPr>
        </mc:Choice>
        <mc:Fallback/>
      </mc:AlternateContent>
    </comment>
    <comment ref="E31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320</xdr:row>
                <xdr:rowOff>1</xdr:rowOff>
              </xdr:from>
              <xdr:to>
                <xdr:col>4</xdr:col>
                <xdr:colOff>-60</xdr:colOff>
                <xdr:row>324</xdr:row>
                <xdr:rowOff>13</xdr:rowOff>
              </xdr:to>
            </anchor>
          </commentPr>
        </mc:Choice>
        <mc:Fallback/>
      </mc:AlternateContent>
    </comment>
    <comment ref="E31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321</xdr:row>
                <xdr:rowOff>1</xdr:rowOff>
              </xdr:from>
              <xdr:to>
                <xdr:col>4</xdr:col>
                <xdr:colOff>-60</xdr:colOff>
                <xdr:row>325</xdr:row>
                <xdr:rowOff>13</xdr:rowOff>
              </xdr:to>
            </anchor>
          </commentPr>
        </mc:Choice>
        <mc:Fallback/>
      </mc:AlternateContent>
    </comment>
    <comment ref="E31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322</xdr:row>
                <xdr:rowOff>3</xdr:rowOff>
              </xdr:from>
              <xdr:to>
                <xdr:col>4</xdr:col>
                <xdr:colOff>-60</xdr:colOff>
                <xdr:row>326</xdr:row>
                <xdr:rowOff>9</xdr:rowOff>
              </xdr:to>
            </anchor>
          </commentPr>
        </mc:Choice>
        <mc:Fallback/>
      </mc:AlternateContent>
    </comment>
    <comment ref="E31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323</xdr:row>
                <xdr:rowOff>3</xdr:rowOff>
              </xdr:from>
              <xdr:to>
                <xdr:col>4</xdr:col>
                <xdr:colOff>-60</xdr:colOff>
                <xdr:row>327</xdr:row>
                <xdr:rowOff>11</xdr:rowOff>
              </xdr:to>
            </anchor>
          </commentPr>
        </mc:Choice>
        <mc:Fallback/>
      </mc:AlternateContent>
    </comment>
    <comment ref="E3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324</xdr:row>
                <xdr:rowOff>3</xdr:rowOff>
              </xdr:from>
              <xdr:to>
                <xdr:col>4</xdr:col>
                <xdr:colOff>-60</xdr:colOff>
                <xdr:row>328</xdr:row>
                <xdr:rowOff>10</xdr:rowOff>
              </xdr:to>
            </anchor>
          </commentPr>
        </mc:Choice>
        <mc:Fallback/>
      </mc:AlternateContent>
    </comment>
    <comment ref="E31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325</xdr:row>
                <xdr:rowOff>3</xdr:rowOff>
              </xdr:from>
              <xdr:to>
                <xdr:col>4</xdr:col>
                <xdr:colOff>-60</xdr:colOff>
                <xdr:row>329</xdr:row>
                <xdr:rowOff>11</xdr:rowOff>
              </xdr:to>
            </anchor>
          </commentPr>
        </mc:Choice>
        <mc:Fallback/>
      </mc:AlternateContent>
    </comment>
    <comment ref="E31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326</xdr:row>
                <xdr:rowOff>1</xdr:rowOff>
              </xdr:from>
              <xdr:to>
                <xdr:col>4</xdr:col>
                <xdr:colOff>-60</xdr:colOff>
                <xdr:row>330</xdr:row>
                <xdr:rowOff>11</xdr:rowOff>
              </xdr:to>
            </anchor>
          </commentPr>
        </mc:Choice>
        <mc:Fallback/>
      </mc:AlternateContent>
    </comment>
    <comment ref="E31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327</xdr:row>
                <xdr:rowOff>3</xdr:rowOff>
              </xdr:from>
              <xdr:to>
                <xdr:col>4</xdr:col>
                <xdr:colOff>-60</xdr:colOff>
                <xdr:row>331</xdr:row>
                <xdr:rowOff>13</xdr:rowOff>
              </xdr:to>
            </anchor>
          </commentPr>
        </mc:Choice>
        <mc:Fallback/>
      </mc:AlternateContent>
    </comment>
    <comment ref="E31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328</xdr:row>
                <xdr:rowOff>1</xdr:rowOff>
              </xdr:from>
              <xdr:to>
                <xdr:col>4</xdr:col>
                <xdr:colOff>-60</xdr:colOff>
                <xdr:row>332</xdr:row>
                <xdr:rowOff>13</xdr:rowOff>
              </xdr:to>
            </anchor>
          </commentPr>
        </mc:Choice>
        <mc:Fallback/>
      </mc:AlternateContent>
    </comment>
    <comment ref="E32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329</xdr:row>
                <xdr:rowOff>3</xdr:rowOff>
              </xdr:from>
              <xdr:to>
                <xdr:col>4</xdr:col>
                <xdr:colOff>-60</xdr:colOff>
                <xdr:row>334</xdr:row>
                <xdr:rowOff>0</xdr:rowOff>
              </xdr:to>
            </anchor>
          </commentPr>
        </mc:Choice>
        <mc:Fallback/>
      </mc:AlternateContent>
    </comment>
    <comment ref="E32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330</xdr:row>
                <xdr:rowOff>3</xdr:rowOff>
              </xdr:from>
              <xdr:to>
                <xdr:col>4</xdr:col>
                <xdr:colOff>-60</xdr:colOff>
                <xdr:row>334</xdr:row>
                <xdr:rowOff>17</xdr:rowOff>
              </xdr:to>
            </anchor>
          </commentPr>
        </mc:Choice>
        <mc:Fallback/>
      </mc:AlternateContent>
    </comment>
    <comment ref="E32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331</xdr:row>
                <xdr:rowOff>7</xdr:rowOff>
              </xdr:from>
              <xdr:to>
                <xdr:col>4</xdr:col>
                <xdr:colOff>-60</xdr:colOff>
                <xdr:row>336</xdr:row>
                <xdr:rowOff>0</xdr:rowOff>
              </xdr:to>
            </anchor>
          </commentPr>
        </mc:Choice>
        <mc:Fallback/>
      </mc:AlternateContent>
    </comment>
    <comment ref="E32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332</xdr:row>
                <xdr:rowOff>7</xdr:rowOff>
              </xdr:from>
              <xdr:to>
                <xdr:col>4</xdr:col>
                <xdr:colOff>-60</xdr:colOff>
                <xdr:row>336</xdr:row>
                <xdr:rowOff>17</xdr:rowOff>
              </xdr:to>
            </anchor>
          </commentPr>
        </mc:Choice>
        <mc:Fallback/>
      </mc:AlternateContent>
    </comment>
    <comment ref="E3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333</xdr:row>
                <xdr:rowOff>7</xdr:rowOff>
              </xdr:from>
              <xdr:to>
                <xdr:col>4</xdr:col>
                <xdr:colOff>-60</xdr:colOff>
                <xdr:row>336</xdr:row>
                <xdr:rowOff>35</xdr:rowOff>
              </xdr:to>
            </anchor>
          </commentPr>
        </mc:Choice>
        <mc:Fallback/>
      </mc:AlternateContent>
    </comment>
    <comment ref="E32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334</xdr:row>
                <xdr:rowOff>9</xdr:rowOff>
              </xdr:from>
              <xdr:to>
                <xdr:col>4</xdr:col>
                <xdr:colOff>-60</xdr:colOff>
                <xdr:row>337</xdr:row>
                <xdr:rowOff>17</xdr:rowOff>
              </xdr:to>
            </anchor>
          </commentPr>
        </mc:Choice>
        <mc:Fallback/>
      </mc:AlternateContent>
    </comment>
    <comment ref="E32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335</xdr:row>
                <xdr:rowOff>9</xdr:rowOff>
              </xdr:from>
              <xdr:to>
                <xdr:col>4</xdr:col>
                <xdr:colOff>-60</xdr:colOff>
                <xdr:row>337</xdr:row>
                <xdr:rowOff>35</xdr:rowOff>
              </xdr:to>
            </anchor>
          </commentPr>
        </mc:Choice>
        <mc:Fallback/>
      </mc:AlternateContent>
    </comment>
    <comment ref="E32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336</xdr:row>
                <xdr:rowOff>13</xdr:rowOff>
              </xdr:from>
              <xdr:to>
                <xdr:col>4</xdr:col>
                <xdr:colOff>-60</xdr:colOff>
                <xdr:row>338</xdr:row>
                <xdr:rowOff>22</xdr:rowOff>
              </xdr:to>
            </anchor>
          </commentPr>
        </mc:Choice>
        <mc:Fallback/>
      </mc:AlternateContent>
    </comment>
    <comment ref="E328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336</xdr:row>
                <xdr:rowOff>28</xdr:rowOff>
              </xdr:from>
              <xdr:to>
                <xdr:col>4</xdr:col>
                <xdr:colOff>-60</xdr:colOff>
                <xdr:row>339</xdr:row>
                <xdr:rowOff>3</xdr:rowOff>
              </xdr:to>
            </anchor>
          </commentPr>
        </mc:Choice>
        <mc:Fallback/>
      </mc:AlternateContent>
    </comment>
    <comment ref="E329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337</xdr:row>
                <xdr:rowOff>12</xdr:rowOff>
              </xdr:from>
              <xdr:to>
                <xdr:col>4</xdr:col>
                <xdr:colOff>-60</xdr:colOff>
                <xdr:row>339</xdr:row>
                <xdr:rowOff>20</xdr:rowOff>
              </xdr:to>
            </anchor>
          </commentPr>
        </mc:Choice>
        <mc:Fallback/>
      </mc:AlternateContent>
    </comment>
    <comment ref="E330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337</xdr:row>
                <xdr:rowOff>33</xdr:rowOff>
              </xdr:from>
              <xdr:to>
                <xdr:col>4</xdr:col>
                <xdr:colOff>-60</xdr:colOff>
                <xdr:row>340</xdr:row>
                <xdr:rowOff>5</xdr:rowOff>
              </xdr:to>
            </anchor>
          </commentPr>
        </mc:Choice>
        <mc:Fallback/>
      </mc:AlternateContent>
    </comment>
    <comment ref="E33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338</xdr:row>
                <xdr:rowOff>15</xdr:rowOff>
              </xdr:from>
              <xdr:to>
                <xdr:col>4</xdr:col>
                <xdr:colOff>-60</xdr:colOff>
                <xdr:row>341</xdr:row>
                <xdr:rowOff>5</xdr:rowOff>
              </xdr:to>
            </anchor>
          </commentPr>
        </mc:Choice>
        <mc:Fallback/>
      </mc:AlternateContent>
    </comment>
    <comment ref="E33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338</xdr:row>
                <xdr:rowOff>32</xdr:rowOff>
              </xdr:from>
              <xdr:to>
                <xdr:col>4</xdr:col>
                <xdr:colOff>-60</xdr:colOff>
                <xdr:row>342</xdr:row>
                <xdr:rowOff>5</xdr:rowOff>
              </xdr:to>
            </anchor>
          </commentPr>
        </mc:Choice>
        <mc:Fallback/>
      </mc:AlternateContent>
    </comment>
    <comment ref="E33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буквенні позначення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339</xdr:row>
                <xdr:rowOff>14</xdr:rowOff>
              </xdr:from>
              <xdr:to>
                <xdr:col>4</xdr:col>
                <xdr:colOff>-60</xdr:colOff>
                <xdr:row>343</xdr:row>
                <xdr:rowOff>5</xdr:rowOff>
              </xdr:to>
            </anchor>
          </commentPr>
        </mc:Choice>
        <mc:Fallback/>
      </mc:AlternateContent>
    </comment>
    <comment ref="E3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роботи згідно графіка або у вихідні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339</xdr:row>
                <xdr:rowOff>31</xdr:rowOff>
              </xdr:from>
              <xdr:to>
                <xdr:col>4</xdr:col>
                <xdr:colOff>-60</xdr:colOff>
                <xdr:row>344</xdr:row>
                <xdr:rowOff>11</xdr:rowOff>
              </xdr:to>
            </anchor>
          </commentPr>
        </mc:Choice>
        <mc:Fallback/>
      </mc:AlternateContent>
    </comment>
    <comment ref="E3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буквенне позначення надурочних годин "НУ"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340</xdr:row>
                <xdr:rowOff>12</xdr:rowOff>
              </xdr:from>
              <xdr:to>
                <xdr:col>4</xdr:col>
                <xdr:colOff>-60</xdr:colOff>
                <xdr:row>345</xdr:row>
                <xdr:rowOff>11</xdr:rowOff>
              </xdr:to>
            </anchor>
          </commentPr>
        </mc:Choice>
        <mc:Fallback/>
      </mc:AlternateContent>
    </comment>
    <comment ref="E336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Shtefano, Kristina:
</t>
        </r>
        <r>
          <rPr>
            <sz val="9"/>
            <color rgb="FF000000"/>
            <rFont val="Tahoma"/>
            <family val="2"/>
            <charset val="204"/>
          </rPr>
          <t xml:space="preserve">кількість годин надурочних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113</xdr:colOff>
                <xdr:row>341</xdr:row>
                <xdr:rowOff>12</xdr:rowOff>
              </xdr:from>
              <xdr:to>
                <xdr:col>4</xdr:col>
                <xdr:colOff>-60</xdr:colOff>
                <xdr:row>346</xdr:row>
                <xdr:rowOff>12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<sst xmlns="http://schemas.openxmlformats.org/spreadsheetml/2006/main" count="3602" uniqueCount="516">
  <si>
    <t xml:space="preserve">Товариство з обмеженою відповідальністю "Аутомотів Електрік Україна"</t>
  </si>
  <si>
    <t xml:space="preserve">Звітний період</t>
  </si>
  <si>
    <t xml:space="preserve">Номер документу</t>
  </si>
  <si>
    <t xml:space="preserve">Дата заповнення</t>
  </si>
  <si>
    <t xml:space="preserve">Найменування  підприємства (установи, організації)</t>
  </si>
  <si>
    <t xml:space="preserve">з</t>
  </si>
  <si>
    <t xml:space="preserve">по</t>
  </si>
  <si>
    <t xml:space="preserve">бригада №</t>
  </si>
  <si>
    <t xml:space="preserve">назва структурного підрозділу</t>
  </si>
  <si>
    <t xml:space="preserve">ТАБЕЛЬ</t>
  </si>
  <si>
    <t xml:space="preserve">обліку використання робочого часу за</t>
  </si>
  <si>
    <t xml:space="preserve">лютий 2019 року</t>
  </si>
  <si>
    <t xml:space="preserve">№ п/п</t>
  </si>
  <si>
    <t xml:space="preserve">ПІБ</t>
  </si>
  <si>
    <t xml:space="preserve">Табельний №</t>
  </si>
  <si>
    <t xml:space="preserve">Посада</t>
  </si>
  <si>
    <t xml:space="preserve">Стать (ч/ж)</t>
  </si>
  <si>
    <t xml:space="preserve">Відмітки  про явки та неявки за числами місяця (годин)</t>
  </si>
  <si>
    <t xml:space="preserve">відпрацьовано годин згідго графіка</t>
  </si>
  <si>
    <t xml:space="preserve">надурочних годин</t>
  </si>
  <si>
    <t xml:space="preserve">робота у вихідні, святкові дні</t>
  </si>
  <si>
    <t xml:space="preserve">Всього відпрацьованих годин</t>
  </si>
  <si>
    <t xml:space="preserve">Відпрацьовано днів згідно графіка</t>
  </si>
  <si>
    <t xml:space="preserve">Вихідних та святкових днів</t>
  </si>
  <si>
    <t xml:space="preserve">Основна та додаткова відпустки</t>
  </si>
  <si>
    <t xml:space="preserve">Відпустки без збереження заробітної плати </t>
  </si>
  <si>
    <t xml:space="preserve">Тимчасова непрацездатність</t>
  </si>
  <si>
    <t xml:space="preserve">Відрядження</t>
  </si>
  <si>
    <t xml:space="preserve">Відпустка у зв’язку з вагітністю і пологами та відпустка для догляду за дитиною до досягнення нею 3-річного віку</t>
  </si>
  <si>
    <t xml:space="preserve">Відпустка для догляду за дитиною до досягнення нею 6-ти річного віку</t>
  </si>
  <si>
    <t xml:space="preserve">Простої</t>
  </si>
  <si>
    <t xml:space="preserve">Прогули</t>
  </si>
  <si>
    <t xml:space="preserve">Інші причини неявок</t>
  </si>
  <si>
    <t xml:space="preserve">Неявки з нез’ясованих причин</t>
  </si>
  <si>
    <t xml:space="preserve">Норма тривалості робочого часу</t>
  </si>
  <si>
    <t xml:space="preserve">Р</t>
  </si>
  <si>
    <t xml:space="preserve">НУ</t>
  </si>
  <si>
    <t xml:space="preserve">РВ</t>
  </si>
  <si>
    <t xml:space="preserve">ВВ</t>
  </si>
  <si>
    <t xml:space="preserve">В </t>
  </si>
  <si>
    <t xml:space="preserve">НА</t>
  </si>
  <si>
    <t xml:space="preserve">ТН</t>
  </si>
  <si>
    <t xml:space="preserve">ВД</t>
  </si>
  <si>
    <t xml:space="preserve">ВП</t>
  </si>
  <si>
    <t xml:space="preserve">ДД</t>
  </si>
  <si>
    <t xml:space="preserve">П</t>
  </si>
  <si>
    <t xml:space="preserve">ПР</t>
  </si>
  <si>
    <t xml:space="preserve">І</t>
  </si>
  <si>
    <t xml:space="preserve">НЗ</t>
  </si>
  <si>
    <t xml:space="preserve">год</t>
  </si>
  <si>
    <t xml:space="preserve">00/1273</t>
  </si>
  <si>
    <t xml:space="preserve">п</t>
  </si>
  <si>
    <t xml:space="preserve">10/1623</t>
  </si>
  <si>
    <t xml:space="preserve">00/1138</t>
  </si>
  <si>
    <t xml:space="preserve">00/1239</t>
  </si>
  <si>
    <t xml:space="preserve">10/1615</t>
  </si>
  <si>
    <t xml:space="preserve">00/1131</t>
  </si>
  <si>
    <t xml:space="preserve">10/1049</t>
  </si>
  <si>
    <t xml:space="preserve">00/1248</t>
  </si>
  <si>
    <t xml:space="preserve">00/1128</t>
  </si>
  <si>
    <t xml:space="preserve">10/0507</t>
  </si>
  <si>
    <t xml:space="preserve">00/1270</t>
  </si>
  <si>
    <t xml:space="preserve">00/1194</t>
  </si>
  <si>
    <t xml:space="preserve">10/0101</t>
  </si>
  <si>
    <t xml:space="preserve">00/1116</t>
  </si>
  <si>
    <t xml:space="preserve">10/1020</t>
  </si>
  <si>
    <t xml:space="preserve">нз</t>
  </si>
  <si>
    <t xml:space="preserve"> </t>
  </si>
  <si>
    <t xml:space="preserve">00/1191</t>
  </si>
  <si>
    <t xml:space="preserve">00/1105</t>
  </si>
  <si>
    <t xml:space="preserve">тн</t>
  </si>
  <si>
    <t xml:space="preserve">10/1819</t>
  </si>
  <si>
    <t xml:space="preserve">00/1171</t>
  </si>
  <si>
    <t xml:space="preserve">00/1104</t>
  </si>
  <si>
    <t xml:space="preserve">00/1277</t>
  </si>
  <si>
    <t xml:space="preserve">10/0105</t>
  </si>
  <si>
    <t xml:space="preserve">00/1223</t>
  </si>
  <si>
    <t xml:space="preserve">РАЗОМ ПРИСУТНІ ЗГІДНО ГРАФІКА (к-сть чол.) / ВСЬОГО год/днів </t>
  </si>
  <si>
    <t xml:space="preserve">ВСЬОГО РОБОТА У ВИХІДНИЙ ДЕНЬ (к-сть чол.)</t>
  </si>
  <si>
    <t xml:space="preserve">ВСЬОГО НАДУРОЧНІ (к-сть чол.)</t>
  </si>
  <si>
    <t xml:space="preserve">ВІДСУТНІ  (к-сть чол.)</t>
  </si>
  <si>
    <t xml:space="preserve">Керівник структурного підрозділу</t>
  </si>
  <si>
    <t xml:space="preserve">посада</t>
  </si>
  <si>
    <t xml:space="preserve">особистий підпис</t>
  </si>
  <si>
    <t xml:space="preserve">розшифровка підпису</t>
  </si>
  <si>
    <t xml:space="preserve">Представник кадрової служби</t>
  </si>
  <si>
    <t xml:space="preserve">Директор підприємства</t>
  </si>
  <si>
    <t xml:space="preserve">Позначки у табелі:</t>
  </si>
  <si>
    <t xml:space="preserve">-</t>
  </si>
  <si>
    <t xml:space="preserve">Години  роботи, передбачені колдоговором</t>
  </si>
  <si>
    <t xml:space="preserve">Вихідні та святкові дні</t>
  </si>
  <si>
    <t xml:space="preserve">ВЧ</t>
  </si>
  <si>
    <t xml:space="preserve">Вечірні години  роботи</t>
  </si>
  <si>
    <t xml:space="preserve">РН</t>
  </si>
  <si>
    <t xml:space="preserve">Нічні години  роботи</t>
  </si>
  <si>
    <t xml:space="preserve">Надурочні години  роботи</t>
  </si>
  <si>
    <t xml:space="preserve">Години роботи у вихідні та святкові дні</t>
  </si>
  <si>
    <t xml:space="preserve">В</t>
  </si>
  <si>
    <t xml:space="preserve">Основна  щорічна відпустка (ст.6 Закону України "Про відпустки")</t>
  </si>
  <si>
    <t xml:space="preserve">Відпустка у зв’язку з вагітністю і пологами (стаття 17 Закону України "Про відпустки") та відпустка для догляду за дитиною до досягнення нею трирічного віку (ст. 18 Закону України «Про відпустки»)</t>
  </si>
  <si>
    <t xml:space="preserve">Відпустка для догляду за дитиною до досягнення нею 6-ти річного віку (ст. 25 п.3 Закону України "Про відпустки")</t>
  </si>
  <si>
    <t xml:space="preserve">Відпустка без збереження заробітної плати за згодою сторін (стаття 26 Закону України "Про відпустки")</t>
  </si>
  <si>
    <t xml:space="preserve">Оплачувана тимчасова непрацездатність </t>
  </si>
  <si>
    <t xml:space="preserve">00/1276</t>
  </si>
  <si>
    <t xml:space="preserve">х</t>
  </si>
  <si>
    <t xml:space="preserve">00/1170</t>
  </si>
  <si>
    <t xml:space="preserve">00/1269</t>
  </si>
  <si>
    <t xml:space="preserve">10/0567</t>
  </si>
  <si>
    <t xml:space="preserve">10/2104</t>
  </si>
  <si>
    <t xml:space="preserve">00/1125</t>
  </si>
  <si>
    <t xml:space="preserve">10/1779</t>
  </si>
  <si>
    <t xml:space="preserve">00/1117</t>
  </si>
  <si>
    <t xml:space="preserve">00/1246</t>
  </si>
  <si>
    <t xml:space="preserve">10/0136</t>
  </si>
  <si>
    <t xml:space="preserve">10/1787</t>
  </si>
  <si>
    <t xml:space="preserve">00/1240</t>
  </si>
  <si>
    <t xml:space="preserve">00/1282</t>
  </si>
  <si>
    <t xml:space="preserve">00/1084</t>
  </si>
  <si>
    <t xml:space="preserve">00/1127</t>
  </si>
  <si>
    <t xml:space="preserve">00/1262</t>
  </si>
  <si>
    <t xml:space="preserve">10/0259</t>
  </si>
  <si>
    <t xml:space="preserve">на</t>
  </si>
  <si>
    <t xml:space="preserve">00/1169</t>
  </si>
  <si>
    <t xml:space="preserve">00/1272</t>
  </si>
  <si>
    <t xml:space="preserve">00/1201</t>
  </si>
  <si>
    <t xml:space="preserve">10/0701</t>
  </si>
  <si>
    <t xml:space="preserve">10/0980</t>
  </si>
  <si>
    <t xml:space="preserve">00/1278</t>
  </si>
  <si>
    <t xml:space="preserve">00/1070</t>
  </si>
  <si>
    <t xml:space="preserve">00/1058</t>
  </si>
  <si>
    <t xml:space="preserve">10/2164</t>
  </si>
  <si>
    <t xml:space="preserve">10/2178</t>
  </si>
  <si>
    <t xml:space="preserve">рв</t>
  </si>
  <si>
    <t xml:space="preserve">10/0691</t>
  </si>
  <si>
    <t xml:space="preserve">00/1267</t>
  </si>
  <si>
    <t xml:space="preserve">00/1233</t>
  </si>
  <si>
    <t xml:space="preserve">00/1241</t>
  </si>
  <si>
    <t xml:space="preserve">00/1107</t>
  </si>
  <si>
    <t xml:space="preserve">00/1266</t>
  </si>
  <si>
    <t xml:space="preserve">10/2160</t>
  </si>
  <si>
    <t xml:space="preserve">10/2167</t>
  </si>
  <si>
    <t xml:space="preserve">Кожухар Євгеній Петрович</t>
  </si>
  <si>
    <t xml:space="preserve">транспортувальник</t>
  </si>
  <si>
    <t xml:space="preserve">00/1075</t>
  </si>
  <si>
    <t xml:space="preserve">10/0598</t>
  </si>
  <si>
    <t xml:space="preserve">00/1043</t>
  </si>
  <si>
    <t xml:space="preserve">00/1254</t>
  </si>
  <si>
    <t xml:space="preserve">00/1136</t>
  </si>
  <si>
    <t xml:space="preserve">10/2379</t>
  </si>
  <si>
    <t xml:space="preserve">00/1178</t>
  </si>
  <si>
    <t xml:space="preserve">00/1286</t>
  </si>
  <si>
    <t xml:space="preserve">00/1140</t>
  </si>
  <si>
    <t xml:space="preserve">00/1268</t>
  </si>
  <si>
    <t xml:space="preserve">00/1245</t>
  </si>
  <si>
    <t xml:space="preserve">10/0075</t>
  </si>
  <si>
    <t xml:space="preserve">00/1292</t>
  </si>
  <si>
    <t xml:space="preserve">00/1256</t>
  </si>
  <si>
    <t xml:space="preserve">10/0753</t>
  </si>
  <si>
    <t xml:space="preserve">00/1215</t>
  </si>
  <si>
    <t xml:space="preserve">00/1032</t>
  </si>
  <si>
    <t xml:space="preserve">00/1121</t>
  </si>
  <si>
    <t xml:space="preserve">00/1247</t>
  </si>
  <si>
    <t xml:space="preserve">00/1251</t>
  </si>
  <si>
    <t xml:space="preserve">00/1218</t>
  </si>
  <si>
    <t xml:space="preserve">00/1280</t>
  </si>
  <si>
    <t xml:space="preserve">00/1024</t>
  </si>
  <si>
    <t xml:space="preserve">10/1129</t>
  </si>
  <si>
    <t xml:space="preserve">                                                                                                                                                           </t>
  </si>
  <si>
    <t xml:space="preserve">00/1249</t>
  </si>
  <si>
    <t xml:space="preserve">10/0086</t>
  </si>
  <si>
    <t xml:space="preserve">10/0777</t>
  </si>
  <si>
    <t xml:space="preserve">10/1483</t>
  </si>
  <si>
    <t xml:space="preserve">00/1086</t>
  </si>
  <si>
    <t xml:space="preserve">00/1205</t>
  </si>
  <si>
    <t xml:space="preserve">00/1175</t>
  </si>
  <si>
    <t xml:space="preserve">00/1176</t>
  </si>
  <si>
    <t xml:space="preserve">10/0062</t>
  </si>
  <si>
    <t xml:space="preserve">ін</t>
  </si>
  <si>
    <t xml:space="preserve">00/1206</t>
  </si>
  <si>
    <t xml:space="preserve">00/1126</t>
  </si>
  <si>
    <t xml:space="preserve">в</t>
  </si>
  <si>
    <t xml:space="preserve">00/1252</t>
  </si>
  <si>
    <t xml:space="preserve">00/1097</t>
  </si>
  <si>
    <t xml:space="preserve">10/1505</t>
  </si>
  <si>
    <t xml:space="preserve">10/0112</t>
  </si>
  <si>
    <t xml:space="preserve">10/0392</t>
  </si>
  <si>
    <t xml:space="preserve">ну</t>
  </si>
  <si>
    <t xml:space="preserve">00/1036</t>
  </si>
  <si>
    <t xml:space="preserve">10/0532</t>
  </si>
  <si>
    <t xml:space="preserve">00/1287</t>
  </si>
  <si>
    <t xml:space="preserve">00/1293</t>
  </si>
  <si>
    <t xml:space="preserve">00/1037</t>
  </si>
  <si>
    <t xml:space="preserve">10/0558</t>
  </si>
  <si>
    <t xml:space="preserve">00/1108</t>
  </si>
  <si>
    <t xml:space="preserve">00/1164</t>
  </si>
  <si>
    <t xml:space="preserve">вв</t>
  </si>
  <si>
    <t xml:space="preserve">10/0212</t>
  </si>
  <si>
    <t xml:space="preserve">10/0850</t>
  </si>
  <si>
    <t xml:space="preserve">00/1184</t>
  </si>
  <si>
    <t xml:space="preserve">00/1120</t>
  </si>
  <si>
    <t xml:space="preserve">00/1274</t>
  </si>
  <si>
    <t xml:space="preserve">00/0097</t>
  </si>
  <si>
    <t xml:space="preserve">00/1018</t>
  </si>
  <si>
    <t xml:space="preserve">10/0941</t>
  </si>
  <si>
    <t xml:space="preserve">10/0111</t>
  </si>
  <si>
    <t xml:space="preserve">00/1052</t>
  </si>
  <si>
    <t xml:space="preserve">10/0539</t>
  </si>
  <si>
    <t xml:space="preserve">00/1115</t>
  </si>
  <si>
    <t xml:space="preserve">00/1179</t>
  </si>
  <si>
    <t xml:space="preserve">00/1080</t>
  </si>
  <si>
    <t xml:space="preserve">00/1094</t>
  </si>
  <si>
    <t xml:space="preserve">00/1232</t>
  </si>
  <si>
    <t xml:space="preserve">00/0103</t>
  </si>
  <si>
    <t xml:space="preserve">00/1100</t>
  </si>
  <si>
    <t xml:space="preserve">10/0512</t>
  </si>
  <si>
    <t xml:space="preserve">00/1088</t>
  </si>
  <si>
    <t xml:space="preserve">00/1119</t>
  </si>
  <si>
    <t xml:space="preserve">10/1468</t>
  </si>
  <si>
    <t xml:space="preserve">10/0058</t>
  </si>
  <si>
    <t xml:space="preserve">10/0050</t>
  </si>
  <si>
    <t xml:space="preserve">00/1250</t>
  </si>
  <si>
    <t xml:space="preserve">10/1672</t>
  </si>
  <si>
    <t xml:space="preserve">00/1279</t>
  </si>
  <si>
    <t xml:space="preserve">00/1265</t>
  </si>
  <si>
    <t xml:space="preserve">00/1168</t>
  </si>
  <si>
    <t xml:space="preserve">10/1442</t>
  </si>
  <si>
    <t xml:space="preserve">10/0542</t>
  </si>
  <si>
    <t xml:space="preserve">00/1082</t>
  </si>
  <si>
    <t xml:space="preserve">00/1167</t>
  </si>
  <si>
    <t xml:space="preserve">00/1085</t>
  </si>
  <si>
    <t xml:space="preserve">10/0220</t>
  </si>
  <si>
    <t xml:space="preserve">10/0576</t>
  </si>
  <si>
    <t xml:space="preserve">10/0347</t>
  </si>
  <si>
    <t xml:space="preserve">10/1558</t>
  </si>
  <si>
    <t xml:space="preserve">00/1275</t>
  </si>
  <si>
    <t xml:space="preserve">10/0687</t>
  </si>
  <si>
    <t xml:space="preserve">00/1208</t>
  </si>
  <si>
    <t xml:space="preserve">00/1118</t>
  </si>
  <si>
    <t xml:space="preserve">00/1198</t>
  </si>
  <si>
    <t xml:space="preserve">00/1161</t>
  </si>
  <si>
    <t xml:space="preserve">10/0595</t>
  </si>
  <si>
    <t xml:space="preserve">00/1122</t>
  </si>
  <si>
    <t xml:space="preserve">00/1258</t>
  </si>
  <si>
    <t xml:space="preserve">00/1172</t>
  </si>
  <si>
    <t xml:space="preserve">10/0435</t>
  </si>
  <si>
    <t xml:space="preserve">ко</t>
  </si>
  <si>
    <t xml:space="preserve">00/1253</t>
  </si>
  <si>
    <t xml:space="preserve">00/1259</t>
  </si>
  <si>
    <t xml:space="preserve">10/0154</t>
  </si>
  <si>
    <t xml:space="preserve">00/1235</t>
  </si>
  <si>
    <t xml:space="preserve">00/1261</t>
  </si>
  <si>
    <t xml:space="preserve">10/0275</t>
  </si>
  <si>
    <t xml:space="preserve">10/1499</t>
  </si>
  <si>
    <t xml:space="preserve">00/1196</t>
  </si>
  <si>
    <t xml:space="preserve">00/1123</t>
  </si>
  <si>
    <t xml:space="preserve">10/1444</t>
  </si>
  <si>
    <t xml:space="preserve">00/1182</t>
  </si>
  <si>
    <t xml:space="preserve">00/1150</t>
  </si>
  <si>
    <t xml:space="preserve">00/1237</t>
  </si>
  <si>
    <t xml:space="preserve">00/1290</t>
  </si>
  <si>
    <t xml:space="preserve">10/0038</t>
  </si>
  <si>
    <t xml:space="preserve">00/1190</t>
  </si>
  <si>
    <t xml:space="preserve">00/1045</t>
  </si>
  <si>
    <t xml:space="preserve">00/1263</t>
  </si>
  <si>
    <t xml:space="preserve">00/1283</t>
  </si>
  <si>
    <t xml:space="preserve">00/1281</t>
  </si>
  <si>
    <t xml:space="preserve">00/1065</t>
  </si>
  <si>
    <t xml:space="preserve">00/1006</t>
  </si>
  <si>
    <t xml:space="preserve">00/1053</t>
  </si>
  <si>
    <t xml:space="preserve">00/1210</t>
  </si>
  <si>
    <t xml:space="preserve">00/1066</t>
  </si>
  <si>
    <t xml:space="preserve">00/1255</t>
  </si>
  <si>
    <t xml:space="preserve">10/1790</t>
  </si>
  <si>
    <t xml:space="preserve">00/1160</t>
  </si>
  <si>
    <t xml:space="preserve">00/1242</t>
  </si>
  <si>
    <t xml:space="preserve">00/1234</t>
  </si>
  <si>
    <t xml:space="preserve">00/1060</t>
  </si>
  <si>
    <t xml:space="preserve">00/1069</t>
  </si>
  <si>
    <t xml:space="preserve">00/1146</t>
  </si>
  <si>
    <t xml:space="preserve">00/1243</t>
  </si>
  <si>
    <t xml:space="preserve">00/1289</t>
  </si>
  <si>
    <t xml:space="preserve">Графік роботи на лютий 2019</t>
  </si>
  <si>
    <t xml:space="preserve">Оранжева зміна</t>
  </si>
  <si>
    <t xml:space="preserve">Жовта зміна</t>
  </si>
  <si>
    <t xml:space="preserve">Зелена зміна</t>
  </si>
  <si>
    <t xml:space="preserve">Графік</t>
  </si>
  <si>
    <t xml:space="preserve">Кількість </t>
  </si>
  <si>
    <t xml:space="preserve">Число</t>
  </si>
  <si>
    <t xml:space="preserve">Дата</t>
  </si>
  <si>
    <t xml:space="preserve">роботи</t>
  </si>
  <si>
    <t xml:space="preserve">годин</t>
  </si>
  <si>
    <t xml:space="preserve">Всього</t>
  </si>
  <si>
    <t xml:space="preserve">роб. днів/год</t>
  </si>
  <si>
    <t xml:space="preserve">Норма</t>
  </si>
  <si>
    <t xml:space="preserve">Різниця</t>
  </si>
  <si>
    <t xml:space="preserve">Бондарук Дмитро Олександрович</t>
  </si>
  <si>
    <t xml:space="preserve">Вакнюк Віорел Михайлович</t>
  </si>
  <si>
    <t xml:space="preserve">Витрикуш  Володимир Васильович</t>
  </si>
  <si>
    <t xml:space="preserve">транспотувальник</t>
  </si>
  <si>
    <t xml:space="preserve">Галуза Іван Михайлович</t>
  </si>
  <si>
    <t xml:space="preserve">Ганзюк Микола Олександрович</t>
  </si>
  <si>
    <t xml:space="preserve">Гараміта Іван Миколайович</t>
  </si>
  <si>
    <t xml:space="preserve">Гогін Олександр Олександр</t>
  </si>
  <si>
    <t xml:space="preserve">Григорій Марин Михайлович</t>
  </si>
  <si>
    <t xml:space="preserve">Гросу Юрій Тітусович</t>
  </si>
  <si>
    <t xml:space="preserve">Дідик Вячеслав Володимирович</t>
  </si>
  <si>
    <t xml:space="preserve">Дудка Андрій Анатолійович</t>
  </si>
  <si>
    <t xml:space="preserve">Казаку Андрій Романович</t>
  </si>
  <si>
    <t xml:space="preserve">Казаку Іван Олександрович</t>
  </si>
  <si>
    <t xml:space="preserve">Костинян Микола Михайлович</t>
  </si>
  <si>
    <t xml:space="preserve">Лупу Василь Мірчевич</t>
  </si>
  <si>
    <t xml:space="preserve">Недельский Володимир Дмитрович</t>
  </si>
  <si>
    <t xml:space="preserve">Оксеєнко Микола Павлович</t>
  </si>
  <si>
    <t xml:space="preserve">Олійник Георгій  Васильович</t>
  </si>
  <si>
    <t xml:space="preserve">Пастушак Ігор Іванович</t>
  </si>
  <si>
    <t xml:space="preserve">Плешко Роман Дмитрович</t>
  </si>
  <si>
    <t xml:space="preserve">Скрипа Володимир Дмитрович</t>
  </si>
  <si>
    <t xml:space="preserve">Туранський Федір Михайлович</t>
  </si>
  <si>
    <t xml:space="preserve">Черленко Юрій Васильович</t>
  </si>
  <si>
    <t xml:space="preserve">Шуптар Сергій Іванович</t>
  </si>
  <si>
    <t xml:space="preserve">Анісов Володимир  Анатолійович</t>
  </si>
  <si>
    <t xml:space="preserve">Бабалюк Павло Андрійович</t>
  </si>
  <si>
    <t xml:space="preserve">Балагура Василь Ілліч</t>
  </si>
  <si>
    <t xml:space="preserve">Бойчук Євген Денисович</t>
  </si>
  <si>
    <t xml:space="preserve">Годжа Борис Вікторович</t>
  </si>
  <si>
    <t xml:space="preserve">Грекул Володимир Володимирович</t>
  </si>
  <si>
    <t xml:space="preserve">Гринчук Віктор Іванович</t>
  </si>
  <si>
    <t xml:space="preserve">Єременко Микола Дмитрович</t>
  </si>
  <si>
    <t xml:space="preserve">Зварич Дмитро Іванович</t>
  </si>
  <si>
    <t xml:space="preserve">Ілащук Сергій Васильович</t>
  </si>
  <si>
    <t xml:space="preserve">Ковальчук Віорел Флорович</t>
  </si>
  <si>
    <t xml:space="preserve">Копиленко Олег Володимирович</t>
  </si>
  <si>
    <t xml:space="preserve">Красовський  Іван  Васильович</t>
  </si>
  <si>
    <t xml:space="preserve">Михайлюк Іван Ігорович</t>
  </si>
  <si>
    <t xml:space="preserve">Перепелюк Михайло Васильович</t>
  </si>
  <si>
    <t xml:space="preserve">Попович Віктор Сирафимович</t>
  </si>
  <si>
    <t xml:space="preserve">Продан Георгій Васильович</t>
  </si>
  <si>
    <t xml:space="preserve">Савчук Павло Ілліч</t>
  </si>
  <si>
    <t xml:space="preserve">Сергієнко Сергій Миколайович</t>
  </si>
  <si>
    <t xml:space="preserve">Скиданов Олександр Вікторович</t>
  </si>
  <si>
    <t xml:space="preserve">Сощук  Сергії Іванович</t>
  </si>
  <si>
    <t xml:space="preserve">Хожинський  Олександр  Анатолійович</t>
  </si>
  <si>
    <t xml:space="preserve">Чобанюк Василь Іванович</t>
  </si>
  <si>
    <t xml:space="preserve">Аміхалакіоає Василь Дмитрович</t>
  </si>
  <si>
    <t xml:space="preserve">Арналюк Василь Сергійович</t>
  </si>
  <si>
    <t xml:space="preserve">Бантуш Валерьян Дмитрович</t>
  </si>
  <si>
    <t xml:space="preserve">Борис Микола Ігорович</t>
  </si>
  <si>
    <t xml:space="preserve">Вівчарюк Володимир Васильович</t>
  </si>
  <si>
    <t xml:space="preserve">Гергележиу Андрій Георгіойвич</t>
  </si>
  <si>
    <t xml:space="preserve">Іонашку Георгій Ауреліанович</t>
  </si>
  <si>
    <t xml:space="preserve">Каганов Юрій Миколайович</t>
  </si>
  <si>
    <t xml:space="preserve">Ковцун Микола Дмитрович</t>
  </si>
  <si>
    <t xml:space="preserve">Кожухар Олександр Євгенійович</t>
  </si>
  <si>
    <t xml:space="preserve">Крецу Марін Ілліч</t>
  </si>
  <si>
    <t xml:space="preserve">Лехман Володимир Теодорович</t>
  </si>
  <si>
    <t xml:space="preserve">Лупан Констянтин Констянтинович</t>
  </si>
  <si>
    <t xml:space="preserve">Майсюк Микола Іванович</t>
  </si>
  <si>
    <t xml:space="preserve">Марку Василь Іванович</t>
  </si>
  <si>
    <t xml:space="preserve">Мурару Євгеній Георгійович</t>
  </si>
  <si>
    <t xml:space="preserve">Процюк Сергій Вікторович</t>
  </si>
  <si>
    <t xml:space="preserve">Стінковий Олександр Юрійович</t>
  </si>
  <si>
    <t xml:space="preserve">Тинку Костянтин Костянтинович</t>
  </si>
  <si>
    <t xml:space="preserve">Ткач Анатолій Іванович</t>
  </si>
  <si>
    <t xml:space="preserve">Федірчик Микола Іванович</t>
  </si>
  <si>
    <t xml:space="preserve">Цюцюра  Микола  Богданович</t>
  </si>
  <si>
    <t xml:space="preserve">Комірники-1</t>
  </si>
  <si>
    <t xml:space="preserve">Бадура Дмитро Михайлович</t>
  </si>
  <si>
    <t xml:space="preserve">комірник</t>
  </si>
  <si>
    <t xml:space="preserve">Герман Сергій Володимирович</t>
  </si>
  <si>
    <t xml:space="preserve">Гуцуляк Ірина Василівна</t>
  </si>
  <si>
    <t xml:space="preserve">комірник/скраб</t>
  </si>
  <si>
    <t xml:space="preserve">Домітращук Мар'яна Вікторівна</t>
  </si>
  <si>
    <t xml:space="preserve">Кібак Євгенія Вікторівна</t>
  </si>
  <si>
    <t xml:space="preserve">Костів Ярослав Михайлович</t>
  </si>
  <si>
    <t xml:space="preserve">Курик Юрій Ярославович</t>
  </si>
  <si>
    <t xml:space="preserve">Марценюк Федір  Анатолійович</t>
  </si>
  <si>
    <t xml:space="preserve">Марценюк Микола Анатолійович</t>
  </si>
  <si>
    <t xml:space="preserve">Мишковський Ілля Ярославович</t>
  </si>
  <si>
    <t xml:space="preserve">Сандуляк  Андрій  Миколайович</t>
  </si>
  <si>
    <t xml:space="preserve">старший комірник</t>
  </si>
  <si>
    <t xml:space="preserve">Юрнюк Ганна Дмитрівна</t>
  </si>
  <si>
    <t xml:space="preserve">комірник/скарб</t>
  </si>
  <si>
    <t xml:space="preserve">Комірники-2</t>
  </si>
  <si>
    <t xml:space="preserve">Гуцуляк Ігор Сергійович</t>
  </si>
  <si>
    <t xml:space="preserve">Кілару Василь Анатолійович</t>
  </si>
  <si>
    <t xml:space="preserve">Крупецьков Ян Миколайович</t>
  </si>
  <si>
    <t xml:space="preserve">Крупецьков  Андрій  Георгійович</t>
  </si>
  <si>
    <t xml:space="preserve">Панчу Володимир Іванович</t>
  </si>
  <si>
    <t xml:space="preserve">Савчук Адріан Троянович</t>
  </si>
  <si>
    <t xml:space="preserve">Сусой Віктор Вікторович</t>
  </si>
  <si>
    <t xml:space="preserve">Комірники-3</t>
  </si>
  <si>
    <t xml:space="preserve">Банковський Сергій Сергійович</t>
  </si>
  <si>
    <t xml:space="preserve">Берлінський  Микола  Петрович</t>
  </si>
  <si>
    <t xml:space="preserve">Горюк  Микола Іванович</t>
  </si>
  <si>
    <t xml:space="preserve">комірник </t>
  </si>
  <si>
    <t xml:space="preserve">Новіков Владислав Анатолійович</t>
  </si>
  <si>
    <t xml:space="preserve">Фурсов Олег Володимирович</t>
  </si>
  <si>
    <t xml:space="preserve">гр-1/1</t>
  </si>
  <si>
    <t xml:space="preserve">Алукій Юрій Васильович</t>
  </si>
  <si>
    <t xml:space="preserve">старший контролер</t>
  </si>
  <si>
    <t xml:space="preserve">Барчук Олександр Володимирович</t>
  </si>
  <si>
    <t xml:space="preserve">контролер</t>
  </si>
  <si>
    <t xml:space="preserve">Гаврилюк  Алла  Дмитрівна</t>
  </si>
  <si>
    <t xml:space="preserve">контролер </t>
  </si>
  <si>
    <t xml:space="preserve">Максимчук  Мар'яна  Василівна</t>
  </si>
  <si>
    <t xml:space="preserve">Руснак Оксана Ярославівна</t>
  </si>
  <si>
    <t xml:space="preserve">Ряба Тетяна Василівна</t>
  </si>
  <si>
    <t xml:space="preserve">Сандич Ярослав Ігорович</t>
  </si>
  <si>
    <t xml:space="preserve">Шевчук Олександра Олександрівна</t>
  </si>
  <si>
    <t xml:space="preserve">гр-1/2</t>
  </si>
  <si>
    <t xml:space="preserve">Аронець Галина Миколаївна</t>
  </si>
  <si>
    <t xml:space="preserve">Повшин Ганна Юріївна</t>
  </si>
  <si>
    <t xml:space="preserve">лаборант</t>
  </si>
  <si>
    <t xml:space="preserve">Іванчук Павло Миколайович</t>
  </si>
  <si>
    <t xml:space="preserve">гр-1/3</t>
  </si>
  <si>
    <t xml:space="preserve">Антонічук Станіслав Володимирович</t>
  </si>
  <si>
    <t xml:space="preserve">Березіна Валентина Валентинівна</t>
  </si>
  <si>
    <t xml:space="preserve">Думанський Андрій Іванович</t>
  </si>
  <si>
    <t xml:space="preserve">гр-2/1</t>
  </si>
  <si>
    <t xml:space="preserve">Александру Тетяна Георгіївна</t>
  </si>
  <si>
    <t xml:space="preserve">Кадишева Аліса Віталіївна</t>
  </si>
  <si>
    <t xml:space="preserve">Пасічник Констянтин Васильович</t>
  </si>
  <si>
    <t xml:space="preserve">Рижук Андрій Сергійович</t>
  </si>
  <si>
    <t xml:space="preserve">Сивак Світлана  Петрівна</t>
  </si>
  <si>
    <t xml:space="preserve">Тимофті Оксана Іллівна</t>
  </si>
  <si>
    <t xml:space="preserve">Чорноморець  Оксана  Вікторівна</t>
  </si>
  <si>
    <t xml:space="preserve">гр-2/2</t>
  </si>
  <si>
    <t xml:space="preserve">Володько Вадим Андрійович</t>
  </si>
  <si>
    <t xml:space="preserve">Ляхова Тетяна Вікторівна</t>
  </si>
  <si>
    <t xml:space="preserve">Гакман Михайло Миколайович</t>
  </si>
  <si>
    <t xml:space="preserve">гр-2/3</t>
  </si>
  <si>
    <t xml:space="preserve">Берча Міхаєла Михайлівна</t>
  </si>
  <si>
    <t xml:space="preserve">Гладюк Микола Іванович</t>
  </si>
  <si>
    <t xml:space="preserve">Дашкевич Олександр Олександрович</t>
  </si>
  <si>
    <t xml:space="preserve">Злий Назар Сергійович</t>
  </si>
  <si>
    <t xml:space="preserve">гр-3/1</t>
  </si>
  <si>
    <t xml:space="preserve">Герман Міхаела Іванівна</t>
  </si>
  <si>
    <t xml:space="preserve">Дем'янюк Вікторія Володимерівна</t>
  </si>
  <si>
    <t xml:space="preserve">Косович Олександр Петрович</t>
  </si>
  <si>
    <t xml:space="preserve">Мунтян Вікторія Вікторівна</t>
  </si>
  <si>
    <t xml:space="preserve">Панасевич Анастасія Олександрівна</t>
  </si>
  <si>
    <t xml:space="preserve">Раціборська Анастасія Романівна</t>
  </si>
  <si>
    <t xml:space="preserve">Чобан Артем Васильович</t>
  </si>
  <si>
    <t xml:space="preserve">старший контролер </t>
  </si>
  <si>
    <t xml:space="preserve">гр-3/2</t>
  </si>
  <si>
    <t xml:space="preserve">Пінтя Іван Сергійович</t>
  </si>
  <si>
    <t xml:space="preserve">Торак Олександр Петрович</t>
  </si>
  <si>
    <t xml:space="preserve">гр-3/3</t>
  </si>
  <si>
    <t xml:space="preserve">Мельничук Василь Дмитрович</t>
  </si>
  <si>
    <t xml:space="preserve">Перко Вадим Сергійович</t>
  </si>
  <si>
    <t xml:space="preserve">Фочук Катерина Іванівна</t>
  </si>
  <si>
    <t xml:space="preserve">Налагоджувальники-1</t>
  </si>
  <si>
    <t xml:space="preserve">Висоцький Євген Валентинович</t>
  </si>
  <si>
    <t xml:space="preserve">налагоджувальник</t>
  </si>
  <si>
    <t xml:space="preserve">Грубий Микола Дмитрович</t>
  </si>
  <si>
    <t xml:space="preserve">Зверід  Леонід  Лазарович</t>
  </si>
  <si>
    <t xml:space="preserve">Капацин Сергій Іванович</t>
  </si>
  <si>
    <t xml:space="preserve">Маланюк Ярослав Богданович</t>
  </si>
  <si>
    <t xml:space="preserve">Марчак Володимир Миколайович</t>
  </si>
  <si>
    <t xml:space="preserve">Матійчук Юрій Володимирович</t>
  </si>
  <si>
    <t xml:space="preserve">Мельник Ірина Ігорівна</t>
  </si>
  <si>
    <t xml:space="preserve">Томюк Василь Васильович</t>
  </si>
  <si>
    <t xml:space="preserve">Тополюк Станіслав Анатолійович</t>
  </si>
  <si>
    <t xml:space="preserve">Флорескул Микола Миколайович</t>
  </si>
  <si>
    <t xml:space="preserve">Налагоджувальники-2</t>
  </si>
  <si>
    <t xml:space="preserve">Бачикало Максим Валерійович</t>
  </si>
  <si>
    <t xml:space="preserve">Гамалюк Віталій Васильович</t>
  </si>
  <si>
    <t xml:space="preserve">Кіріле Василь Васильович</t>
  </si>
  <si>
    <t xml:space="preserve">Князь Богдан Васильвич</t>
  </si>
  <si>
    <t xml:space="preserve">Козловський Богдан Вікторович</t>
  </si>
  <si>
    <t xml:space="preserve">Лучак Михайло Леонідович</t>
  </si>
  <si>
    <t xml:space="preserve">Мартинова  Наталія Анатоліївна</t>
  </si>
  <si>
    <t xml:space="preserve">Наумчук Микола Миколайович</t>
  </si>
  <si>
    <t xml:space="preserve">Олійник Олексій Васильович</t>
  </si>
  <si>
    <t xml:space="preserve">Шведик  Віталій  Анатолійович</t>
  </si>
  <si>
    <t xml:space="preserve">Шестобанський Олександр Володимирович</t>
  </si>
  <si>
    <t xml:space="preserve">Налагоджувальники-3</t>
  </si>
  <si>
    <t xml:space="preserve">Гажук Лазар Михайлович</t>
  </si>
  <si>
    <t xml:space="preserve">налагоджувальник </t>
  </si>
  <si>
    <t xml:space="preserve">Гречак Степан Васильович</t>
  </si>
  <si>
    <t xml:space="preserve">Губчак Олександр Григорійович</t>
  </si>
  <si>
    <t xml:space="preserve">Іващенко Анастасія Сергіївна</t>
  </si>
  <si>
    <t xml:space="preserve">Кожуленко Тетяна Богданівна</t>
  </si>
  <si>
    <t xml:space="preserve">обліковець складу запчастин</t>
  </si>
  <si>
    <t xml:space="preserve">Кузнєцов Олег Володимирович</t>
  </si>
  <si>
    <t xml:space="preserve">Мамонтов Сергій Вікторович</t>
  </si>
  <si>
    <t xml:space="preserve">Скращук Максим Володимирович</t>
  </si>
  <si>
    <t xml:space="preserve">Стрієнко Володимир Георгійович</t>
  </si>
  <si>
    <t xml:space="preserve">Шестобанський Вячеслав Володимирович</t>
  </si>
  <si>
    <t xml:space="preserve">Cкаловська Ольга Аурелівна</t>
  </si>
  <si>
    <t xml:space="preserve">прибиральник</t>
  </si>
  <si>
    <t xml:space="preserve">Ботлунг Анжела  Георгіївна</t>
  </si>
  <si>
    <t xml:space="preserve">Гемблюк Марина Георгіївна</t>
  </si>
  <si>
    <t xml:space="preserve">Гуцуляк  Оксана  Аурелівна</t>
  </si>
  <si>
    <t xml:space="preserve">прибиральник </t>
  </si>
  <si>
    <t xml:space="preserve">Куцик Олена Костянтинівна</t>
  </si>
  <si>
    <t xml:space="preserve">прибираньник</t>
  </si>
  <si>
    <t xml:space="preserve">Рущак Віоріка Теофилівна</t>
  </si>
  <si>
    <t xml:space="preserve">Фечору Антоніна Іванівна</t>
  </si>
  <si>
    <t xml:space="preserve">Чорней Олена  Анатолівна</t>
  </si>
  <si>
    <t xml:space="preserve">Алукій Людмила Вікторівна</t>
  </si>
  <si>
    <t xml:space="preserve">Гінкул Інна Михайлівна</t>
  </si>
  <si>
    <t xml:space="preserve">Лупан  Тетяна  Дмитрівна</t>
  </si>
  <si>
    <t xml:space="preserve">Мосорюк Валентина Іванівна</t>
  </si>
  <si>
    <t xml:space="preserve">Мурару Альонка Марічелівна</t>
  </si>
  <si>
    <t xml:space="preserve">Стоян Георгіна Василівна</t>
  </si>
  <si>
    <t xml:space="preserve">Тютюнник Василина Михайлівна</t>
  </si>
  <si>
    <t xml:space="preserve">Черчел Янна Іванівна</t>
  </si>
  <si>
    <t xml:space="preserve">Апопі Катирина Тодоровна</t>
  </si>
  <si>
    <t xml:space="preserve">Ващук Валентина Вікторівна</t>
  </si>
  <si>
    <t xml:space="preserve">Городінка Мар'яна Миколаївна</t>
  </si>
  <si>
    <t xml:space="preserve">Маращук Яна Василiвна</t>
  </si>
  <si>
    <t xml:space="preserve">Ністор Родіка Дмитрієвна</t>
  </si>
  <si>
    <t xml:space="preserve">Пиргару Валинтина  Георгіївна</t>
  </si>
  <si>
    <t xml:space="preserve">Фалош Валентина Василівна</t>
  </si>
  <si>
    <t xml:space="preserve">Харина Тамара Леонідівна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</si>
</sst>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DD\.MM\.YY;@"/>
    <numFmt numFmtId="167" formatCode="M/D/YYYY"/>
    <numFmt numFmtId="168" formatCode="@"/>
    <numFmt numFmtId="169" formatCode="0"/>
    <numFmt numFmtId="170" formatCode="D\ MMMM\ YYYY&quot; р.&quot;;@"/>
    <numFmt numFmtId="171" formatCode="0.0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1"/>
      <name val="Times New Roman"/>
      <family val="1"/>
      <charset val="204"/>
    </font>
    <font>
      <b val="true"/>
      <sz val="9"/>
      <name val="Times New Roman"/>
      <family val="1"/>
      <charset val="204"/>
    </font>
    <font>
      <b val="true"/>
      <sz val="8"/>
      <name val="Times New Roman"/>
      <family val="1"/>
      <charset val="204"/>
    </font>
    <font>
      <sz val="11"/>
      <name val="Calibri"/>
      <family val="2"/>
      <charset val="204"/>
    </font>
    <font>
      <b val="true"/>
      <u val="single"/>
      <sz val="10"/>
      <name val="Times New Roman"/>
      <family val="1"/>
      <charset val="204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b val="true"/>
      <sz val="10"/>
      <name val="Arial Cyr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u val="single"/>
      <sz val="14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C0C0C0"/>
        <bgColor rgb="FFCCCCFF"/>
      </patternFill>
    </fill>
  </fills>
  <borders count="8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 diagonalUp="false" diagonalDown="false">
      <left/>
      <right/>
      <top style="medium">
        <color rgb="FF3C3C3C"/>
      </top>
      <bottom/>
      <diagonal/>
    </border>
    <border diagonalUp="false" diagonalDown="false">
      <left/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/>
      <top style="medium">
        <color rgb="FF3C3C3C"/>
      </top>
      <bottom/>
      <diagonal/>
    </border>
    <border diagonalUp="false" diagonalDown="false">
      <left style="medium">
        <color rgb="FF3C3C3C"/>
      </left>
      <right style="thin">
        <color rgb="FF3C3C3C"/>
      </right>
      <top style="medium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medium">
        <color rgb="FF3C3C3C"/>
      </top>
      <bottom/>
      <diagonal/>
    </border>
    <border diagonalUp="false" diagonalDown="false">
      <left style="thin">
        <color rgb="FF3C3C3C"/>
      </left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/>
      <top/>
      <bottom style="medium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/>
      <bottom/>
      <diagonal/>
    </border>
    <border diagonalUp="false" diagonalDown="false">
      <left style="thin">
        <color rgb="FF3C3C3C"/>
      </left>
      <right style="thin">
        <color rgb="FF3C3C3C"/>
      </right>
      <top/>
      <bottom/>
      <diagonal/>
    </border>
    <border diagonalUp="false" diagonalDown="false">
      <left style="thin">
        <color rgb="FF3C3C3C"/>
      </left>
      <right style="medium">
        <color rgb="FF3C3C3C"/>
      </right>
      <top/>
      <bottom/>
      <diagonal/>
    </border>
    <border diagonalUp="false" diagonalDown="false">
      <left/>
      <right style="thin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/>
      <right style="medium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/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/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/>
      <top/>
      <bottom/>
      <diagonal/>
    </border>
    <border diagonalUp="false" diagonalDown="false">
      <left style="medium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medium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 diagonalUp="false" diagonalDown="false">
      <left/>
      <right style="thin">
        <color rgb="FF3C3C3C"/>
      </right>
      <top/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medium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/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/>
      <bottom/>
      <diagonal/>
    </border>
    <border diagonalUp="false" diagonalDown="false"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/>
      <right/>
      <top/>
      <bottom style="medium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medium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/>
      <right/>
      <top style="thin">
        <color rgb="FF3C3C3C"/>
      </top>
      <bottom style="medium">
        <color rgb="FF3C3C3C"/>
      </bottom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medium">
        <color rgb="FF3C3C3C"/>
      </left>
      <right/>
      <top style="medium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medium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 style="hair">
        <color rgb="FF3C3C3C"/>
      </right>
      <top/>
      <bottom style="hair">
        <color rgb="FF3C3C3C"/>
      </bottom>
      <diagonal/>
    </border>
    <border diagonalUp="false" diagonalDown="false">
      <left style="hair">
        <color rgb="FF3C3C3C"/>
      </left>
      <right style="hair">
        <color rgb="FF3C3C3C"/>
      </right>
      <top/>
      <bottom style="hair">
        <color rgb="FF3C3C3C"/>
      </bottom>
      <diagonal/>
    </border>
    <border diagonalUp="false" diagonalDown="false">
      <left style="hair">
        <color rgb="FF3C3C3C"/>
      </left>
      <right style="medium">
        <color rgb="FF3C3C3C"/>
      </right>
      <top/>
      <bottom style="hair">
        <color rgb="FF3C3C3C"/>
      </bottom>
      <diagonal/>
    </border>
    <border diagonalUp="false" diagonalDown="false">
      <left/>
      <right style="hair">
        <color rgb="FF3C3C3C"/>
      </right>
      <top/>
      <bottom style="hair">
        <color rgb="FF3C3C3C"/>
      </bottom>
      <diagonal/>
    </border>
    <border diagonalUp="false" diagonalDown="false">
      <left style="medium">
        <color rgb="FF3C3C3C"/>
      </left>
      <right style="hair">
        <color rgb="FF3C3C3C"/>
      </right>
      <top style="hair">
        <color rgb="FF3C3C3C"/>
      </top>
      <bottom style="hair">
        <color rgb="FF3C3C3C"/>
      </bottom>
      <diagonal/>
    </border>
    <border diagonalUp="false" diagonalDown="false">
      <left/>
      <right style="hair">
        <color rgb="FF3C3C3C"/>
      </right>
      <top style="hair">
        <color rgb="FF3C3C3C"/>
      </top>
      <bottom style="hair">
        <color rgb="FF3C3C3C"/>
      </bottom>
      <diagonal/>
    </border>
    <border diagonalUp="false" diagonalDown="false">
      <left style="hair">
        <color rgb="FF3C3C3C"/>
      </left>
      <right style="hair">
        <color rgb="FF3C3C3C"/>
      </right>
      <top style="hair">
        <color rgb="FF3C3C3C"/>
      </top>
      <bottom style="hair">
        <color rgb="FF3C3C3C"/>
      </bottom>
      <diagonal/>
    </border>
    <border diagonalUp="false" diagonalDown="false">
      <left style="hair">
        <color rgb="FF3C3C3C"/>
      </left>
      <right style="medium">
        <color rgb="FF3C3C3C"/>
      </right>
      <top style="hair">
        <color rgb="FF3C3C3C"/>
      </top>
      <bottom style="hair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/>
      <diagonal/>
    </border>
    <border diagonalUp="false" diagonalDown="false">
      <left style="medium">
        <color rgb="FF3C3C3C"/>
      </left>
      <right style="hair">
        <color rgb="FF3C3C3C"/>
      </right>
      <top style="hair">
        <color rgb="FF3C3C3C"/>
      </top>
      <bottom/>
      <diagonal/>
    </border>
    <border diagonalUp="false" diagonalDown="false">
      <left style="hair">
        <color rgb="FF3C3C3C"/>
      </left>
      <right style="hair">
        <color rgb="FF3C3C3C"/>
      </right>
      <top/>
      <bottom/>
      <diagonal/>
    </border>
    <border diagonalUp="false" diagonalDown="false">
      <left style="hair">
        <color rgb="FF3C3C3C"/>
      </left>
      <right style="hair">
        <color rgb="FF3C3C3C"/>
      </right>
      <top style="hair">
        <color rgb="FF3C3C3C"/>
      </top>
      <bottom/>
      <diagonal/>
    </border>
    <border diagonalUp="false" diagonalDown="false">
      <left style="hair">
        <color rgb="FF3C3C3C"/>
      </left>
      <right style="medium">
        <color rgb="FF3C3C3C"/>
      </right>
      <top style="hair">
        <color rgb="FF3C3C3C"/>
      </top>
      <bottom/>
      <diagonal/>
    </border>
    <border diagonalUp="false" diagonalDown="false">
      <left/>
      <right style="hair">
        <color rgb="FF3C3C3C"/>
      </right>
      <top style="hair">
        <color rgb="FF3C3C3C"/>
      </top>
      <bottom/>
      <diagonal/>
    </border>
    <border diagonalUp="false" diagonalDown="false">
      <left style="medium">
        <color rgb="FF3C3C3C"/>
      </left>
      <right style="hair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hair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/>
      <right style="hair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hair">
        <color rgb="FF3C3C3C"/>
      </right>
      <top style="hair">
        <color rgb="FF3C3C3C"/>
      </top>
      <bottom style="medium">
        <color rgb="FF3C3C3C"/>
      </bottom>
      <diagonal/>
    </border>
    <border diagonalUp="false" diagonalDown="false">
      <left style="hair">
        <color rgb="FF3C3C3C"/>
      </left>
      <right style="hair">
        <color rgb="FF3C3C3C"/>
      </right>
      <top style="hair">
        <color rgb="FF3C3C3C"/>
      </top>
      <bottom style="medium">
        <color rgb="FF3C3C3C"/>
      </bottom>
      <diagonal/>
    </border>
    <border diagonalUp="false" diagonalDown="false">
      <left style="hair">
        <color rgb="FF3C3C3C"/>
      </left>
      <right style="medium">
        <color rgb="FF3C3C3C"/>
      </right>
      <top style="hair">
        <color rgb="FF3C3C3C"/>
      </top>
      <bottom style="medium">
        <color rgb="FF3C3C3C"/>
      </bottom>
      <diagonal/>
    </border>
    <border diagonalUp="false" diagonalDown="false">
      <left/>
      <right style="hair">
        <color rgb="FF3C3C3C"/>
      </right>
      <top style="hair">
        <color rgb="FF3C3C3C"/>
      </top>
      <bottom style="medium">
        <color rgb="FF3C3C3C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2" fillId="6" borderId="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12" fillId="0" borderId="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6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4" fillId="2" borderId="18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2" borderId="2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2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5" borderId="2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0" borderId="1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0" borderId="2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6" borderId="1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0" borderId="2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8" fontId="6" fillId="0" borderId="26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2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2" borderId="2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8" fontId="6" fillId="0" borderId="29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6" fillId="0" borderId="3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3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2" borderId="3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3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3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8" fontId="6" fillId="0" borderId="5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5" fontId="6" fillId="5" borderId="3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0" borderId="3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0" borderId="2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6" borderId="3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3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3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3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8" fontId="6" fillId="0" borderId="37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8" fontId="6" fillId="0" borderId="33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8" fontId="4" fillId="0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5" borderId="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2" borderId="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6" borderId="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9" fontId="7" fillId="2" borderId="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2" borderId="2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0" borderId="3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0" borderId="2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2" borderId="2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3" borderId="2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2" borderId="1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0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4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4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4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4" fillId="2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2" borderId="4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4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4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8" fontId="6" fillId="0" borderId="0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8" fontId="6" fillId="0" borderId="43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14" fillId="2" borderId="1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4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4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2" borderId="4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4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2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8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5" borderId="2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4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4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2" borderId="4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4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4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4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2" borderId="4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4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5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4" fillId="2" borderId="1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2" borderId="5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8" fontId="13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7" borderId="2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7" borderId="4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8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3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5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5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2" borderId="1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7" borderId="1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7" borderId="2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0" borderId="1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0" borderId="1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6" borderId="1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5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5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6" borderId="5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5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4" borderId="2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1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19" fillId="8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71" fontId="19" fillId="8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9" fillId="4" borderId="4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9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9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9" fillId="8" borderId="3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9" fillId="8" borderId="3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9" fillId="0" borderId="4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44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7" fontId="0" fillId="0" borderId="4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0" fillId="8" borderId="4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8" borderId="45" xfId="0" applyFont="fals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0" borderId="59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7" fontId="0" fillId="0" borderId="60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0" fillId="8" borderId="60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8" borderId="61" xfId="0" applyFont="fals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0" borderId="62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27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7" fontId="0" fillId="0" borderId="2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0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8" borderId="28" xfId="0" applyFont="fals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0" borderId="63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64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8" borderId="65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8" borderId="66" xfId="0" applyFont="fals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0" borderId="54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7" fontId="0" fillId="0" borderId="55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0" fillId="8" borderId="55" xfId="0" applyFont="fals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8" borderId="67" xfId="0" applyFont="fals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0" borderId="68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7" fontId="0" fillId="0" borderId="69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0" fillId="8" borderId="70" xfId="0" applyFont="fals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8" borderId="71" xfId="0" applyFont="fals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0" borderId="72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9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8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18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8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9" fillId="0" borderId="7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8" fillId="0" borderId="7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9" fillId="0" borderId="7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9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9" fillId="0" borderId="4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9" fillId="0" borderId="5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0" fillId="0" borderId="60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9" fillId="0" borderId="6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9" fillId="0" borderId="6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9" fillId="0" borderId="6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31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3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9" fillId="0" borderId="7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0" fillId="0" borderId="77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77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78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9" fillId="0" borderId="7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2 2" xfId="21" builtinId="53" customBuiltin="true"/>
    <cellStyle name="Обычный 3" xfId="22" builtinId="53" customBuiltin="true"/>
  </cellStyles>
  <dxfs count="88"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008000"/>
      </font>
      <fill>
        <patternFill>
          <bgColor rgb="FFCCFF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008000"/>
      </font>
      <fill>
        <patternFill>
          <bgColor rgb="FFCCFF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008000"/>
      </font>
      <fill>
        <patternFill>
          <bgColor rgb="FFCCFF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008000"/>
      </font>
      <fill>
        <patternFill>
          <bgColor rgb="FFCCFF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008000"/>
      </font>
      <fill>
        <patternFill>
          <bgColor rgb="FFCCFF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008000"/>
      </font>
      <fill>
        <patternFill>
          <bgColor rgb="FFCCFF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3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4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5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6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7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true"/>
  </sheetPr>
  <dimension ref="A2:BA1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80" workbookViewId="0">
      <pane xSplit="5" ySplit="12" topLeftCell="F13" activePane="bottomRight" state="frozen"/>
      <selection pane="topLeft" activeCell="A1" activeCellId="0" sqref="A1"/>
      <selection pane="topRight" activeCell="F1" activeCellId="0" sqref="F1"/>
      <selection pane="bottomLeft" activeCell="A13" activeCellId="0" sqref="A13"/>
      <selection pane="bottomRight" activeCell="AE1" activeCellId="0" sqref="AE1"/>
    </sheetView>
  </sheetViews>
  <sheetFormatPr defaultRowHeight="12.75"/>
  <cols>
    <col collapsed="false" hidden="false" max="1" min="1" style="1" width="3.99489795918367"/>
    <col collapsed="false" hidden="false" max="2" min="2" style="1" width="29.5357142857143"/>
    <col collapsed="false" hidden="false" max="3" min="3" style="1" width="16.5510204081633"/>
    <col collapsed="false" hidden="false" max="4" min="4" style="1" width="27.6836734693878"/>
    <col collapsed="false" hidden="false" max="5" min="5" style="1" width="3.99489795918367"/>
    <col collapsed="false" hidden="false" max="15" min="6" style="1" width="4.70918367346939"/>
    <col collapsed="false" hidden="false" max="16" min="16" style="2" width="4.70918367346939"/>
    <col collapsed="false" hidden="false" max="19" min="17" style="1" width="4.70918367346939"/>
    <col collapsed="false" hidden="false" max="20" min="20" style="2" width="4.70918367346939"/>
    <col collapsed="false" hidden="false" max="22" min="21" style="1" width="4.70918367346939"/>
    <col collapsed="false" hidden="false" max="23" min="23" style="2" width="4.70918367346939"/>
    <col collapsed="false" hidden="false" max="24" min="24" style="1" width="4.70918367346939"/>
    <col collapsed="false" hidden="false" max="27" min="25" style="2" width="4.70918367346939"/>
    <col collapsed="false" hidden="false" max="29" min="28" style="1" width="4.70918367346939"/>
    <col collapsed="false" hidden="false" max="30" min="30" style="2" width="4.70918367346939"/>
    <col collapsed="false" hidden="false" max="31" min="31" style="3" width="4.70918367346939"/>
    <col collapsed="false" hidden="false" max="36" min="32" style="1" width="4.70918367346939"/>
    <col collapsed="false" hidden="false" max="37" min="37" style="1" width="7.56122448979592"/>
    <col collapsed="false" hidden="false" max="39" min="38" style="1" width="4.70918367346939"/>
    <col collapsed="false" hidden="false" max="40" min="40" style="1" width="7.56122448979592"/>
    <col collapsed="false" hidden="false" max="41" min="41" style="1" width="5.70408163265306"/>
    <col collapsed="false" hidden="false" max="45" min="42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9.69897959183673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1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3"/>
      <c r="Q4" s="14"/>
      <c r="R4" s="14"/>
      <c r="S4" s="11"/>
      <c r="U4" s="11"/>
      <c r="V4" s="11"/>
      <c r="X4" s="11"/>
      <c r="AB4" s="11"/>
      <c r="AC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20"/>
      <c r="R5" s="11"/>
      <c r="S5" s="11"/>
      <c r="U5" s="11"/>
      <c r="V5" s="11"/>
      <c r="X5" s="11"/>
      <c r="AB5" s="11"/>
      <c r="AC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3"/>
      <c r="Q6" s="14"/>
      <c r="R6" s="11"/>
      <c r="S6" s="11"/>
      <c r="U6" s="11"/>
      <c r="V6" s="11"/>
      <c r="X6" s="11"/>
      <c r="AB6" s="11"/>
      <c r="AC6" s="11"/>
      <c r="AK6" s="11"/>
    </row>
    <row r="7" customFormat="false" ht="16.5" hidden="false" customHeight="true" outlineLevel="0" collapsed="false">
      <c r="A7" s="11"/>
      <c r="B7" s="22"/>
      <c r="C7" s="23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5"/>
      <c r="X7" s="23"/>
      <c r="Y7" s="25"/>
      <c r="Z7" s="25"/>
      <c r="AA7" s="25"/>
      <c r="AB7" s="23"/>
      <c r="AC7" s="23"/>
      <c r="AD7" s="25"/>
      <c r="AE7" s="26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1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32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39.5" hidden="false" customHeight="true" outlineLevel="0" collapsed="false">
      <c r="A11" s="31"/>
      <c r="B11" s="31"/>
      <c r="C11" s="32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3" t="n">
        <v>11</v>
      </c>
      <c r="Q11" s="42" t="n">
        <v>12</v>
      </c>
      <c r="R11" s="42" t="n">
        <v>13</v>
      </c>
      <c r="S11" s="42" t="n">
        <v>14</v>
      </c>
      <c r="T11" s="43" t="n">
        <v>15</v>
      </c>
      <c r="U11" s="42" t="n">
        <v>16</v>
      </c>
      <c r="V11" s="42" t="n">
        <v>17</v>
      </c>
      <c r="W11" s="43" t="n">
        <v>18</v>
      </c>
      <c r="X11" s="42" t="n">
        <v>19</v>
      </c>
      <c r="Y11" s="43" t="n">
        <v>20</v>
      </c>
      <c r="Z11" s="43" t="n">
        <v>21</v>
      </c>
      <c r="AA11" s="43" t="n">
        <v>22</v>
      </c>
      <c r="AB11" s="42" t="n">
        <v>23</v>
      </c>
      <c r="AC11" s="42" t="n">
        <v>24</v>
      </c>
      <c r="AD11" s="43" t="n">
        <v>25</v>
      </c>
      <c r="AE11" s="44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5.25" hidden="false" customHeight="true" outlineLevel="0" collapsed="false">
      <c r="A12" s="46"/>
      <c r="B12" s="47"/>
      <c r="C12" s="46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50"/>
      <c r="Q12" s="49"/>
      <c r="R12" s="49"/>
      <c r="S12" s="49"/>
      <c r="T12" s="50"/>
      <c r="U12" s="49"/>
      <c r="V12" s="49"/>
      <c r="W12" s="50"/>
      <c r="X12" s="49"/>
      <c r="Y12" s="50"/>
      <c r="Z12" s="50"/>
      <c r="AA12" s="50"/>
      <c r="AB12" s="49"/>
      <c r="AC12" s="49"/>
      <c r="AD12" s="50"/>
      <c r="AE12" s="51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>Анісов Володимир  Анатолійович</v>
      </c>
      <c r="C13" s="59" t="s">
        <v>50</v>
      </c>
      <c r="D13" s="60" t="str">
        <f aca="false">IFERROR(VLOOKUP($C13,Списки!$A$1:$C$3999,3,0),"")</f>
        <v>транспортувальник</v>
      </c>
      <c r="E13" s="0"/>
      <c r="F13" s="61" t="str">
        <f aca="false">VLOOKUP(F$11,Графік!$E$5:$H$32,3,0)</f>
        <v>ВВ</v>
      </c>
      <c r="G13" s="62" t="str">
        <f aca="false">VLOOKUP(G$11,Графік!$E$5:$H$32,3,0)</f>
        <v>ВВ</v>
      </c>
      <c r="H13" s="62" t="str">
        <f aca="false">VLOOKUP(H$11,Графік!$E$5:$H$32,3,0)</f>
        <v>Р</v>
      </c>
      <c r="I13" s="62" t="str">
        <f aca="false">VLOOKUP(I$11,Графік!$E$5:$H$32,3,0)</f>
        <v>Р</v>
      </c>
      <c r="J13" s="62" t="str">
        <f aca="false">VLOOKUP(J$11,Графік!$E$5:$H$32,3,0)</f>
        <v>Р</v>
      </c>
      <c r="K13" s="62" t="str">
        <f aca="false">VLOOKUP(K$11,Графік!$E$5:$H$32,3,0)</f>
        <v>Р</v>
      </c>
      <c r="L13" s="62" t="str">
        <f aca="false">VLOOKUP(L$11,Графік!$E$5:$H$32,3,0)</f>
        <v>ВВ</v>
      </c>
      <c r="M13" s="62" t="str">
        <f aca="false">VLOOKUP(M$11,Графік!$E$5:$H$32,3,0)</f>
        <v>ВВ</v>
      </c>
      <c r="N13" s="62" t="str">
        <f aca="false">VLOOKUP(N$11,Графік!$E$5:$H$32,3,0)</f>
        <v>Р</v>
      </c>
      <c r="O13" s="62" t="str">
        <f aca="false">VLOOKUP(O$11,Графік!$E$5:$H$32,3,0)</f>
        <v>Р</v>
      </c>
      <c r="P13" s="63" t="str">
        <f aca="false">VLOOKUP(P$11,Графік!$E$5:$H$32,3,0)</f>
        <v>Р</v>
      </c>
      <c r="Q13" s="62" t="str">
        <f aca="false">VLOOKUP(Q$11,Графік!$E$5:$H$32,3,0)</f>
        <v>Р</v>
      </c>
      <c r="R13" s="62" t="str">
        <f aca="false">VLOOKUP(R$11,Графік!$E$5:$H$32,3,0)</f>
        <v>ВВ</v>
      </c>
      <c r="S13" s="62" t="str">
        <f aca="false">VLOOKUP(S$11,Графік!$E$5:$H$32,3,0)</f>
        <v>ВВ</v>
      </c>
      <c r="T13" s="63" t="str">
        <f aca="false">VLOOKUP(T$11,Графік!$E$5:$H$32,3,0)</f>
        <v>Р</v>
      </c>
      <c r="U13" s="62" t="str">
        <f aca="false">VLOOKUP(U$11,Графік!$E$5:$H$32,3,0)</f>
        <v>Р</v>
      </c>
      <c r="V13" s="62" t="str">
        <f aca="false">VLOOKUP(V$11,Графік!$E$5:$H$32,3,0)</f>
        <v>Р</v>
      </c>
      <c r="W13" s="63" t="str">
        <f aca="false">VLOOKUP(W$11,Графік!$E$5:$H$32,3,0)</f>
        <v>Р</v>
      </c>
      <c r="X13" s="62" t="str">
        <f aca="false">VLOOKUP(X$11,Графік!$E$5:$H$32,3,0)</f>
        <v>ВВ</v>
      </c>
      <c r="Y13" s="63" t="str">
        <f aca="false">VLOOKUP(Y$11,Графік!$E$5:$H$32,3,0)</f>
        <v>ВВ</v>
      </c>
      <c r="Z13" s="63" t="str">
        <f aca="false">VLOOKUP(Z$11,Графік!$E$5:$H$32,3,0)</f>
        <v>Р</v>
      </c>
      <c r="AA13" s="63" t="s">
        <v>51</v>
      </c>
      <c r="AB13" s="62" t="s">
        <v>51</v>
      </c>
      <c r="AC13" s="62" t="s">
        <v>51</v>
      </c>
      <c r="AD13" s="63" t="str">
        <f aca="false">VLOOKUP(AD$11,Графік!$E$5:$H$32,3,0)</f>
        <v>ВВ</v>
      </c>
      <c r="AE13" s="64" t="str">
        <f aca="false">VLOOKUP(AE$11,Графік!$E$5:$H$32,3,0)</f>
        <v>ВВ</v>
      </c>
      <c r="AF13" s="63" t="str">
        <f aca="false">VLOOKUP(AF$11,Графік!$E$5:$H$32,3,0)</f>
        <v>Р</v>
      </c>
      <c r="AG13" s="63" t="str">
        <f aca="false">VLOOKUP(AG$11,Графік!$E$5:$H$32,3,0)</f>
        <v>Р</v>
      </c>
      <c r="AH13" s="62"/>
      <c r="AI13" s="62"/>
      <c r="AJ13" s="65"/>
      <c r="AK13" s="66" t="n">
        <f aca="false">SUMIF($F13:$AJ16,"Р",$F14:$AJ14)</f>
        <v>104</v>
      </c>
      <c r="AL13" s="67" t="n">
        <f aca="false">SUMIF($F15:$AJ16,"НУ",$F16:$AJ16)</f>
        <v>0</v>
      </c>
      <c r="AM13" s="68" t="n">
        <f aca="false">SUMIF(F13:AJ16,"РВ",F14:AJ14)</f>
        <v>0</v>
      </c>
      <c r="AN13" s="69" t="n">
        <f aca="false">AK13+AL13+AM13</f>
        <v>104</v>
      </c>
      <c r="AO13" s="70" t="n">
        <f aca="false">COUNTIF($F13:$AJ16,"=Р")</f>
        <v>15</v>
      </c>
      <c r="AP13" s="70" t="n">
        <f aca="false">COUNTIF($F13:$AJ16,"=ВВ")</f>
        <v>10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0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3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n">
        <f aca="false">IF(C13&gt;1,Графік!$H$36,"")</f>
        <v>144</v>
      </c>
    </row>
    <row r="14" s="80" customFormat="true" ht="15" hidden="false" customHeight="true" outlineLevel="0" collapsed="false">
      <c r="A14" s="57"/>
      <c r="B14" s="58"/>
      <c r="C14" s="59"/>
      <c r="D14" s="60"/>
      <c r="E14" s="74"/>
      <c r="F14" s="75" t="str">
        <f aca="false">IF(F13="Р",8,"")</f>
        <v/>
      </c>
      <c r="G14" s="76" t="str">
        <f aca="false">IF(G13="Р",8,"")</f>
        <v/>
      </c>
      <c r="H14" s="76" t="n">
        <f aca="false">IF(H13="Р",8,"")</f>
        <v>8</v>
      </c>
      <c r="I14" s="76" t="n">
        <f aca="false">IF(I13="Р",8,"")</f>
        <v>8</v>
      </c>
      <c r="J14" s="76" t="n">
        <f aca="false">IF(J13="Р",8,"")</f>
        <v>8</v>
      </c>
      <c r="K14" s="76" t="n">
        <f aca="false">IF(K13="Р",8,"")</f>
        <v>8</v>
      </c>
      <c r="L14" s="76" t="str">
        <f aca="false">IF(L13="Р",8,"")</f>
        <v/>
      </c>
      <c r="M14" s="76" t="str">
        <f aca="false">IF(M13="Р",8,"")</f>
        <v/>
      </c>
      <c r="N14" s="76" t="n">
        <f aca="false">IF(N13="Р",8,"")</f>
        <v>8</v>
      </c>
      <c r="O14" s="76" t="n">
        <f aca="false">IF(O13="Р",8,"")</f>
        <v>8</v>
      </c>
      <c r="P14" s="77" t="n">
        <f aca="false">IF(P13="Р",8,"")</f>
        <v>8</v>
      </c>
      <c r="Q14" s="76" t="n">
        <f aca="false">IF(Q13="Р",8,"")</f>
        <v>8</v>
      </c>
      <c r="R14" s="76" t="str">
        <f aca="false">IF(R13="Р",8,"")</f>
        <v/>
      </c>
      <c r="S14" s="76" t="str">
        <f aca="false">IF(S13="Р",8,"")</f>
        <v/>
      </c>
      <c r="T14" s="77" t="n">
        <f aca="false">IF(T13="Р",8,"")</f>
        <v>8</v>
      </c>
      <c r="U14" s="76" t="n">
        <f aca="false">IF(U13="Р",8,"")</f>
        <v>8</v>
      </c>
      <c r="V14" s="76" t="n">
        <f aca="false">IF(V13="Р",8,"")</f>
        <v>8</v>
      </c>
      <c r="W14" s="77" t="n">
        <f aca="false">IF(W13="Р",8,"")</f>
        <v>8</v>
      </c>
      <c r="X14" s="76" t="str">
        <f aca="false">IF(X13="Р",8,"")</f>
        <v/>
      </c>
      <c r="Y14" s="77" t="str">
        <f aca="false">IF(Y13="Р",8,"")</f>
        <v/>
      </c>
      <c r="Z14" s="77" t="n">
        <f aca="false">IF(Z13="Р",8,"")</f>
        <v>8</v>
      </c>
      <c r="AA14" s="77"/>
      <c r="AB14" s="76"/>
      <c r="AC14" s="76"/>
      <c r="AD14" s="77"/>
      <c r="AE14" s="78"/>
      <c r="AF14" s="76"/>
      <c r="AG14" s="76"/>
      <c r="AH14" s="76"/>
      <c r="AI14" s="76"/>
      <c r="AJ14" s="79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59"/>
      <c r="D15" s="60"/>
      <c r="E15" s="74"/>
      <c r="F15" s="81" t="str">
        <f aca="false">IF(F16&gt;0,"НУ","")</f>
        <v/>
      </c>
      <c r="G15" s="82" t="str">
        <f aca="false">IF(G16&gt;0,"НУ","")</f>
        <v/>
      </c>
      <c r="H15" s="82" t="str">
        <f aca="false">IF(H16&gt;0,"НУ","")</f>
        <v/>
      </c>
      <c r="I15" s="82" t="str">
        <f aca="false">IF(I16&gt;0,"НУ","")</f>
        <v/>
      </c>
      <c r="J15" s="82" t="str">
        <f aca="false">IF(J16&gt;0,"НУ","")</f>
        <v/>
      </c>
      <c r="K15" s="82" t="str">
        <f aca="false">IF(K16&gt;0,"НУ","")</f>
        <v/>
      </c>
      <c r="L15" s="82" t="str">
        <f aca="false">IF(L16&gt;0,"НУ","")</f>
        <v/>
      </c>
      <c r="M15" s="82" t="str">
        <f aca="false">IF(M16&gt;0,"НУ","")</f>
        <v/>
      </c>
      <c r="N15" s="82" t="str">
        <f aca="false">IF(N16&gt;0,"НУ","")</f>
        <v/>
      </c>
      <c r="O15" s="82" t="str">
        <f aca="false">IF(O16&gt;0,"НУ","")</f>
        <v/>
      </c>
      <c r="P15" s="83" t="str">
        <f aca="false">IF(P16&gt;0,"НУ","")</f>
        <v/>
      </c>
      <c r="Q15" s="82" t="str">
        <f aca="false">IF(Q16&gt;0,"НУ","")</f>
        <v/>
      </c>
      <c r="R15" s="82" t="str">
        <f aca="false">IF(R16&gt;0,"НУ","")</f>
        <v/>
      </c>
      <c r="S15" s="82" t="str">
        <f aca="false">IF(S16&gt;0,"НУ","")</f>
        <v/>
      </c>
      <c r="T15" s="83" t="str">
        <f aca="false">IF(T16&gt;0,"НУ","")</f>
        <v/>
      </c>
      <c r="U15" s="82" t="str">
        <f aca="false">IF(U16&gt;0,"НУ","")</f>
        <v/>
      </c>
      <c r="V15" s="82" t="str">
        <f aca="false">IF(V16&gt;0,"НУ","")</f>
        <v/>
      </c>
      <c r="W15" s="83" t="str">
        <f aca="false">IF(W16&gt;0,"НУ","")</f>
        <v/>
      </c>
      <c r="X15" s="82" t="str">
        <f aca="false">IF(X16&gt;0,"НУ","")</f>
        <v/>
      </c>
      <c r="Y15" s="83" t="str">
        <f aca="false">IF(Y16&gt;0,"НУ","")</f>
        <v/>
      </c>
      <c r="Z15" s="83"/>
      <c r="AA15" s="83"/>
      <c r="AB15" s="82"/>
      <c r="AC15" s="82"/>
      <c r="AD15" s="83"/>
      <c r="AE15" s="84"/>
      <c r="AF15" s="82"/>
      <c r="AG15" s="82"/>
      <c r="AH15" s="83"/>
      <c r="AI15" s="83" t="str">
        <f aca="false">IF(AI16&gt;0,"НУ","")</f>
        <v/>
      </c>
      <c r="AJ15" s="85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59"/>
      <c r="D16" s="60"/>
      <c r="E16" s="86"/>
      <c r="F16" s="87"/>
      <c r="G16" s="88"/>
      <c r="H16" s="88"/>
      <c r="I16" s="88"/>
      <c r="J16" s="88"/>
      <c r="K16" s="88"/>
      <c r="L16" s="88"/>
      <c r="M16" s="88"/>
      <c r="N16" s="88"/>
      <c r="O16" s="88"/>
      <c r="P16" s="89"/>
      <c r="Q16" s="88"/>
      <c r="R16" s="88"/>
      <c r="S16" s="88"/>
      <c r="T16" s="89"/>
      <c r="U16" s="88"/>
      <c r="V16" s="88"/>
      <c r="W16" s="89"/>
      <c r="X16" s="88"/>
      <c r="Y16" s="89"/>
      <c r="Z16" s="89"/>
      <c r="AA16" s="89"/>
      <c r="AB16" s="88"/>
      <c r="AC16" s="88"/>
      <c r="AD16" s="89"/>
      <c r="AE16" s="90"/>
      <c r="AF16" s="88"/>
      <c r="AG16" s="88"/>
      <c r="AH16" s="88"/>
      <c r="AI16" s="88"/>
      <c r="AJ16" s="91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>Бабалюк Павло Андрійович</v>
      </c>
      <c r="C17" s="59" t="s">
        <v>52</v>
      </c>
      <c r="D17" s="60" t="str">
        <f aca="false">IFERROR(VLOOKUP($C17,Списки!$A$1:$C$3999,3,0),"")</f>
        <v>транспортувальник</v>
      </c>
      <c r="E17" s="92"/>
      <c r="F17" s="61" t="str">
        <f aca="false">VLOOKUP(F$11,Графік!$E$5:$H$32,3,0)</f>
        <v>ВВ</v>
      </c>
      <c r="G17" s="62" t="str">
        <f aca="false">VLOOKUP(G$11,Графік!$E$5:$H$32,3,0)</f>
        <v>ВВ</v>
      </c>
      <c r="H17" s="62" t="str">
        <f aca="false">VLOOKUP(H$11,Графік!$E$5:$H$32,3,0)</f>
        <v>Р</v>
      </c>
      <c r="I17" s="62" t="str">
        <f aca="false">VLOOKUP(I$11,Графік!$E$5:$H$32,3,0)</f>
        <v>Р</v>
      </c>
      <c r="J17" s="62" t="str">
        <f aca="false">VLOOKUP(J$11,Графік!$E$5:$H$32,3,0)</f>
        <v>Р</v>
      </c>
      <c r="K17" s="62" t="str">
        <f aca="false">VLOOKUP(K$11,Графік!$E$5:$H$32,3,0)</f>
        <v>Р</v>
      </c>
      <c r="L17" s="62" t="str">
        <f aca="false">VLOOKUP(L$11,Графік!$E$5:$H$32,3,0)</f>
        <v>ВВ</v>
      </c>
      <c r="M17" s="62" t="str">
        <f aca="false">VLOOKUP(M$11,Графік!$E$5:$H$32,3,0)</f>
        <v>ВВ</v>
      </c>
      <c r="N17" s="62" t="str">
        <f aca="false">VLOOKUP(N$11,Графік!$E$5:$H$32,3,0)</f>
        <v>Р</v>
      </c>
      <c r="O17" s="62" t="str">
        <f aca="false">VLOOKUP(O$11,Графік!$E$5:$H$32,3,0)</f>
        <v>Р</v>
      </c>
      <c r="P17" s="63" t="str">
        <f aca="false">VLOOKUP(P$11,Графік!$E$5:$H$32,3,0)</f>
        <v>Р</v>
      </c>
      <c r="Q17" s="62" t="str">
        <f aca="false">VLOOKUP(Q$11,Графік!$E$5:$H$32,3,0)</f>
        <v>Р</v>
      </c>
      <c r="R17" s="62" t="str">
        <f aca="false">VLOOKUP(R$11,Графік!$E$5:$H$32,3,0)</f>
        <v>ВВ</v>
      </c>
      <c r="S17" s="62" t="str">
        <f aca="false">VLOOKUP(S$11,Графік!$E$5:$H$32,3,0)</f>
        <v>ВВ</v>
      </c>
      <c r="T17" s="63" t="str">
        <f aca="false">VLOOKUP(T$11,Графік!$E$5:$H$32,3,0)</f>
        <v>Р</v>
      </c>
      <c r="U17" s="62" t="str">
        <f aca="false">VLOOKUP(U$11,Графік!$E$5:$H$32,3,0)</f>
        <v>Р</v>
      </c>
      <c r="V17" s="62" t="s">
        <v>51</v>
      </c>
      <c r="W17" s="63" t="str">
        <f aca="false">VLOOKUP(W$11,Графік!$E$5:$H$32,3,0)</f>
        <v>Р</v>
      </c>
      <c r="X17" s="62" t="str">
        <f aca="false">VLOOKUP(X$11,Графік!$E$5:$H$32,3,0)</f>
        <v>ВВ</v>
      </c>
      <c r="Y17" s="63" t="str">
        <f aca="false">VLOOKUP(Y$11,Графік!$E$5:$H$32,3,0)</f>
        <v>ВВ</v>
      </c>
      <c r="Z17" s="63" t="str">
        <f aca="false">VLOOKUP(Z$11,Графік!$E$5:$H$32,3,0)</f>
        <v>Р</v>
      </c>
      <c r="AA17" s="63" t="s">
        <v>51</v>
      </c>
      <c r="AB17" s="62" t="s">
        <v>51</v>
      </c>
      <c r="AC17" s="62" t="s">
        <v>51</v>
      </c>
      <c r="AD17" s="63" t="str">
        <f aca="false">VLOOKUP(AD$11,Графік!$E$5:$H$32,3,0)</f>
        <v>ВВ</v>
      </c>
      <c r="AE17" s="64" t="str">
        <f aca="false">VLOOKUP(AE$11,Графік!$E$5:$H$32,3,0)</f>
        <v>ВВ</v>
      </c>
      <c r="AF17" s="62"/>
      <c r="AG17" s="62"/>
      <c r="AH17" s="62"/>
      <c r="AI17" s="62"/>
      <c r="AJ17" s="65"/>
      <c r="AK17" s="93" t="n">
        <f aca="false">SUMIF($F17:$AJ20,"Р",$F18:$AJ18)</f>
        <v>96</v>
      </c>
      <c r="AL17" s="94" t="n">
        <f aca="false">SUMIF($F19:$AJ20,"НУ",$F20:$AJ20)</f>
        <v>0</v>
      </c>
      <c r="AM17" s="95" t="n">
        <f aca="false">SUMIF(F17:AJ20,"РВ",F18:AJ18)</f>
        <v>0</v>
      </c>
      <c r="AN17" s="96" t="n">
        <f aca="false">AK17+AL17+AM17</f>
        <v>96</v>
      </c>
      <c r="AO17" s="70" t="n">
        <f aca="false">COUNTIF($F17:$AJ20,"=Р")</f>
        <v>12</v>
      </c>
      <c r="AP17" s="97" t="n">
        <f aca="false">COUNTIF($F17:$AJ20,"=ВВ")</f>
        <v>10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0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4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0</v>
      </c>
      <c r="BA17" s="73" t="n">
        <f aca="false">IF(C17&gt;1,Графік!$H$36,"")</f>
        <v>144</v>
      </c>
    </row>
    <row r="18" customFormat="false" ht="15" hidden="false" customHeight="true" outlineLevel="0" collapsed="false">
      <c r="A18" s="57"/>
      <c r="B18" s="58"/>
      <c r="C18" s="59"/>
      <c r="D18" s="60"/>
      <c r="E18" s="100"/>
      <c r="F18" s="75" t="str">
        <f aca="false">IF(F17="Р",8,"")</f>
        <v/>
      </c>
      <c r="G18" s="76" t="str">
        <f aca="false">IF(G17="Р",8,"")</f>
        <v/>
      </c>
      <c r="H18" s="76" t="n">
        <f aca="false">IF(H17="Р",8,"")</f>
        <v>8</v>
      </c>
      <c r="I18" s="76" t="n">
        <f aca="false">IF(I17="Р",8,"")</f>
        <v>8</v>
      </c>
      <c r="J18" s="76" t="n">
        <f aca="false">IF(J17="Р",8,"")</f>
        <v>8</v>
      </c>
      <c r="K18" s="76" t="n">
        <f aca="false">IF(K17="Р",8,"")</f>
        <v>8</v>
      </c>
      <c r="L18" s="76" t="str">
        <f aca="false">IF(L17="Р",8,"")</f>
        <v/>
      </c>
      <c r="M18" s="76" t="str">
        <f aca="false">IF(M17="Р",8,"")</f>
        <v/>
      </c>
      <c r="N18" s="76" t="n">
        <f aca="false">IF(N17="Р",8,"")</f>
        <v>8</v>
      </c>
      <c r="O18" s="76" t="n">
        <f aca="false">IF(O17="Р",8,"")</f>
        <v>8</v>
      </c>
      <c r="P18" s="77" t="n">
        <f aca="false">IF(P17="Р",8,"")</f>
        <v>8</v>
      </c>
      <c r="Q18" s="76" t="n">
        <f aca="false">IF(Q17="Р",8,"")</f>
        <v>8</v>
      </c>
      <c r="R18" s="76" t="str">
        <f aca="false">IF(R17="Р",8,"")</f>
        <v/>
      </c>
      <c r="S18" s="76" t="str">
        <f aca="false">IF(S17="Р",8,"")</f>
        <v/>
      </c>
      <c r="T18" s="77" t="n">
        <f aca="false">IF(T17="Р",8,"")</f>
        <v>8</v>
      </c>
      <c r="U18" s="76" t="n">
        <f aca="false">IF(U17="Р",8,"")</f>
        <v>8</v>
      </c>
      <c r="V18" s="76" t="str">
        <f aca="false">IF(V17="Р",8,"")</f>
        <v/>
      </c>
      <c r="W18" s="77" t="n">
        <f aca="false">IF(W17="Р",8,"")</f>
        <v>8</v>
      </c>
      <c r="X18" s="76" t="str">
        <f aca="false">IF(X17="Р",8,"")</f>
        <v/>
      </c>
      <c r="Y18" s="77" t="str">
        <f aca="false">IF(Y17="Р",8,"")</f>
        <v/>
      </c>
      <c r="Z18" s="77" t="n">
        <f aca="false">IF(Z17="Р",8,"")</f>
        <v>8</v>
      </c>
      <c r="AA18" s="77"/>
      <c r="AB18" s="76"/>
      <c r="AC18" s="76"/>
      <c r="AD18" s="77"/>
      <c r="AE18" s="78"/>
      <c r="AF18" s="76"/>
      <c r="AG18" s="76"/>
      <c r="AH18" s="76"/>
      <c r="AI18" s="76"/>
      <c r="AJ18" s="79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59"/>
      <c r="D19" s="60"/>
      <c r="E19" s="100"/>
      <c r="F19" s="81" t="str">
        <f aca="false">IF(F20&gt;0,"НУ","")</f>
        <v/>
      </c>
      <c r="G19" s="82" t="str">
        <f aca="false">IF(G20&gt;0,"НУ","")</f>
        <v/>
      </c>
      <c r="H19" s="82" t="str">
        <f aca="false">IF(H20&gt;0,"НУ","")</f>
        <v/>
      </c>
      <c r="I19" s="82" t="str">
        <f aca="false">IF(I20&gt;0,"НУ","")</f>
        <v/>
      </c>
      <c r="J19" s="82" t="str">
        <f aca="false">IF(J20&gt;0,"НУ","")</f>
        <v/>
      </c>
      <c r="K19" s="82" t="str">
        <f aca="false">IF(K20&gt;0,"НУ","")</f>
        <v/>
      </c>
      <c r="L19" s="82" t="str">
        <f aca="false">IF(L20&gt;0,"НУ","")</f>
        <v/>
      </c>
      <c r="M19" s="82" t="str">
        <f aca="false">IF(M20&gt;0,"НУ","")</f>
        <v/>
      </c>
      <c r="N19" s="82" t="str">
        <f aca="false">IF(N20&gt;0,"НУ","")</f>
        <v/>
      </c>
      <c r="O19" s="82" t="str">
        <f aca="false">IF(O20&gt;0,"НУ","")</f>
        <v/>
      </c>
      <c r="P19" s="83" t="str">
        <f aca="false">IF(P20&gt;0,"НУ","")</f>
        <v/>
      </c>
      <c r="Q19" s="82" t="str">
        <f aca="false">IF(Q20&gt;0,"НУ","")</f>
        <v/>
      </c>
      <c r="R19" s="82" t="str">
        <f aca="false">IF(R20&gt;0,"НУ","")</f>
        <v/>
      </c>
      <c r="S19" s="82" t="str">
        <f aca="false">IF(S20&gt;0,"НУ","")</f>
        <v/>
      </c>
      <c r="T19" s="83" t="str">
        <f aca="false">IF(T20&gt;0,"НУ","")</f>
        <v/>
      </c>
      <c r="U19" s="82" t="str">
        <f aca="false">IF(U20&gt;0,"НУ","")</f>
        <v/>
      </c>
      <c r="V19" s="82" t="str">
        <f aca="false">IF(V20&gt;0,"НУ","")</f>
        <v/>
      </c>
      <c r="W19" s="83" t="str">
        <f aca="false">IF(W20&gt;0,"НУ","")</f>
        <v/>
      </c>
      <c r="X19" s="82" t="str">
        <f aca="false">IF(X20&gt;0,"НУ","")</f>
        <v/>
      </c>
      <c r="Y19" s="83" t="str">
        <f aca="false">IF(Y20&gt;0,"НУ","")</f>
        <v/>
      </c>
      <c r="Z19" s="83"/>
      <c r="AA19" s="83"/>
      <c r="AB19" s="82"/>
      <c r="AC19" s="82"/>
      <c r="AD19" s="83"/>
      <c r="AE19" s="84"/>
      <c r="AF19" s="82"/>
      <c r="AG19" s="82"/>
      <c r="AH19" s="83"/>
      <c r="AI19" s="83" t="str">
        <f aca="false">IF(AI20&gt;0,"НУ","")</f>
        <v/>
      </c>
      <c r="AJ19" s="85" t="str">
        <f aca="false">IF(AJ20&gt;0,"НУ","")</f>
        <v/>
      </c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59"/>
      <c r="D20" s="60"/>
      <c r="E20" s="101"/>
      <c r="F20" s="87"/>
      <c r="G20" s="88"/>
      <c r="H20" s="88"/>
      <c r="I20" s="88"/>
      <c r="J20" s="88"/>
      <c r="K20" s="88"/>
      <c r="L20" s="88"/>
      <c r="M20" s="88"/>
      <c r="N20" s="88"/>
      <c r="O20" s="88"/>
      <c r="P20" s="89"/>
      <c r="Q20" s="88"/>
      <c r="R20" s="88"/>
      <c r="S20" s="88"/>
      <c r="T20" s="89"/>
      <c r="U20" s="88"/>
      <c r="V20" s="88"/>
      <c r="W20" s="89"/>
      <c r="X20" s="88"/>
      <c r="Y20" s="89"/>
      <c r="Z20" s="89"/>
      <c r="AA20" s="89"/>
      <c r="AB20" s="88"/>
      <c r="AC20" s="88"/>
      <c r="AD20" s="89"/>
      <c r="AE20" s="90"/>
      <c r="AF20" s="88"/>
      <c r="AG20" s="88"/>
      <c r="AH20" s="88"/>
      <c r="AI20" s="88"/>
      <c r="AJ20" s="91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>Балагура Василь Ілліч</v>
      </c>
      <c r="C21" s="59" t="s">
        <v>53</v>
      </c>
      <c r="D21" s="60" t="str">
        <f aca="false">IFERROR(VLOOKUP($C21,Списки!$A$1:$C$3999,3,0),"")</f>
        <v>транспортувальник</v>
      </c>
      <c r="E21" s="92"/>
      <c r="F21" s="61" t="str">
        <f aca="false">VLOOKUP(F$11,Графік!$E$5:$H$32,3,0)</f>
        <v>ВВ</v>
      </c>
      <c r="G21" s="62" t="str">
        <f aca="false">VLOOKUP(G$11,Графік!$E$5:$H$32,3,0)</f>
        <v>ВВ</v>
      </c>
      <c r="H21" s="62" t="str">
        <f aca="false">VLOOKUP(H$11,Графік!$E$5:$H$32,3,0)</f>
        <v>Р</v>
      </c>
      <c r="I21" s="62" t="str">
        <f aca="false">VLOOKUP(I$11,Графік!$E$5:$H$32,3,0)</f>
        <v>Р</v>
      </c>
      <c r="J21" s="62" t="str">
        <f aca="false">VLOOKUP(J$11,Графік!$E$5:$H$32,3,0)</f>
        <v>Р</v>
      </c>
      <c r="K21" s="62" t="str">
        <f aca="false">VLOOKUP(K$11,Графік!$E$5:$H$32,3,0)</f>
        <v>Р</v>
      </c>
      <c r="L21" s="62" t="str">
        <f aca="false">VLOOKUP(L$11,Графік!$E$5:$H$32,3,0)</f>
        <v>ВВ</v>
      </c>
      <c r="M21" s="62" t="str">
        <f aca="false">VLOOKUP(M$11,Графік!$E$5:$H$32,3,0)</f>
        <v>ВВ</v>
      </c>
      <c r="N21" s="62" t="str">
        <f aca="false">VLOOKUP(N$11,Графік!$E$5:$H$32,3,0)</f>
        <v>Р</v>
      </c>
      <c r="O21" s="62" t="str">
        <f aca="false">VLOOKUP(O$11,Графік!$E$5:$H$32,3,0)</f>
        <v>Р</v>
      </c>
      <c r="P21" s="63" t="str">
        <f aca="false">VLOOKUP(P$11,Графік!$E$5:$H$32,3,0)</f>
        <v>Р</v>
      </c>
      <c r="Q21" s="62" t="str">
        <f aca="false">VLOOKUP(Q$11,Графік!$E$5:$H$32,3,0)</f>
        <v>Р</v>
      </c>
      <c r="R21" s="62" t="str">
        <f aca="false">VLOOKUP(R$11,Графік!$E$5:$H$32,3,0)</f>
        <v>ВВ</v>
      </c>
      <c r="S21" s="62" t="str">
        <f aca="false">VLOOKUP(S$11,Графік!$E$5:$H$32,3,0)</f>
        <v>ВВ</v>
      </c>
      <c r="T21" s="63" t="str">
        <f aca="false">VLOOKUP(T$11,Графік!$E$5:$H$32,3,0)</f>
        <v>Р</v>
      </c>
      <c r="U21" s="62" t="str">
        <f aca="false">VLOOKUP(U$11,Графік!$E$5:$H$32,3,0)</f>
        <v>Р</v>
      </c>
      <c r="V21" s="62" t="s">
        <v>51</v>
      </c>
      <c r="W21" s="63" t="str">
        <f aca="false">VLOOKUP(W$11,Графік!$E$5:$H$32,3,0)</f>
        <v>Р</v>
      </c>
      <c r="X21" s="62" t="str">
        <f aca="false">VLOOKUP(X$11,Графік!$E$5:$H$32,3,0)</f>
        <v>ВВ</v>
      </c>
      <c r="Y21" s="63" t="str">
        <f aca="false">VLOOKUP(Y$11,Графік!$E$5:$H$32,3,0)</f>
        <v>ВВ</v>
      </c>
      <c r="Z21" s="63" t="str">
        <f aca="false">VLOOKUP(Z$11,Графік!$E$5:$H$32,3,0)</f>
        <v>Р</v>
      </c>
      <c r="AA21" s="63" t="s">
        <v>51</v>
      </c>
      <c r="AB21" s="62" t="s">
        <v>51</v>
      </c>
      <c r="AC21" s="62" t="s">
        <v>51</v>
      </c>
      <c r="AD21" s="63" t="str">
        <f aca="false">VLOOKUP(AD$11,Графік!$E$5:$H$32,3,0)</f>
        <v>ВВ</v>
      </c>
      <c r="AE21" s="64" t="str">
        <f aca="false">VLOOKUP(AE$11,Графік!$E$5:$H$32,3,0)</f>
        <v>ВВ</v>
      </c>
      <c r="AF21" s="62"/>
      <c r="AG21" s="62"/>
      <c r="AH21" s="62"/>
      <c r="AI21" s="62"/>
      <c r="AJ21" s="65"/>
      <c r="AK21" s="93" t="n">
        <f aca="false">SUMIF($F21:$AJ24,"Р",$F22:$AJ22)</f>
        <v>96</v>
      </c>
      <c r="AL21" s="94" t="n">
        <f aca="false">SUMIF($F23:$AJ24,"НУ",$F24:$AJ24)</f>
        <v>0</v>
      </c>
      <c r="AM21" s="95" t="n">
        <f aca="false">SUMIF(F21:AJ24,"РВ",F22:AJ22)</f>
        <v>0</v>
      </c>
      <c r="AN21" s="96" t="n">
        <f aca="false">AK21+AL21+AM21</f>
        <v>96</v>
      </c>
      <c r="AO21" s="70" t="n">
        <f aca="false">COUNTIF($F21:$AJ24,"=Р")</f>
        <v>12</v>
      </c>
      <c r="AP21" s="97" t="n">
        <f aca="false">COUNTIF($F21:$AJ24,"=ВВ")</f>
        <v>10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4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0</v>
      </c>
      <c r="BA21" s="73" t="n">
        <f aca="false">IF(C21&gt;1,Графік!$H$36,"")</f>
        <v>144</v>
      </c>
    </row>
    <row r="22" customFormat="false" ht="15" hidden="false" customHeight="true" outlineLevel="0" collapsed="false">
      <c r="A22" s="57"/>
      <c r="B22" s="58"/>
      <c r="C22" s="59"/>
      <c r="D22" s="60"/>
      <c r="E22" s="100"/>
      <c r="F22" s="75" t="str">
        <f aca="false">IF(F21="Р",8,"")</f>
        <v/>
      </c>
      <c r="G22" s="76" t="str">
        <f aca="false">IF(G21="Р",8,"")</f>
        <v/>
      </c>
      <c r="H22" s="76" t="n">
        <f aca="false">IF(H21="Р",8,"")</f>
        <v>8</v>
      </c>
      <c r="I22" s="76" t="n">
        <f aca="false">IF(I21="Р",8,"")</f>
        <v>8</v>
      </c>
      <c r="J22" s="76" t="n">
        <f aca="false">IF(J21="Р",8,"")</f>
        <v>8</v>
      </c>
      <c r="K22" s="76" t="n">
        <f aca="false">IF(K21="Р",8,"")</f>
        <v>8</v>
      </c>
      <c r="L22" s="76" t="str">
        <f aca="false">IF(L21="Р",8,"")</f>
        <v/>
      </c>
      <c r="M22" s="76" t="str">
        <f aca="false">IF(M21="Р",8,"")</f>
        <v/>
      </c>
      <c r="N22" s="76" t="n">
        <f aca="false">IF(N21="Р",8,"")</f>
        <v>8</v>
      </c>
      <c r="O22" s="76" t="n">
        <f aca="false">IF(O21="Р",8,"")</f>
        <v>8</v>
      </c>
      <c r="P22" s="77" t="n">
        <f aca="false">IF(P21="Р",8,"")</f>
        <v>8</v>
      </c>
      <c r="Q22" s="76" t="n">
        <f aca="false">IF(Q21="Р",8,"")</f>
        <v>8</v>
      </c>
      <c r="R22" s="76" t="str">
        <f aca="false">IF(R21="Р",8,"")</f>
        <v/>
      </c>
      <c r="S22" s="76" t="str">
        <f aca="false">IF(S21="Р",8,"")</f>
        <v/>
      </c>
      <c r="T22" s="77" t="n">
        <f aca="false">IF(T21="Р",8,"")</f>
        <v>8</v>
      </c>
      <c r="U22" s="76" t="n">
        <f aca="false">IF(U21="Р",8,"")</f>
        <v>8</v>
      </c>
      <c r="V22" s="76" t="str">
        <f aca="false">IF(V21="Р",8,"")</f>
        <v/>
      </c>
      <c r="W22" s="77" t="n">
        <f aca="false">IF(W21="Р",8,"")</f>
        <v>8</v>
      </c>
      <c r="X22" s="76" t="str">
        <f aca="false">IF(X21="Р",8,"")</f>
        <v/>
      </c>
      <c r="Y22" s="77" t="str">
        <f aca="false">IF(Y21="Р",8,"")</f>
        <v/>
      </c>
      <c r="Z22" s="77" t="n">
        <f aca="false">IF(Z21="Р",8,"")</f>
        <v>8</v>
      </c>
      <c r="AA22" s="77"/>
      <c r="AB22" s="76"/>
      <c r="AC22" s="76"/>
      <c r="AD22" s="77"/>
      <c r="AE22" s="78"/>
      <c r="AF22" s="76"/>
      <c r="AG22" s="76"/>
      <c r="AH22" s="76"/>
      <c r="AI22" s="76"/>
      <c r="AJ22" s="79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59"/>
      <c r="D23" s="60"/>
      <c r="E23" s="100"/>
      <c r="F23" s="81" t="str">
        <f aca="false">IF(F24&gt;0,"НУ","")</f>
        <v/>
      </c>
      <c r="G23" s="82" t="str">
        <f aca="false">IF(G24&gt;0,"НУ","")</f>
        <v/>
      </c>
      <c r="H23" s="82" t="str">
        <f aca="false">IF(H24&gt;0,"НУ","")</f>
        <v/>
      </c>
      <c r="I23" s="82" t="str">
        <f aca="false">IF(I24&gt;0,"НУ","")</f>
        <v/>
      </c>
      <c r="J23" s="82" t="str">
        <f aca="false">IF(J24&gt;0,"НУ","")</f>
        <v/>
      </c>
      <c r="K23" s="82" t="str">
        <f aca="false">IF(K24&gt;0,"НУ","")</f>
        <v/>
      </c>
      <c r="L23" s="82" t="str">
        <f aca="false">IF(L24&gt;0,"НУ","")</f>
        <v/>
      </c>
      <c r="M23" s="82" t="str">
        <f aca="false">IF(M24&gt;0,"НУ","")</f>
        <v/>
      </c>
      <c r="N23" s="82" t="str">
        <f aca="false">IF(N24&gt;0,"НУ","")</f>
        <v/>
      </c>
      <c r="O23" s="82" t="str">
        <f aca="false">IF(O24&gt;0,"НУ","")</f>
        <v/>
      </c>
      <c r="P23" s="83" t="str">
        <f aca="false">IF(P24&gt;0,"НУ","")</f>
        <v/>
      </c>
      <c r="Q23" s="82" t="str">
        <f aca="false">IF(Q24&gt;0,"НУ","")</f>
        <v/>
      </c>
      <c r="R23" s="82" t="str">
        <f aca="false">IF(R24&gt;0,"НУ","")</f>
        <v/>
      </c>
      <c r="S23" s="82" t="str">
        <f aca="false">IF(S24&gt;0,"НУ","")</f>
        <v/>
      </c>
      <c r="T23" s="83" t="str">
        <f aca="false">IF(T24&gt;0,"НУ","")</f>
        <v/>
      </c>
      <c r="U23" s="82" t="str">
        <f aca="false">IF(U24&gt;0,"НУ","")</f>
        <v/>
      </c>
      <c r="V23" s="82" t="str">
        <f aca="false">IF(V24&gt;0,"НУ","")</f>
        <v/>
      </c>
      <c r="W23" s="83" t="str">
        <f aca="false">IF(W24&gt;0,"НУ","")</f>
        <v/>
      </c>
      <c r="X23" s="82" t="str">
        <f aca="false">IF(X24&gt;0,"НУ","")</f>
        <v/>
      </c>
      <c r="Y23" s="83" t="str">
        <f aca="false">IF(Y24&gt;0,"НУ","")</f>
        <v/>
      </c>
      <c r="Z23" s="83"/>
      <c r="AA23" s="83"/>
      <c r="AB23" s="82"/>
      <c r="AC23" s="82"/>
      <c r="AD23" s="83"/>
      <c r="AE23" s="84"/>
      <c r="AF23" s="82"/>
      <c r="AG23" s="82"/>
      <c r="AH23" s="83"/>
      <c r="AI23" s="83" t="str">
        <f aca="false">IF(AI24&gt;0,"НУ","")</f>
        <v/>
      </c>
      <c r="AJ23" s="85" t="str">
        <f aca="false">IF(AJ24&gt;0,"НУ","")</f>
        <v/>
      </c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59"/>
      <c r="D24" s="60"/>
      <c r="E24" s="101"/>
      <c r="F24" s="87"/>
      <c r="G24" s="88"/>
      <c r="H24" s="88"/>
      <c r="I24" s="88"/>
      <c r="J24" s="88"/>
      <c r="K24" s="88"/>
      <c r="L24" s="88"/>
      <c r="M24" s="88"/>
      <c r="N24" s="88"/>
      <c r="O24" s="88"/>
      <c r="P24" s="89"/>
      <c r="Q24" s="88"/>
      <c r="R24" s="88"/>
      <c r="S24" s="88"/>
      <c r="T24" s="89"/>
      <c r="U24" s="88"/>
      <c r="V24" s="88"/>
      <c r="W24" s="89"/>
      <c r="X24" s="88"/>
      <c r="Y24" s="89"/>
      <c r="Z24" s="89"/>
      <c r="AA24" s="89"/>
      <c r="AB24" s="88"/>
      <c r="AC24" s="88"/>
      <c r="AD24" s="89"/>
      <c r="AE24" s="90"/>
      <c r="AF24" s="88"/>
      <c r="AG24" s="88"/>
      <c r="AH24" s="88"/>
      <c r="AI24" s="88"/>
      <c r="AJ24" s="91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>Бойчук Євген Денисович</v>
      </c>
      <c r="C25" s="59" t="s">
        <v>54</v>
      </c>
      <c r="D25" s="60" t="str">
        <f aca="false">IFERROR(VLOOKUP($C25,Списки!$A$1:$C$3999,3,0),"")</f>
        <v>транспортувальник</v>
      </c>
      <c r="E25" s="92"/>
      <c r="F25" s="61" t="str">
        <f aca="false">VLOOKUP(F$11,Графік!$E$5:$H$32,3,0)</f>
        <v>ВВ</v>
      </c>
      <c r="G25" s="62" t="str">
        <f aca="false">VLOOKUP(G$11,Графік!$E$5:$H$32,3,0)</f>
        <v>ВВ</v>
      </c>
      <c r="H25" s="62" t="str">
        <f aca="false">VLOOKUP(H$11,Графік!$E$5:$H$32,3,0)</f>
        <v>Р</v>
      </c>
      <c r="I25" s="62" t="str">
        <f aca="false">VLOOKUP(I$11,Графік!$E$5:$H$32,3,0)</f>
        <v>Р</v>
      </c>
      <c r="J25" s="62" t="str">
        <f aca="false">VLOOKUP(J$11,Графік!$E$5:$H$32,3,0)</f>
        <v>Р</v>
      </c>
      <c r="K25" s="62" t="str">
        <f aca="false">VLOOKUP(K$11,Графік!$E$5:$H$32,3,0)</f>
        <v>Р</v>
      </c>
      <c r="L25" s="62" t="str">
        <f aca="false">VLOOKUP(L$11,Графік!$E$5:$H$32,3,0)</f>
        <v>ВВ</v>
      </c>
      <c r="M25" s="62" t="str">
        <f aca="false">VLOOKUP(M$11,Графік!$E$5:$H$32,3,0)</f>
        <v>ВВ</v>
      </c>
      <c r="N25" s="62" t="str">
        <f aca="false">VLOOKUP(N$11,Графік!$E$5:$H$32,3,0)</f>
        <v>Р</v>
      </c>
      <c r="O25" s="62" t="str">
        <f aca="false">VLOOKUP(O$11,Графік!$E$5:$H$32,3,0)</f>
        <v>Р</v>
      </c>
      <c r="P25" s="63" t="str">
        <f aca="false">VLOOKUP(P$11,Графік!$E$5:$H$32,3,0)</f>
        <v>Р</v>
      </c>
      <c r="Q25" s="62" t="str">
        <f aca="false">VLOOKUP(Q$11,Графік!$E$5:$H$32,3,0)</f>
        <v>Р</v>
      </c>
      <c r="R25" s="62" t="str">
        <f aca="false">VLOOKUP(R$11,Графік!$E$5:$H$32,3,0)</f>
        <v>ВВ</v>
      </c>
      <c r="S25" s="62" t="str">
        <f aca="false">VLOOKUP(S$11,Графік!$E$5:$H$32,3,0)</f>
        <v>ВВ</v>
      </c>
      <c r="T25" s="63" t="str">
        <f aca="false">VLOOKUP(T$11,Графік!$E$5:$H$32,3,0)</f>
        <v>Р</v>
      </c>
      <c r="U25" s="62" t="str">
        <f aca="false">VLOOKUP(U$11,Графік!$E$5:$H$32,3,0)</f>
        <v>Р</v>
      </c>
      <c r="V25" s="62" t="s">
        <v>51</v>
      </c>
      <c r="W25" s="63" t="str">
        <f aca="false">VLOOKUP(W$11,Графік!$E$5:$H$32,3,0)</f>
        <v>Р</v>
      </c>
      <c r="X25" s="62" t="str">
        <f aca="false">VLOOKUP(X$11,Графік!$E$5:$H$32,3,0)</f>
        <v>ВВ</v>
      </c>
      <c r="Y25" s="63" t="str">
        <f aca="false">VLOOKUP(Y$11,Графік!$E$5:$H$32,3,0)</f>
        <v>ВВ</v>
      </c>
      <c r="Z25" s="63" t="str">
        <f aca="false">VLOOKUP(Z$11,Графік!$E$5:$H$32,3,0)</f>
        <v>Р</v>
      </c>
      <c r="AA25" s="63" t="s">
        <v>51</v>
      </c>
      <c r="AB25" s="62" t="s">
        <v>51</v>
      </c>
      <c r="AC25" s="62" t="s">
        <v>51</v>
      </c>
      <c r="AD25" s="63" t="str">
        <f aca="false">VLOOKUP(AD$11,Графік!$E$5:$H$32,3,0)</f>
        <v>ВВ</v>
      </c>
      <c r="AE25" s="64" t="str">
        <f aca="false">VLOOKUP(AE$11,Графік!$E$5:$H$32,3,0)</f>
        <v>ВВ</v>
      </c>
      <c r="AF25" s="62"/>
      <c r="AG25" s="62"/>
      <c r="AH25" s="62"/>
      <c r="AI25" s="62"/>
      <c r="AJ25" s="65"/>
      <c r="AK25" s="93" t="n">
        <f aca="false">SUMIF($F25:$AJ28,"Р",$F26:$AJ26)</f>
        <v>96</v>
      </c>
      <c r="AL25" s="94" t="n">
        <f aca="false">SUMIF($F27:$AJ28,"НУ",$F28:$AJ28)</f>
        <v>0</v>
      </c>
      <c r="AM25" s="95" t="n">
        <f aca="false">SUMIF(F25:AJ28,"РВ",F26:AJ26)</f>
        <v>0</v>
      </c>
      <c r="AN25" s="96" t="n">
        <f aca="false">AK25+AL25+AM25</f>
        <v>96</v>
      </c>
      <c r="AO25" s="70" t="n">
        <f aca="false">COUNTIF($F25:$AJ28,"=Р")</f>
        <v>12</v>
      </c>
      <c r="AP25" s="97" t="n">
        <f aca="false">COUNTIF($F25:$AJ28,"=ВВ")</f>
        <v>10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4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0</v>
      </c>
      <c r="BA25" s="73" t="n">
        <f aca="false">IF(C25&gt;1,Графік!$H$36,"")</f>
        <v>144</v>
      </c>
    </row>
    <row r="26" customFormat="false" ht="15" hidden="false" customHeight="true" outlineLevel="0" collapsed="false">
      <c r="A26" s="57"/>
      <c r="B26" s="58"/>
      <c r="C26" s="59"/>
      <c r="D26" s="60"/>
      <c r="E26" s="100"/>
      <c r="F26" s="75" t="str">
        <f aca="false">IF(F25="Р",8,"")</f>
        <v/>
      </c>
      <c r="G26" s="76" t="str">
        <f aca="false">IF(G25="Р",8,"")</f>
        <v/>
      </c>
      <c r="H26" s="76" t="n">
        <f aca="false">IF(H25="Р",8,"")</f>
        <v>8</v>
      </c>
      <c r="I26" s="76" t="n">
        <f aca="false">IF(I25="Р",8,"")</f>
        <v>8</v>
      </c>
      <c r="J26" s="76" t="n">
        <f aca="false">IF(J25="Р",8,"")</f>
        <v>8</v>
      </c>
      <c r="K26" s="76" t="n">
        <f aca="false">IF(K25="Р",8,"")</f>
        <v>8</v>
      </c>
      <c r="L26" s="76" t="str">
        <f aca="false">IF(L25="Р",8,"")</f>
        <v/>
      </c>
      <c r="M26" s="76" t="str">
        <f aca="false">IF(M25="Р",8,"")</f>
        <v/>
      </c>
      <c r="N26" s="76" t="n">
        <f aca="false">IF(N25="Р",8,"")</f>
        <v>8</v>
      </c>
      <c r="O26" s="76" t="n">
        <f aca="false">IF(O25="Р",8,"")</f>
        <v>8</v>
      </c>
      <c r="P26" s="77" t="n">
        <f aca="false">IF(P25="Р",8,"")</f>
        <v>8</v>
      </c>
      <c r="Q26" s="76" t="n">
        <f aca="false">IF(Q25="Р",8,"")</f>
        <v>8</v>
      </c>
      <c r="R26" s="76" t="str">
        <f aca="false">IF(R25="Р",8,"")</f>
        <v/>
      </c>
      <c r="S26" s="76" t="str">
        <f aca="false">IF(S25="Р",8,"")</f>
        <v/>
      </c>
      <c r="T26" s="77" t="n">
        <f aca="false">IF(T25="Р",8,"")</f>
        <v>8</v>
      </c>
      <c r="U26" s="76" t="n">
        <f aca="false">IF(U25="Р",8,"")</f>
        <v>8</v>
      </c>
      <c r="V26" s="76" t="str">
        <f aca="false">IF(V25="Р",8,"")</f>
        <v/>
      </c>
      <c r="W26" s="77" t="n">
        <f aca="false">IF(W25="Р",8,"")</f>
        <v>8</v>
      </c>
      <c r="X26" s="76" t="str">
        <f aca="false">IF(X25="Р",8,"")</f>
        <v/>
      </c>
      <c r="Y26" s="77" t="str">
        <f aca="false">IF(Y25="Р",8,"")</f>
        <v/>
      </c>
      <c r="Z26" s="77" t="n">
        <f aca="false">IF(Z25="Р",8,"")</f>
        <v>8</v>
      </c>
      <c r="AA26" s="77"/>
      <c r="AB26" s="76"/>
      <c r="AC26" s="76"/>
      <c r="AD26" s="77"/>
      <c r="AE26" s="78"/>
      <c r="AF26" s="76"/>
      <c r="AG26" s="76"/>
      <c r="AH26" s="76"/>
      <c r="AI26" s="76"/>
      <c r="AJ26" s="79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59"/>
      <c r="D27" s="60"/>
      <c r="E27" s="100"/>
      <c r="F27" s="81" t="str">
        <f aca="false">IF(F28&gt;0,"НУ","")</f>
        <v/>
      </c>
      <c r="G27" s="82" t="str">
        <f aca="false">IF(G28&gt;0,"НУ","")</f>
        <v/>
      </c>
      <c r="H27" s="82" t="str">
        <f aca="false">IF(H28&gt;0,"НУ","")</f>
        <v/>
      </c>
      <c r="I27" s="82" t="str">
        <f aca="false">IF(I28&gt;0,"НУ","")</f>
        <v/>
      </c>
      <c r="J27" s="82" t="str">
        <f aca="false">IF(J28&gt;0,"НУ","")</f>
        <v/>
      </c>
      <c r="K27" s="82" t="str">
        <f aca="false">IF(K28&gt;0,"НУ","")</f>
        <v/>
      </c>
      <c r="L27" s="82" t="str">
        <f aca="false">IF(L28&gt;0,"НУ","")</f>
        <v/>
      </c>
      <c r="M27" s="82" t="str">
        <f aca="false">IF(M28&gt;0,"НУ","")</f>
        <v/>
      </c>
      <c r="N27" s="82" t="str">
        <f aca="false">IF(N28&gt;0,"НУ","")</f>
        <v/>
      </c>
      <c r="O27" s="82" t="str">
        <f aca="false">IF(O28&gt;0,"НУ","")</f>
        <v/>
      </c>
      <c r="P27" s="83" t="str">
        <f aca="false">IF(P28&gt;0,"НУ","")</f>
        <v/>
      </c>
      <c r="Q27" s="82" t="str">
        <f aca="false">IF(Q28&gt;0,"НУ","")</f>
        <v/>
      </c>
      <c r="R27" s="82" t="str">
        <f aca="false">IF(R28&gt;0,"НУ","")</f>
        <v/>
      </c>
      <c r="S27" s="82" t="str">
        <f aca="false">IF(S28&gt;0,"НУ","")</f>
        <v/>
      </c>
      <c r="T27" s="83" t="str">
        <f aca="false">IF(T28&gt;0,"НУ","")</f>
        <v/>
      </c>
      <c r="U27" s="82" t="str">
        <f aca="false">IF(U28&gt;0,"НУ","")</f>
        <v/>
      </c>
      <c r="V27" s="82" t="str">
        <f aca="false">IF(V28&gt;0,"НУ","")</f>
        <v/>
      </c>
      <c r="W27" s="83" t="str">
        <f aca="false">IF(W28&gt;0,"НУ","")</f>
        <v/>
      </c>
      <c r="X27" s="82" t="str">
        <f aca="false">IF(X28&gt;0,"НУ","")</f>
        <v/>
      </c>
      <c r="Y27" s="83" t="str">
        <f aca="false">IF(Y28&gt;0,"НУ","")</f>
        <v/>
      </c>
      <c r="Z27" s="83"/>
      <c r="AA27" s="83"/>
      <c r="AB27" s="82"/>
      <c r="AC27" s="82"/>
      <c r="AD27" s="83"/>
      <c r="AE27" s="84"/>
      <c r="AF27" s="82"/>
      <c r="AG27" s="82"/>
      <c r="AH27" s="83"/>
      <c r="AI27" s="83" t="str">
        <f aca="false">IF(AI28&gt;0,"НУ","")</f>
        <v/>
      </c>
      <c r="AJ27" s="85" t="str">
        <f aca="false">IF(AJ28&gt;0,"НУ","")</f>
        <v/>
      </c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59"/>
      <c r="D28" s="60"/>
      <c r="E28" s="101"/>
      <c r="F28" s="87"/>
      <c r="G28" s="88"/>
      <c r="H28" s="88"/>
      <c r="I28" s="88"/>
      <c r="J28" s="88"/>
      <c r="K28" s="88"/>
      <c r="L28" s="88"/>
      <c r="M28" s="88"/>
      <c r="N28" s="88"/>
      <c r="O28" s="88"/>
      <c r="P28" s="89"/>
      <c r="Q28" s="88"/>
      <c r="R28" s="88"/>
      <c r="S28" s="88"/>
      <c r="T28" s="89"/>
      <c r="U28" s="88"/>
      <c r="V28" s="88"/>
      <c r="W28" s="89"/>
      <c r="X28" s="88"/>
      <c r="Y28" s="89"/>
      <c r="Z28" s="89"/>
      <c r="AA28" s="89"/>
      <c r="AB28" s="88"/>
      <c r="AC28" s="88"/>
      <c r="AD28" s="89"/>
      <c r="AE28" s="90"/>
      <c r="AF28" s="88"/>
      <c r="AG28" s="88"/>
      <c r="AH28" s="88"/>
      <c r="AI28" s="88"/>
      <c r="AJ28" s="91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>Годжа Борис Вікторович</v>
      </c>
      <c r="C29" s="102" t="s">
        <v>55</v>
      </c>
      <c r="D29" s="60" t="str">
        <f aca="false">IFERROR(VLOOKUP($C29,Списки!$A$1:$C$3999,3,0),"")</f>
        <v>транспортувальник</v>
      </c>
      <c r="E29" s="92"/>
      <c r="F29" s="61" t="str">
        <f aca="false">VLOOKUP(F$11,Графік!$E$5:$H$32,3,0)</f>
        <v>ВВ</v>
      </c>
      <c r="G29" s="62" t="str">
        <f aca="false">VLOOKUP(G$11,Графік!$E$5:$H$32,3,0)</f>
        <v>ВВ</v>
      </c>
      <c r="H29" s="62" t="str">
        <f aca="false">VLOOKUP(H$11,Графік!$E$5:$H$32,3,0)</f>
        <v>Р</v>
      </c>
      <c r="I29" s="62" t="str">
        <f aca="false">VLOOKUP(I$11,Графік!$E$5:$H$32,3,0)</f>
        <v>Р</v>
      </c>
      <c r="J29" s="62" t="str">
        <f aca="false">VLOOKUP(J$11,Графік!$E$5:$H$32,3,0)</f>
        <v>Р</v>
      </c>
      <c r="K29" s="62" t="str">
        <f aca="false">VLOOKUP(K$11,Графік!$E$5:$H$32,3,0)</f>
        <v>Р</v>
      </c>
      <c r="L29" s="62" t="str">
        <f aca="false">VLOOKUP(L$11,Графік!$E$5:$H$32,3,0)</f>
        <v>ВВ</v>
      </c>
      <c r="M29" s="62" t="str">
        <f aca="false">VLOOKUP(M$11,Графік!$E$5:$H$32,3,0)</f>
        <v>ВВ</v>
      </c>
      <c r="N29" s="62" t="str">
        <f aca="false">VLOOKUP(N$11,Графік!$E$5:$H$32,3,0)</f>
        <v>Р</v>
      </c>
      <c r="O29" s="62" t="str">
        <f aca="false">VLOOKUP(O$11,Графік!$E$5:$H$32,3,0)</f>
        <v>Р</v>
      </c>
      <c r="P29" s="63" t="str">
        <f aca="false">VLOOKUP(P$11,Графік!$E$5:$H$32,3,0)</f>
        <v>Р</v>
      </c>
      <c r="Q29" s="62" t="str">
        <f aca="false">VLOOKUP(Q$11,Графік!$E$5:$H$32,3,0)</f>
        <v>Р</v>
      </c>
      <c r="R29" s="62" t="str">
        <f aca="false">VLOOKUP(R$11,Графік!$E$5:$H$32,3,0)</f>
        <v>ВВ</v>
      </c>
      <c r="S29" s="62" t="str">
        <f aca="false">VLOOKUP(S$11,Графік!$E$5:$H$32,3,0)</f>
        <v>ВВ</v>
      </c>
      <c r="T29" s="63" t="str">
        <f aca="false">VLOOKUP(T$11,Графік!$E$5:$H$32,3,0)</f>
        <v>Р</v>
      </c>
      <c r="U29" s="62" t="str">
        <f aca="false">VLOOKUP(U$11,Графік!$E$5:$H$32,3,0)</f>
        <v>Р</v>
      </c>
      <c r="V29" s="62" t="str">
        <f aca="false">VLOOKUP(V$11,Графік!$E$5:$H$32,3,0)</f>
        <v>Р</v>
      </c>
      <c r="W29" s="63" t="str">
        <f aca="false">VLOOKUP(W$11,Графік!$E$5:$H$32,3,0)</f>
        <v>Р</v>
      </c>
      <c r="X29" s="62" t="str">
        <f aca="false">VLOOKUP(X$11,Графік!$E$5:$H$32,3,0)</f>
        <v>ВВ</v>
      </c>
      <c r="Y29" s="63" t="str">
        <f aca="false">VLOOKUP(Y$11,Графік!$E$5:$H$32,3,0)</f>
        <v>ВВ</v>
      </c>
      <c r="Z29" s="63" t="str">
        <f aca="false">VLOOKUP(Z$11,Графік!$E$5:$H$32,3,0)</f>
        <v>Р</v>
      </c>
      <c r="AA29" s="63" t="s">
        <v>51</v>
      </c>
      <c r="AB29" s="62" t="s">
        <v>51</v>
      </c>
      <c r="AC29" s="62" t="s">
        <v>51</v>
      </c>
      <c r="AD29" s="63" t="str">
        <f aca="false">VLOOKUP(AD$11,Графік!$E$5:$H$32,3,0)</f>
        <v>ВВ</v>
      </c>
      <c r="AE29" s="64" t="str">
        <f aca="false">VLOOKUP(AE$11,Графік!$E$5:$H$32,3,0)</f>
        <v>ВВ</v>
      </c>
      <c r="AF29" s="62"/>
      <c r="AG29" s="62"/>
      <c r="AH29" s="62"/>
      <c r="AI29" s="62"/>
      <c r="AJ29" s="65"/>
      <c r="AK29" s="93" t="n">
        <f aca="false">SUMIF($F29:$AJ32,"Р",$F30:$AJ30)</f>
        <v>104</v>
      </c>
      <c r="AL29" s="94" t="n">
        <f aca="false">SUMIF($F31:$AJ32,"НУ",$F32:$AJ32)</f>
        <v>0</v>
      </c>
      <c r="AM29" s="95" t="n">
        <f aca="false">SUMIF(F29:AJ32,"РВ",F30:AJ30)</f>
        <v>0</v>
      </c>
      <c r="AN29" s="96" t="n">
        <f aca="false">AK29+AL29+AM29</f>
        <v>104</v>
      </c>
      <c r="AO29" s="70" t="n">
        <f aca="false">COUNTIF($F29:$AJ32,"=Р")</f>
        <v>13</v>
      </c>
      <c r="AP29" s="97" t="n">
        <f aca="false">COUNTIF($F29:$AJ32,"=ВВ")</f>
        <v>10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3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n">
        <f aca="false">IF(C29&gt;1,Графік!$H$36,"")</f>
        <v>144</v>
      </c>
    </row>
    <row r="30" customFormat="false" ht="15" hidden="false" customHeight="true" outlineLevel="0" collapsed="false">
      <c r="A30" s="57"/>
      <c r="B30" s="58"/>
      <c r="C30" s="102"/>
      <c r="D30" s="60"/>
      <c r="E30" s="100"/>
      <c r="F30" s="75" t="str">
        <f aca="false">IF(F29="Р",8,"")</f>
        <v/>
      </c>
      <c r="G30" s="76" t="str">
        <f aca="false">IF(G29="Р",8,"")</f>
        <v/>
      </c>
      <c r="H30" s="76" t="n">
        <f aca="false">IF(H29="Р",8,"")</f>
        <v>8</v>
      </c>
      <c r="I30" s="76" t="n">
        <f aca="false">IF(I29="Р",8,"")</f>
        <v>8</v>
      </c>
      <c r="J30" s="76" t="n">
        <f aca="false">IF(J29="Р",8,"")</f>
        <v>8</v>
      </c>
      <c r="K30" s="76" t="n">
        <f aca="false">IF(K29="Р",8,"")</f>
        <v>8</v>
      </c>
      <c r="L30" s="76" t="str">
        <f aca="false">IF(L29="Р",8,"")</f>
        <v/>
      </c>
      <c r="M30" s="76" t="str">
        <f aca="false">IF(M29="Р",8,"")</f>
        <v/>
      </c>
      <c r="N30" s="76" t="n">
        <f aca="false">IF(N29="Р",8,"")</f>
        <v>8</v>
      </c>
      <c r="O30" s="76" t="n">
        <f aca="false">IF(O29="Р",8,"")</f>
        <v>8</v>
      </c>
      <c r="P30" s="77" t="n">
        <f aca="false">IF(P29="Р",8,"")</f>
        <v>8</v>
      </c>
      <c r="Q30" s="76" t="n">
        <f aca="false">IF(Q29="Р",8,"")</f>
        <v>8</v>
      </c>
      <c r="R30" s="76" t="str">
        <f aca="false">IF(R29="Р",8,"")</f>
        <v/>
      </c>
      <c r="S30" s="76" t="str">
        <f aca="false">IF(S29="Р",8,"")</f>
        <v/>
      </c>
      <c r="T30" s="77" t="n">
        <f aca="false">IF(T29="Р",8,"")</f>
        <v>8</v>
      </c>
      <c r="U30" s="76" t="n">
        <f aca="false">IF(U29="Р",8,"")</f>
        <v>8</v>
      </c>
      <c r="V30" s="76" t="n">
        <f aca="false">IF(V29="Р",8,"")</f>
        <v>8</v>
      </c>
      <c r="W30" s="77" t="n">
        <f aca="false">IF(W29="Р",8,"")</f>
        <v>8</v>
      </c>
      <c r="X30" s="76" t="str">
        <f aca="false">IF(X29="Р",8,"")</f>
        <v/>
      </c>
      <c r="Y30" s="77" t="str">
        <f aca="false">IF(Y29="Р",8,"")</f>
        <v/>
      </c>
      <c r="Z30" s="77" t="n">
        <f aca="false">IF(Z29="Р",8,"")</f>
        <v>8</v>
      </c>
      <c r="AA30" s="77"/>
      <c r="AB30" s="76"/>
      <c r="AC30" s="76"/>
      <c r="AD30" s="77"/>
      <c r="AE30" s="78"/>
      <c r="AF30" s="76"/>
      <c r="AG30" s="76"/>
      <c r="AH30" s="76"/>
      <c r="AI30" s="76"/>
      <c r="AJ30" s="79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102"/>
      <c r="D31" s="60"/>
      <c r="E31" s="100"/>
      <c r="F31" s="81" t="str">
        <f aca="false">IF(F32&gt;0,"НУ","")</f>
        <v/>
      </c>
      <c r="G31" s="82" t="str">
        <f aca="false">IF(G32&gt;0,"НУ","")</f>
        <v/>
      </c>
      <c r="H31" s="82" t="str">
        <f aca="false">IF(H32&gt;0,"НУ","")</f>
        <v/>
      </c>
      <c r="I31" s="82" t="str">
        <f aca="false">IF(I32&gt;0,"НУ","")</f>
        <v/>
      </c>
      <c r="J31" s="82" t="str">
        <f aca="false">IF(J32&gt;0,"НУ","")</f>
        <v/>
      </c>
      <c r="K31" s="82" t="str">
        <f aca="false">IF(K32&gt;0,"НУ","")</f>
        <v/>
      </c>
      <c r="L31" s="82" t="str">
        <f aca="false">IF(L32&gt;0,"НУ","")</f>
        <v/>
      </c>
      <c r="M31" s="82" t="str">
        <f aca="false">IF(M32&gt;0,"НУ","")</f>
        <v/>
      </c>
      <c r="N31" s="82" t="str">
        <f aca="false">IF(N32&gt;0,"НУ","")</f>
        <v/>
      </c>
      <c r="O31" s="82" t="str">
        <f aca="false">IF(O32&gt;0,"НУ","")</f>
        <v/>
      </c>
      <c r="P31" s="83" t="str">
        <f aca="false">IF(P32&gt;0,"НУ","")</f>
        <v/>
      </c>
      <c r="Q31" s="82" t="str">
        <f aca="false">IF(Q32&gt;0,"НУ","")</f>
        <v/>
      </c>
      <c r="R31" s="82" t="str">
        <f aca="false">IF(R32&gt;0,"НУ","")</f>
        <v/>
      </c>
      <c r="S31" s="82" t="str">
        <f aca="false">IF(S32&gt;0,"НУ","")</f>
        <v/>
      </c>
      <c r="T31" s="83" t="str">
        <f aca="false">IF(T32&gt;0,"НУ","")</f>
        <v/>
      </c>
      <c r="U31" s="82" t="str">
        <f aca="false">IF(U32&gt;0,"НУ","")</f>
        <v/>
      </c>
      <c r="V31" s="82" t="str">
        <f aca="false">IF(V32&gt;0,"НУ","")</f>
        <v/>
      </c>
      <c r="W31" s="83" t="str">
        <f aca="false">IF(W32&gt;0,"НУ","")</f>
        <v/>
      </c>
      <c r="X31" s="82" t="str">
        <f aca="false">IF(X32&gt;0,"НУ","")</f>
        <v/>
      </c>
      <c r="Y31" s="83" t="str">
        <f aca="false">IF(Y32&gt;0,"НУ","")</f>
        <v/>
      </c>
      <c r="Z31" s="83"/>
      <c r="AA31" s="83"/>
      <c r="AB31" s="82"/>
      <c r="AC31" s="82"/>
      <c r="AD31" s="83"/>
      <c r="AE31" s="84"/>
      <c r="AF31" s="82"/>
      <c r="AG31" s="82"/>
      <c r="AH31" s="83"/>
      <c r="AI31" s="83" t="str">
        <f aca="false">IF(AI32&gt;0,"НУ","")</f>
        <v/>
      </c>
      <c r="AJ31" s="85" t="str">
        <f aca="false">IF(AJ32&gt;0,"НУ","")</f>
        <v/>
      </c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102"/>
      <c r="D32" s="60"/>
      <c r="E32" s="101"/>
      <c r="F32" s="87"/>
      <c r="G32" s="88"/>
      <c r="H32" s="88"/>
      <c r="I32" s="88"/>
      <c r="J32" s="88"/>
      <c r="K32" s="88"/>
      <c r="L32" s="88"/>
      <c r="M32" s="88"/>
      <c r="N32" s="88"/>
      <c r="O32" s="88"/>
      <c r="P32" s="89"/>
      <c r="Q32" s="88"/>
      <c r="R32" s="88"/>
      <c r="S32" s="88"/>
      <c r="T32" s="89"/>
      <c r="U32" s="88"/>
      <c r="V32" s="88"/>
      <c r="W32" s="89"/>
      <c r="X32" s="88"/>
      <c r="Y32" s="89"/>
      <c r="Z32" s="89"/>
      <c r="AA32" s="89"/>
      <c r="AB32" s="88"/>
      <c r="AC32" s="88"/>
      <c r="AD32" s="89"/>
      <c r="AE32" s="90"/>
      <c r="AF32" s="88"/>
      <c r="AG32" s="88"/>
      <c r="AH32" s="88"/>
      <c r="AI32" s="88"/>
      <c r="AJ32" s="91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>Грекул Володимир Володимирович</v>
      </c>
      <c r="C33" s="59" t="s">
        <v>56</v>
      </c>
      <c r="D33" s="60" t="str">
        <f aca="false">IFERROR(VLOOKUP($C33,Списки!$A$1:$C$3999,3,0),"")</f>
        <v>транспортувальник</v>
      </c>
      <c r="E33" s="92"/>
      <c r="F33" s="61" t="str">
        <f aca="false">VLOOKUP(F$11,Графік!$E$5:$H$32,3,0)</f>
        <v>ВВ</v>
      </c>
      <c r="G33" s="62" t="str">
        <f aca="false">VLOOKUP(G$11,Графік!$E$5:$H$32,3,0)</f>
        <v>ВВ</v>
      </c>
      <c r="H33" s="62" t="str">
        <f aca="false">VLOOKUP(H$11,Графік!$E$5:$H$32,3,0)</f>
        <v>Р</v>
      </c>
      <c r="I33" s="62" t="str">
        <f aca="false">VLOOKUP(I$11,Графік!$E$5:$H$32,3,0)</f>
        <v>Р</v>
      </c>
      <c r="J33" s="62" t="str">
        <f aca="false">VLOOKUP(J$11,Графік!$E$5:$H$32,3,0)</f>
        <v>Р</v>
      </c>
      <c r="K33" s="62" t="str">
        <f aca="false">VLOOKUP(K$11,Графік!$E$5:$H$32,3,0)</f>
        <v>Р</v>
      </c>
      <c r="L33" s="62" t="str">
        <f aca="false">VLOOKUP(L$11,Графік!$E$5:$H$32,3,0)</f>
        <v>ВВ</v>
      </c>
      <c r="M33" s="62" t="str">
        <f aca="false">VLOOKUP(M$11,Графік!$E$5:$H$32,3,0)</f>
        <v>ВВ</v>
      </c>
      <c r="N33" s="62" t="str">
        <f aca="false">VLOOKUP(N$11,Графік!$E$5:$H$32,3,0)</f>
        <v>Р</v>
      </c>
      <c r="O33" s="62" t="str">
        <f aca="false">VLOOKUP(O$11,Графік!$E$5:$H$32,3,0)</f>
        <v>Р</v>
      </c>
      <c r="P33" s="63" t="str">
        <f aca="false">VLOOKUP(P$11,Графік!$E$5:$H$32,3,0)</f>
        <v>Р</v>
      </c>
      <c r="Q33" s="62" t="str">
        <f aca="false">VLOOKUP(Q$11,Графік!$E$5:$H$32,3,0)</f>
        <v>Р</v>
      </c>
      <c r="R33" s="62" t="str">
        <f aca="false">VLOOKUP(R$11,Графік!$E$5:$H$32,3,0)</f>
        <v>ВВ</v>
      </c>
      <c r="S33" s="62" t="str">
        <f aca="false">VLOOKUP(S$11,Графік!$E$5:$H$32,3,0)</f>
        <v>ВВ</v>
      </c>
      <c r="T33" s="63" t="str">
        <f aca="false">VLOOKUP(T$11,Графік!$E$5:$H$32,3,0)</f>
        <v>Р</v>
      </c>
      <c r="U33" s="62" t="str">
        <f aca="false">VLOOKUP(U$11,Графік!$E$5:$H$32,3,0)</f>
        <v>Р</v>
      </c>
      <c r="V33" s="62" t="s">
        <v>51</v>
      </c>
      <c r="W33" s="63" t="str">
        <f aca="false">VLOOKUP(W$11,Графік!$E$5:$H$32,3,0)</f>
        <v>Р</v>
      </c>
      <c r="X33" s="62" t="str">
        <f aca="false">VLOOKUP(X$11,Графік!$E$5:$H$32,3,0)</f>
        <v>ВВ</v>
      </c>
      <c r="Y33" s="63" t="str">
        <f aca="false">VLOOKUP(Y$11,Графік!$E$5:$H$32,3,0)</f>
        <v>ВВ</v>
      </c>
      <c r="Z33" s="63" t="str">
        <f aca="false">VLOOKUP(Z$11,Графік!$E$5:$H$32,3,0)</f>
        <v>Р</v>
      </c>
      <c r="AA33" s="63" t="s">
        <v>51</v>
      </c>
      <c r="AB33" s="62" t="s">
        <v>51</v>
      </c>
      <c r="AC33" s="62" t="s">
        <v>51</v>
      </c>
      <c r="AD33" s="63" t="str">
        <f aca="false">VLOOKUP(AD$11,Графік!$E$5:$H$32,3,0)</f>
        <v>ВВ</v>
      </c>
      <c r="AE33" s="64" t="str">
        <f aca="false">VLOOKUP(AE$11,Графік!$E$5:$H$32,3,0)</f>
        <v>ВВ</v>
      </c>
      <c r="AF33" s="62"/>
      <c r="AG33" s="62"/>
      <c r="AH33" s="62"/>
      <c r="AI33" s="62"/>
      <c r="AJ33" s="65"/>
      <c r="AK33" s="93" t="n">
        <f aca="false">SUMIF($F33:$AJ36,"Р",$F34:$AJ34)</f>
        <v>96</v>
      </c>
      <c r="AL33" s="94" t="n">
        <f aca="false">SUMIF($F35:$AJ36,"НУ",$F36:$AJ36)</f>
        <v>0</v>
      </c>
      <c r="AM33" s="95" t="n">
        <f aca="false">SUMIF(F33:AJ36,"РВ",F34:AJ34)</f>
        <v>0</v>
      </c>
      <c r="AN33" s="96" t="n">
        <f aca="false">AK33+AL33+AM33</f>
        <v>96</v>
      </c>
      <c r="AO33" s="70" t="n">
        <f aca="false">COUNTIF($F33:$AJ36,"=Р")</f>
        <v>12</v>
      </c>
      <c r="AP33" s="97" t="n">
        <f aca="false">COUNTIF($F33:$AJ36,"=ВВ")</f>
        <v>10</v>
      </c>
      <c r="AQ33" s="97" t="n">
        <f aca="false">COUNTIF($F33:$AJ36,"=В")</f>
        <v>0</v>
      </c>
      <c r="AR33" s="98" t="n">
        <f aca="false">COUNTIF($F33:$AJ36,"=НА")</f>
        <v>0</v>
      </c>
      <c r="AS33" s="98" t="n">
        <f aca="false">COUNTIF(F33:AJ36,"=ТН")</f>
        <v>0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4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n">
        <f aca="false">IF(C33&gt;1,Графік!$H$36,"")</f>
        <v>144</v>
      </c>
    </row>
    <row r="34" customFormat="false" ht="15" hidden="false" customHeight="true" outlineLevel="0" collapsed="false">
      <c r="A34" s="57"/>
      <c r="B34" s="58"/>
      <c r="C34" s="59"/>
      <c r="D34" s="60"/>
      <c r="E34" s="100"/>
      <c r="F34" s="75" t="str">
        <f aca="false">IF(F33="Р",8,"")</f>
        <v/>
      </c>
      <c r="G34" s="76" t="str">
        <f aca="false">IF(G33="Р",8,"")</f>
        <v/>
      </c>
      <c r="H34" s="76" t="n">
        <f aca="false">IF(H33="Р",8,"")</f>
        <v>8</v>
      </c>
      <c r="I34" s="76" t="n">
        <f aca="false">IF(I33="Р",8,"")</f>
        <v>8</v>
      </c>
      <c r="J34" s="76" t="n">
        <f aca="false">IF(J33="Р",8,"")</f>
        <v>8</v>
      </c>
      <c r="K34" s="76" t="n">
        <f aca="false">IF(K33="Р",8,"")</f>
        <v>8</v>
      </c>
      <c r="L34" s="76" t="str">
        <f aca="false">IF(L33="Р",8,"")</f>
        <v/>
      </c>
      <c r="M34" s="76" t="str">
        <f aca="false">IF(M33="Р",8,"")</f>
        <v/>
      </c>
      <c r="N34" s="76" t="n">
        <f aca="false">IF(N33="Р",8,"")</f>
        <v>8</v>
      </c>
      <c r="O34" s="76" t="n">
        <f aca="false">IF(O33="Р",8,"")</f>
        <v>8</v>
      </c>
      <c r="P34" s="77" t="n">
        <f aca="false">IF(P33="Р",8,"")</f>
        <v>8</v>
      </c>
      <c r="Q34" s="76" t="n">
        <f aca="false">IF(Q33="Р",8,"")</f>
        <v>8</v>
      </c>
      <c r="R34" s="76" t="str">
        <f aca="false">IF(R33="Р",8,"")</f>
        <v/>
      </c>
      <c r="S34" s="76" t="str">
        <f aca="false">IF(S33="Р",8,"")</f>
        <v/>
      </c>
      <c r="T34" s="77" t="n">
        <f aca="false">IF(T33="Р",8,"")</f>
        <v>8</v>
      </c>
      <c r="U34" s="76" t="n">
        <f aca="false">IF(U33="Р",8,"")</f>
        <v>8</v>
      </c>
      <c r="V34" s="76" t="str">
        <f aca="false">IF(V33="Р",8,"")</f>
        <v/>
      </c>
      <c r="W34" s="77" t="n">
        <f aca="false">IF(W33="Р",8,"")</f>
        <v>8</v>
      </c>
      <c r="X34" s="76" t="str">
        <f aca="false">IF(X33="Р",8,"")</f>
        <v/>
      </c>
      <c r="Y34" s="77" t="str">
        <f aca="false">IF(Y33="Р",8,"")</f>
        <v/>
      </c>
      <c r="Z34" s="77" t="n">
        <f aca="false">IF(Z33="Р",8,"")</f>
        <v>8</v>
      </c>
      <c r="AA34" s="77"/>
      <c r="AB34" s="76"/>
      <c r="AC34" s="76"/>
      <c r="AD34" s="77"/>
      <c r="AE34" s="78"/>
      <c r="AF34" s="76"/>
      <c r="AG34" s="76"/>
      <c r="AH34" s="76"/>
      <c r="AI34" s="76"/>
      <c r="AJ34" s="79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59"/>
      <c r="D35" s="60"/>
      <c r="E35" s="100"/>
      <c r="F35" s="81" t="str">
        <f aca="false">IF(F36&gt;0,"НУ","")</f>
        <v/>
      </c>
      <c r="G35" s="82" t="str">
        <f aca="false">IF(G36&gt;0,"НУ","")</f>
        <v/>
      </c>
      <c r="H35" s="82" t="str">
        <f aca="false">IF(H36&gt;0,"НУ","")</f>
        <v/>
      </c>
      <c r="I35" s="82" t="str">
        <f aca="false">IF(I36&gt;0,"НУ","")</f>
        <v/>
      </c>
      <c r="J35" s="82" t="str">
        <f aca="false">IF(J36&gt;0,"НУ","")</f>
        <v/>
      </c>
      <c r="K35" s="82" t="str">
        <f aca="false">IF(K36&gt;0,"НУ","")</f>
        <v/>
      </c>
      <c r="L35" s="82" t="str">
        <f aca="false">IF(L36&gt;0,"НУ","")</f>
        <v/>
      </c>
      <c r="M35" s="82" t="str">
        <f aca="false">IF(M36&gt;0,"НУ","")</f>
        <v/>
      </c>
      <c r="N35" s="82" t="str">
        <f aca="false">IF(N36&gt;0,"НУ","")</f>
        <v/>
      </c>
      <c r="O35" s="82" t="str">
        <f aca="false">IF(O36&gt;0,"НУ","")</f>
        <v/>
      </c>
      <c r="P35" s="83" t="str">
        <f aca="false">IF(P36&gt;0,"НУ","")</f>
        <v/>
      </c>
      <c r="Q35" s="82" t="str">
        <f aca="false">IF(Q36&gt;0,"НУ","")</f>
        <v/>
      </c>
      <c r="R35" s="82" t="str">
        <f aca="false">IF(R36&gt;0,"НУ","")</f>
        <v/>
      </c>
      <c r="S35" s="82" t="str">
        <f aca="false">IF(S36&gt;0,"НУ","")</f>
        <v/>
      </c>
      <c r="T35" s="83" t="str">
        <f aca="false">IF(T36&gt;0,"НУ","")</f>
        <v/>
      </c>
      <c r="U35" s="82" t="str">
        <f aca="false">IF(U36&gt;0,"НУ","")</f>
        <v/>
      </c>
      <c r="V35" s="82" t="str">
        <f aca="false">IF(V36&gt;0,"НУ","")</f>
        <v/>
      </c>
      <c r="W35" s="83" t="str">
        <f aca="false">IF(W36&gt;0,"НУ","")</f>
        <v/>
      </c>
      <c r="X35" s="82" t="str">
        <f aca="false">IF(X36&gt;0,"НУ","")</f>
        <v/>
      </c>
      <c r="Y35" s="83" t="str">
        <f aca="false">IF(Y36&gt;0,"НУ","")</f>
        <v/>
      </c>
      <c r="Z35" s="83"/>
      <c r="AA35" s="83"/>
      <c r="AB35" s="82"/>
      <c r="AC35" s="82"/>
      <c r="AD35" s="83"/>
      <c r="AE35" s="84"/>
      <c r="AF35" s="82"/>
      <c r="AG35" s="82"/>
      <c r="AH35" s="83"/>
      <c r="AI35" s="83" t="str">
        <f aca="false">IF(AI36&gt;0,"НУ","")</f>
        <v/>
      </c>
      <c r="AJ35" s="85" t="str">
        <f aca="false">IF(AJ36&gt;0,"НУ","")</f>
        <v/>
      </c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59"/>
      <c r="D36" s="60"/>
      <c r="E36" s="101"/>
      <c r="F36" s="87"/>
      <c r="G36" s="88"/>
      <c r="H36" s="88"/>
      <c r="I36" s="88"/>
      <c r="J36" s="88"/>
      <c r="K36" s="88"/>
      <c r="L36" s="88"/>
      <c r="M36" s="88"/>
      <c r="N36" s="88"/>
      <c r="O36" s="88"/>
      <c r="P36" s="89"/>
      <c r="Q36" s="88"/>
      <c r="R36" s="88"/>
      <c r="S36" s="88"/>
      <c r="T36" s="89"/>
      <c r="U36" s="88"/>
      <c r="V36" s="88"/>
      <c r="W36" s="89"/>
      <c r="X36" s="88"/>
      <c r="Y36" s="89"/>
      <c r="Z36" s="89"/>
      <c r="AA36" s="89"/>
      <c r="AB36" s="88"/>
      <c r="AC36" s="88"/>
      <c r="AD36" s="89"/>
      <c r="AE36" s="90"/>
      <c r="AF36" s="88"/>
      <c r="AG36" s="88"/>
      <c r="AH36" s="88"/>
      <c r="AI36" s="88"/>
      <c r="AJ36" s="91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57" t="n">
        <v>7</v>
      </c>
      <c r="B37" s="58" t="str">
        <f aca="false">IFERROR(VLOOKUP($C37,Списки!$A$1:$C$3999,2,0),"")</f>
        <v>Гринчук Віктор Іванович</v>
      </c>
      <c r="C37" s="59" t="s">
        <v>57</v>
      </c>
      <c r="D37" s="60" t="str">
        <f aca="false">IFERROR(VLOOKUP($C37,Списки!$A$1:$C$3999,3,0),"")</f>
        <v>транспортувальник</v>
      </c>
      <c r="E37" s="92"/>
      <c r="F37" s="61" t="str">
        <f aca="false">VLOOKUP(F$11,Графік!$E$5:$H$32,3,0)</f>
        <v>ВВ</v>
      </c>
      <c r="G37" s="62" t="str">
        <f aca="false">VLOOKUP(G$11,Графік!$E$5:$H$32,3,0)</f>
        <v>ВВ</v>
      </c>
      <c r="H37" s="62" t="str">
        <f aca="false">VLOOKUP(H$11,Графік!$E$5:$H$32,3,0)</f>
        <v>Р</v>
      </c>
      <c r="I37" s="62" t="str">
        <f aca="false">VLOOKUP(I$11,Графік!$E$5:$H$32,3,0)</f>
        <v>Р</v>
      </c>
      <c r="J37" s="62" t="str">
        <f aca="false">VLOOKUP(J$11,Графік!$E$5:$H$32,3,0)</f>
        <v>Р</v>
      </c>
      <c r="K37" s="62" t="str">
        <f aca="false">VLOOKUP(K$11,Графік!$E$5:$H$32,3,0)</f>
        <v>Р</v>
      </c>
      <c r="L37" s="62" t="str">
        <f aca="false">VLOOKUP(L$11,Графік!$E$5:$H$32,3,0)</f>
        <v>ВВ</v>
      </c>
      <c r="M37" s="62" t="str">
        <f aca="false">VLOOKUP(M$11,Графік!$E$5:$H$32,3,0)</f>
        <v>ВВ</v>
      </c>
      <c r="N37" s="62" t="str">
        <f aca="false">VLOOKUP(N$11,Графік!$E$5:$H$32,3,0)</f>
        <v>Р</v>
      </c>
      <c r="O37" s="62" t="str">
        <f aca="false">VLOOKUP(O$11,Графік!$E$5:$H$32,3,0)</f>
        <v>Р</v>
      </c>
      <c r="P37" s="63" t="str">
        <f aca="false">VLOOKUP(P$11,Графік!$E$5:$H$32,3,0)</f>
        <v>Р</v>
      </c>
      <c r="Q37" s="62" t="str">
        <f aca="false">VLOOKUP(Q$11,Графік!$E$5:$H$32,3,0)</f>
        <v>Р</v>
      </c>
      <c r="R37" s="62" t="str">
        <f aca="false">VLOOKUP(R$11,Графік!$E$5:$H$32,3,0)</f>
        <v>ВВ</v>
      </c>
      <c r="S37" s="62" t="str">
        <f aca="false">VLOOKUP(S$11,Графік!$E$5:$H$32,3,0)</f>
        <v>ВВ</v>
      </c>
      <c r="T37" s="63" t="str">
        <f aca="false">VLOOKUP(T$11,Графік!$E$5:$H$32,3,0)</f>
        <v>Р</v>
      </c>
      <c r="U37" s="62" t="str">
        <f aca="false">VLOOKUP(U$11,Графік!$E$5:$H$32,3,0)</f>
        <v>Р</v>
      </c>
      <c r="V37" s="62" t="s">
        <v>51</v>
      </c>
      <c r="W37" s="63" t="str">
        <f aca="false">VLOOKUP(W$11,Графік!$E$5:$H$32,3,0)</f>
        <v>Р</v>
      </c>
      <c r="X37" s="62" t="str">
        <f aca="false">VLOOKUP(X$11,Графік!$E$5:$H$32,3,0)</f>
        <v>ВВ</v>
      </c>
      <c r="Y37" s="63" t="str">
        <f aca="false">VLOOKUP(Y$11,Графік!$E$5:$H$32,3,0)</f>
        <v>ВВ</v>
      </c>
      <c r="Z37" s="63" t="str">
        <f aca="false">VLOOKUP(Z$11,Графік!$E$5:$H$32,3,0)</f>
        <v>Р</v>
      </c>
      <c r="AA37" s="63" t="s">
        <v>51</v>
      </c>
      <c r="AB37" s="62" t="s">
        <v>51</v>
      </c>
      <c r="AC37" s="62" t="s">
        <v>51</v>
      </c>
      <c r="AD37" s="63" t="str">
        <f aca="false">VLOOKUP(AD$11,Графік!$E$5:$H$32,3,0)</f>
        <v>ВВ</v>
      </c>
      <c r="AE37" s="64" t="str">
        <f aca="false">VLOOKUP(AE$11,Графік!$E$5:$H$32,3,0)</f>
        <v>ВВ</v>
      </c>
      <c r="AF37" s="62"/>
      <c r="AG37" s="62"/>
      <c r="AH37" s="62"/>
      <c r="AI37" s="62"/>
      <c r="AJ37" s="65"/>
      <c r="AK37" s="93" t="n">
        <f aca="false">SUMIF($F37:$AJ40,"Р",$F38:$AJ38)</f>
        <v>96</v>
      </c>
      <c r="AL37" s="94" t="n">
        <f aca="false">SUMIF($F39:$AJ40,"НУ",$F40:$AJ40)</f>
        <v>0</v>
      </c>
      <c r="AM37" s="95" t="n">
        <f aca="false">SUMIF(F37:AJ40,"РВ",F38:AJ38)</f>
        <v>0</v>
      </c>
      <c r="AN37" s="96" t="n">
        <f aca="false">AK37+AL37+AM37</f>
        <v>96</v>
      </c>
      <c r="AO37" s="70" t="n">
        <f aca="false">COUNTIF($F37:$AJ40,"=Р")</f>
        <v>12</v>
      </c>
      <c r="AP37" s="97" t="n">
        <f aca="false">COUNTIF($F37:$AJ40,"=ВВ")</f>
        <v>10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0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4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0</v>
      </c>
      <c r="BA37" s="73" t="n">
        <f aca="false">IF(C37&gt;1,Графік!$H$36,"")</f>
        <v>144</v>
      </c>
    </row>
    <row r="38" customFormat="false" ht="15" hidden="false" customHeight="true" outlineLevel="0" collapsed="false">
      <c r="A38" s="57"/>
      <c r="B38" s="58"/>
      <c r="C38" s="59"/>
      <c r="D38" s="60"/>
      <c r="E38" s="100"/>
      <c r="F38" s="75" t="str">
        <f aca="false">IF(F37="Р",8,"")</f>
        <v/>
      </c>
      <c r="G38" s="76" t="str">
        <f aca="false">IF(G37="Р",8,"")</f>
        <v/>
      </c>
      <c r="H38" s="76" t="n">
        <f aca="false">IF(H37="Р",8,"")</f>
        <v>8</v>
      </c>
      <c r="I38" s="76" t="n">
        <f aca="false">IF(I37="Р",8,"")</f>
        <v>8</v>
      </c>
      <c r="J38" s="76" t="n">
        <f aca="false">IF(J37="Р",8,"")</f>
        <v>8</v>
      </c>
      <c r="K38" s="76" t="n">
        <f aca="false">IF(K37="Р",8,"")</f>
        <v>8</v>
      </c>
      <c r="L38" s="76" t="str">
        <f aca="false">IF(L37="Р",8,"")</f>
        <v/>
      </c>
      <c r="M38" s="76" t="str">
        <f aca="false">IF(M37="Р",8,"")</f>
        <v/>
      </c>
      <c r="N38" s="76" t="n">
        <f aca="false">IF(N37="Р",8,"")</f>
        <v>8</v>
      </c>
      <c r="O38" s="76" t="n">
        <f aca="false">IF(O37="Р",8,"")</f>
        <v>8</v>
      </c>
      <c r="P38" s="77" t="n">
        <f aca="false">IF(P37="Р",8,"")</f>
        <v>8</v>
      </c>
      <c r="Q38" s="76" t="n">
        <f aca="false">IF(Q37="Р",8,"")</f>
        <v>8</v>
      </c>
      <c r="R38" s="76" t="str">
        <f aca="false">IF(R37="Р",8,"")</f>
        <v/>
      </c>
      <c r="S38" s="76" t="str">
        <f aca="false">IF(S37="Р",8,"")</f>
        <v/>
      </c>
      <c r="T38" s="77" t="n">
        <f aca="false">IF(T37="Р",8,"")</f>
        <v>8</v>
      </c>
      <c r="U38" s="76" t="n">
        <f aca="false">IF(U37="Р",8,"")</f>
        <v>8</v>
      </c>
      <c r="V38" s="76" t="str">
        <f aca="false">IF(V37="Р",8,"")</f>
        <v/>
      </c>
      <c r="W38" s="77" t="n">
        <f aca="false">IF(W37="Р",8,"")</f>
        <v>8</v>
      </c>
      <c r="X38" s="76" t="str">
        <f aca="false">IF(X37="Р",8,"")</f>
        <v/>
      </c>
      <c r="Y38" s="77" t="str">
        <f aca="false">IF(Y37="Р",8,"")</f>
        <v/>
      </c>
      <c r="Z38" s="77" t="n">
        <f aca="false">IF(Z37="Р",8,"")</f>
        <v>8</v>
      </c>
      <c r="AA38" s="77"/>
      <c r="AB38" s="76"/>
      <c r="AC38" s="76"/>
      <c r="AD38" s="77"/>
      <c r="AE38" s="78"/>
      <c r="AF38" s="76"/>
      <c r="AG38" s="76"/>
      <c r="AH38" s="76"/>
      <c r="AI38" s="76"/>
      <c r="AJ38" s="79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57"/>
      <c r="B39" s="58"/>
      <c r="C39" s="59"/>
      <c r="D39" s="60"/>
      <c r="E39" s="100"/>
      <c r="F39" s="81" t="str">
        <f aca="false">IF(F40&gt;0,"НУ","")</f>
        <v/>
      </c>
      <c r="G39" s="82" t="str">
        <f aca="false">IF(G40&gt;0,"НУ","")</f>
        <v/>
      </c>
      <c r="H39" s="82" t="str">
        <f aca="false">IF(H40&gt;0,"НУ","")</f>
        <v/>
      </c>
      <c r="I39" s="82" t="str">
        <f aca="false">IF(I40&gt;0,"НУ","")</f>
        <v/>
      </c>
      <c r="J39" s="82" t="str">
        <f aca="false">IF(J40&gt;0,"НУ","")</f>
        <v/>
      </c>
      <c r="K39" s="82" t="str">
        <f aca="false">IF(K40&gt;0,"НУ","")</f>
        <v/>
      </c>
      <c r="L39" s="82" t="str">
        <f aca="false">IF(L40&gt;0,"НУ","")</f>
        <v/>
      </c>
      <c r="M39" s="82" t="str">
        <f aca="false">IF(M40&gt;0,"НУ","")</f>
        <v/>
      </c>
      <c r="N39" s="82" t="str">
        <f aca="false">IF(N40&gt;0,"НУ","")</f>
        <v/>
      </c>
      <c r="O39" s="82" t="str">
        <f aca="false">IF(O40&gt;0,"НУ","")</f>
        <v/>
      </c>
      <c r="P39" s="83" t="str">
        <f aca="false">IF(P40&gt;0,"НУ","")</f>
        <v/>
      </c>
      <c r="Q39" s="82" t="str">
        <f aca="false">IF(Q40&gt;0,"НУ","")</f>
        <v/>
      </c>
      <c r="R39" s="82" t="str">
        <f aca="false">IF(R40&gt;0,"НУ","")</f>
        <v/>
      </c>
      <c r="S39" s="82" t="str">
        <f aca="false">IF(S40&gt;0,"НУ","")</f>
        <v/>
      </c>
      <c r="T39" s="83" t="str">
        <f aca="false">IF(T40&gt;0,"НУ","")</f>
        <v/>
      </c>
      <c r="U39" s="82" t="str">
        <f aca="false">IF(U40&gt;0,"НУ","")</f>
        <v/>
      </c>
      <c r="V39" s="82" t="str">
        <f aca="false">IF(V40&gt;0,"НУ","")</f>
        <v/>
      </c>
      <c r="W39" s="83" t="str">
        <f aca="false">IF(W40&gt;0,"НУ","")</f>
        <v/>
      </c>
      <c r="X39" s="82" t="str">
        <f aca="false">IF(X40&gt;0,"НУ","")</f>
        <v/>
      </c>
      <c r="Y39" s="83" t="str">
        <f aca="false">IF(Y40&gt;0,"НУ","")</f>
        <v/>
      </c>
      <c r="Z39" s="83"/>
      <c r="AA39" s="83"/>
      <c r="AB39" s="82"/>
      <c r="AC39" s="82"/>
      <c r="AD39" s="83"/>
      <c r="AE39" s="84"/>
      <c r="AF39" s="82"/>
      <c r="AG39" s="82"/>
      <c r="AH39" s="83"/>
      <c r="AI39" s="83" t="str">
        <f aca="false">IF(AI40&gt;0,"НУ","")</f>
        <v/>
      </c>
      <c r="AJ39" s="85" t="str">
        <f aca="false">IF(AJ40&gt;0,"НУ","")</f>
        <v/>
      </c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57"/>
      <c r="B40" s="58"/>
      <c r="C40" s="59"/>
      <c r="D40" s="60"/>
      <c r="E40" s="101"/>
      <c r="F40" s="87"/>
      <c r="G40" s="88"/>
      <c r="H40" s="88"/>
      <c r="I40" s="88"/>
      <c r="J40" s="88"/>
      <c r="K40" s="88"/>
      <c r="L40" s="88"/>
      <c r="M40" s="88"/>
      <c r="N40" s="88"/>
      <c r="O40" s="88"/>
      <c r="P40" s="89"/>
      <c r="Q40" s="88"/>
      <c r="R40" s="88"/>
      <c r="S40" s="88"/>
      <c r="T40" s="89"/>
      <c r="U40" s="88"/>
      <c r="V40" s="88"/>
      <c r="W40" s="89"/>
      <c r="X40" s="88"/>
      <c r="Y40" s="89"/>
      <c r="Z40" s="89"/>
      <c r="AA40" s="89"/>
      <c r="AB40" s="88"/>
      <c r="AC40" s="88"/>
      <c r="AD40" s="89"/>
      <c r="AE40" s="90"/>
      <c r="AF40" s="88"/>
      <c r="AG40" s="88"/>
      <c r="AH40" s="88"/>
      <c r="AI40" s="88"/>
      <c r="AJ40" s="91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57" t="n">
        <v>8</v>
      </c>
      <c r="B41" s="58" t="str">
        <f aca="false">IFERROR(VLOOKUP($C41,Списки!$A$1:$C$3999,2,0),"")</f>
        <v>Єременко Микола Дмитрович</v>
      </c>
      <c r="C41" s="59" t="s">
        <v>58</v>
      </c>
      <c r="D41" s="60" t="str">
        <f aca="false">IFERROR(VLOOKUP($C41,Списки!$A$1:$C$3999,3,0),"")</f>
        <v>транспортувальник</v>
      </c>
      <c r="E41" s="92"/>
      <c r="F41" s="61" t="str">
        <f aca="false">VLOOKUP(F$11,Графік!$E$5:$H$32,3,0)</f>
        <v>ВВ</v>
      </c>
      <c r="G41" s="62" t="str">
        <f aca="false">VLOOKUP(G$11,Графік!$E$5:$H$32,3,0)</f>
        <v>ВВ</v>
      </c>
      <c r="H41" s="62" t="str">
        <f aca="false">VLOOKUP(H$11,Графік!$E$5:$H$32,3,0)</f>
        <v>Р</v>
      </c>
      <c r="I41" s="62" t="str">
        <f aca="false">VLOOKUP(I$11,Графік!$E$5:$H$32,3,0)</f>
        <v>Р</v>
      </c>
      <c r="J41" s="62" t="str">
        <f aca="false">VLOOKUP(J$11,Графік!$E$5:$H$32,3,0)</f>
        <v>Р</v>
      </c>
      <c r="K41" s="62" t="str">
        <f aca="false">VLOOKUP(K$11,Графік!$E$5:$H$32,3,0)</f>
        <v>Р</v>
      </c>
      <c r="L41" s="62" t="str">
        <f aca="false">VLOOKUP(L$11,Графік!$E$5:$H$32,3,0)</f>
        <v>ВВ</v>
      </c>
      <c r="M41" s="62" t="str">
        <f aca="false">VLOOKUP(M$11,Графік!$E$5:$H$32,3,0)</f>
        <v>ВВ</v>
      </c>
      <c r="N41" s="62" t="str">
        <f aca="false">VLOOKUP(N$11,Графік!$E$5:$H$32,3,0)</f>
        <v>Р</v>
      </c>
      <c r="O41" s="62" t="str">
        <f aca="false">VLOOKUP(O$11,Графік!$E$5:$H$32,3,0)</f>
        <v>Р</v>
      </c>
      <c r="P41" s="63" t="str">
        <f aca="false">VLOOKUP(P$11,Графік!$E$5:$H$32,3,0)</f>
        <v>Р</v>
      </c>
      <c r="Q41" s="62" t="str">
        <f aca="false">VLOOKUP(Q$11,Графік!$E$5:$H$32,3,0)</f>
        <v>Р</v>
      </c>
      <c r="R41" s="62" t="str">
        <f aca="false">VLOOKUP(R$11,Графік!$E$5:$H$32,3,0)</f>
        <v>ВВ</v>
      </c>
      <c r="S41" s="62" t="str">
        <f aca="false">VLOOKUP(S$11,Графік!$E$5:$H$32,3,0)</f>
        <v>ВВ</v>
      </c>
      <c r="T41" s="63" t="str">
        <f aca="false">VLOOKUP(T$11,Графік!$E$5:$H$32,3,0)</f>
        <v>Р</v>
      </c>
      <c r="U41" s="62" t="str">
        <f aca="false">VLOOKUP(U$11,Графік!$E$5:$H$32,3,0)</f>
        <v>Р</v>
      </c>
      <c r="V41" s="62" t="s">
        <v>51</v>
      </c>
      <c r="W41" s="63" t="str">
        <f aca="false">VLOOKUP(W$11,Графік!$E$5:$H$32,3,0)</f>
        <v>Р</v>
      </c>
      <c r="X41" s="62" t="str">
        <f aca="false">VLOOKUP(X$11,Графік!$E$5:$H$32,3,0)</f>
        <v>ВВ</v>
      </c>
      <c r="Y41" s="63" t="str">
        <f aca="false">VLOOKUP(Y$11,Графік!$E$5:$H$32,3,0)</f>
        <v>ВВ</v>
      </c>
      <c r="Z41" s="63" t="str">
        <f aca="false">VLOOKUP(Z$11,Графік!$E$5:$H$32,3,0)</f>
        <v>Р</v>
      </c>
      <c r="AA41" s="63" t="s">
        <v>51</v>
      </c>
      <c r="AB41" s="62" t="s">
        <v>51</v>
      </c>
      <c r="AC41" s="62" t="s">
        <v>51</v>
      </c>
      <c r="AD41" s="63" t="str">
        <f aca="false">VLOOKUP(AD$11,Графік!$E$5:$H$32,3,0)</f>
        <v>ВВ</v>
      </c>
      <c r="AE41" s="64" t="str">
        <f aca="false">VLOOKUP(AE$11,Графік!$E$5:$H$32,3,0)</f>
        <v>ВВ</v>
      </c>
      <c r="AF41" s="62"/>
      <c r="AG41" s="62"/>
      <c r="AH41" s="62"/>
      <c r="AI41" s="62"/>
      <c r="AJ41" s="65"/>
      <c r="AK41" s="93" t="n">
        <f aca="false">SUMIF($F41:$AJ44,"Р",$F42:$AJ42)</f>
        <v>96</v>
      </c>
      <c r="AL41" s="94" t="n">
        <f aca="false">SUMIF($F43:$AJ44,"НУ",$F44:$AJ44)</f>
        <v>0</v>
      </c>
      <c r="AM41" s="95" t="n">
        <f aca="false">SUMIF(F41:AJ44,"РВ",F42:AJ42)</f>
        <v>0</v>
      </c>
      <c r="AN41" s="96" t="n">
        <f aca="false">AK41+AL41+AM41</f>
        <v>96</v>
      </c>
      <c r="AO41" s="70" t="n">
        <f aca="false">COUNTIF($F41:$AJ44,"=Р")</f>
        <v>12</v>
      </c>
      <c r="AP41" s="97" t="n">
        <f aca="false">COUNTIF($F41:$AJ44,"=ВВ")</f>
        <v>10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4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n">
        <f aca="false">IF(C41&gt;1,Графік!$H$36,"")</f>
        <v>144</v>
      </c>
    </row>
    <row r="42" customFormat="false" ht="15" hidden="false" customHeight="true" outlineLevel="0" collapsed="false">
      <c r="A42" s="57"/>
      <c r="B42" s="58"/>
      <c r="C42" s="59"/>
      <c r="D42" s="60"/>
      <c r="E42" s="100"/>
      <c r="F42" s="75" t="str">
        <f aca="false">IF(F41="Р",8,"")</f>
        <v/>
      </c>
      <c r="G42" s="76" t="str">
        <f aca="false">IF(G41="Р",8,"")</f>
        <v/>
      </c>
      <c r="H42" s="76" t="n">
        <f aca="false">IF(H41="Р",8,"")</f>
        <v>8</v>
      </c>
      <c r="I42" s="76" t="n">
        <f aca="false">IF(I41="Р",8,"")</f>
        <v>8</v>
      </c>
      <c r="J42" s="76" t="n">
        <f aca="false">IF(J41="Р",8,"")</f>
        <v>8</v>
      </c>
      <c r="K42" s="76" t="n">
        <f aca="false">IF(K41="Р",8,"")</f>
        <v>8</v>
      </c>
      <c r="L42" s="76" t="str">
        <f aca="false">IF(L41="Р",8,"")</f>
        <v/>
      </c>
      <c r="M42" s="76" t="str">
        <f aca="false">IF(M41="Р",8,"")</f>
        <v/>
      </c>
      <c r="N42" s="76" t="n">
        <f aca="false">IF(N41="Р",8,"")</f>
        <v>8</v>
      </c>
      <c r="O42" s="76" t="n">
        <f aca="false">IF(O41="Р",8,"")</f>
        <v>8</v>
      </c>
      <c r="P42" s="77" t="n">
        <f aca="false">IF(P41="Р",8,"")</f>
        <v>8</v>
      </c>
      <c r="Q42" s="76" t="n">
        <f aca="false">IF(Q41="Р",8,"")</f>
        <v>8</v>
      </c>
      <c r="R42" s="76" t="str">
        <f aca="false">IF(R41="Р",8,"")</f>
        <v/>
      </c>
      <c r="S42" s="76" t="str">
        <f aca="false">IF(S41="Р",8,"")</f>
        <v/>
      </c>
      <c r="T42" s="77" t="n">
        <f aca="false">IF(T41="Р",8,"")</f>
        <v>8</v>
      </c>
      <c r="U42" s="76" t="n">
        <f aca="false">IF(U41="Р",8,"")</f>
        <v>8</v>
      </c>
      <c r="V42" s="76" t="str">
        <f aca="false">IF(V41="Р",8,"")</f>
        <v/>
      </c>
      <c r="W42" s="77" t="n">
        <f aca="false">IF(W41="Р",8,"")</f>
        <v>8</v>
      </c>
      <c r="X42" s="76" t="str">
        <f aca="false">IF(X41="Р",8,"")</f>
        <v/>
      </c>
      <c r="Y42" s="77" t="str">
        <f aca="false">IF(Y41="Р",8,"")</f>
        <v/>
      </c>
      <c r="Z42" s="77" t="n">
        <f aca="false">IF(Z41="Р",8,"")</f>
        <v>8</v>
      </c>
      <c r="AA42" s="77"/>
      <c r="AB42" s="76"/>
      <c r="AC42" s="76"/>
      <c r="AD42" s="77"/>
      <c r="AE42" s="78"/>
      <c r="AF42" s="76"/>
      <c r="AG42" s="76"/>
      <c r="AH42" s="76"/>
      <c r="AI42" s="76"/>
      <c r="AJ42" s="79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57"/>
      <c r="B43" s="58"/>
      <c r="C43" s="59"/>
      <c r="D43" s="60"/>
      <c r="E43" s="100"/>
      <c r="F43" s="81" t="str">
        <f aca="false">IF(F44&gt;0,"НУ","")</f>
        <v/>
      </c>
      <c r="G43" s="82" t="str">
        <f aca="false">IF(G44&gt;0,"НУ","")</f>
        <v/>
      </c>
      <c r="H43" s="82" t="str">
        <f aca="false">IF(H44&gt;0,"НУ","")</f>
        <v/>
      </c>
      <c r="I43" s="82" t="str">
        <f aca="false">IF(I44&gt;0,"НУ","")</f>
        <v/>
      </c>
      <c r="J43" s="82" t="str">
        <f aca="false">IF(J44&gt;0,"НУ","")</f>
        <v/>
      </c>
      <c r="K43" s="82" t="str">
        <f aca="false">IF(K44&gt;0,"НУ","")</f>
        <v/>
      </c>
      <c r="L43" s="82" t="str">
        <f aca="false">IF(L44&gt;0,"НУ","")</f>
        <v/>
      </c>
      <c r="M43" s="82" t="str">
        <f aca="false">IF(M44&gt;0,"НУ","")</f>
        <v/>
      </c>
      <c r="N43" s="82" t="str">
        <f aca="false">IF(N44&gt;0,"НУ","")</f>
        <v/>
      </c>
      <c r="O43" s="82" t="str">
        <f aca="false">IF(O44&gt;0,"НУ","")</f>
        <v/>
      </c>
      <c r="P43" s="83" t="str">
        <f aca="false">IF(P44&gt;0,"НУ","")</f>
        <v/>
      </c>
      <c r="Q43" s="82" t="str">
        <f aca="false">IF(Q44&gt;0,"НУ","")</f>
        <v/>
      </c>
      <c r="R43" s="82" t="str">
        <f aca="false">IF(R44&gt;0,"НУ","")</f>
        <v/>
      </c>
      <c r="S43" s="82" t="str">
        <f aca="false">IF(S44&gt;0,"НУ","")</f>
        <v/>
      </c>
      <c r="T43" s="83" t="str">
        <f aca="false">IF(T44&gt;0,"НУ","")</f>
        <v/>
      </c>
      <c r="U43" s="82" t="str">
        <f aca="false">IF(U44&gt;0,"НУ","")</f>
        <v/>
      </c>
      <c r="V43" s="82" t="str">
        <f aca="false">IF(V44&gt;0,"НУ","")</f>
        <v/>
      </c>
      <c r="W43" s="83" t="str">
        <f aca="false">IF(W44&gt;0,"НУ","")</f>
        <v/>
      </c>
      <c r="X43" s="82" t="str">
        <f aca="false">IF(X44&gt;0,"НУ","")</f>
        <v/>
      </c>
      <c r="Y43" s="83" t="str">
        <f aca="false">IF(Y44&gt;0,"НУ","")</f>
        <v/>
      </c>
      <c r="Z43" s="83"/>
      <c r="AA43" s="83"/>
      <c r="AB43" s="82"/>
      <c r="AC43" s="82"/>
      <c r="AD43" s="83"/>
      <c r="AE43" s="84"/>
      <c r="AF43" s="82"/>
      <c r="AG43" s="82"/>
      <c r="AH43" s="83"/>
      <c r="AI43" s="83" t="str">
        <f aca="false">IF(AI44&gt;0,"НУ","")</f>
        <v/>
      </c>
      <c r="AJ43" s="85" t="str">
        <f aca="false">IF(AJ44&gt;0,"НУ","")</f>
        <v/>
      </c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57"/>
      <c r="B44" s="58"/>
      <c r="C44" s="59"/>
      <c r="D44" s="60"/>
      <c r="E44" s="101"/>
      <c r="F44" s="87"/>
      <c r="G44" s="88"/>
      <c r="H44" s="88"/>
      <c r="I44" s="88"/>
      <c r="J44" s="88"/>
      <c r="K44" s="88"/>
      <c r="L44" s="88"/>
      <c r="M44" s="88"/>
      <c r="N44" s="88"/>
      <c r="O44" s="88"/>
      <c r="P44" s="89"/>
      <c r="Q44" s="88"/>
      <c r="R44" s="88"/>
      <c r="S44" s="88"/>
      <c r="T44" s="89"/>
      <c r="U44" s="88"/>
      <c r="V44" s="88"/>
      <c r="W44" s="89"/>
      <c r="X44" s="88"/>
      <c r="Y44" s="89"/>
      <c r="Z44" s="89"/>
      <c r="AA44" s="89"/>
      <c r="AB44" s="88"/>
      <c r="AC44" s="88"/>
      <c r="AD44" s="89"/>
      <c r="AE44" s="90"/>
      <c r="AF44" s="88"/>
      <c r="AG44" s="88"/>
      <c r="AH44" s="88"/>
      <c r="AI44" s="88"/>
      <c r="AJ44" s="91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57" t="n">
        <v>9</v>
      </c>
      <c r="B45" s="58" t="str">
        <f aca="false">IFERROR(VLOOKUP($C45,Списки!$A$1:$C$3999,2,0),"")</f>
        <v>Зварич Дмитро Іванович</v>
      </c>
      <c r="C45" s="59" t="s">
        <v>59</v>
      </c>
      <c r="D45" s="60" t="str">
        <f aca="false">IFERROR(VLOOKUP($C45,Списки!$A$1:$C$3999,3,0),"")</f>
        <v>транспортувальник</v>
      </c>
      <c r="E45" s="92"/>
      <c r="F45" s="61" t="str">
        <f aca="false">VLOOKUP(F$11,Графік!$E$5:$H$32,3,0)</f>
        <v>ВВ</v>
      </c>
      <c r="G45" s="62" t="str">
        <f aca="false">VLOOKUP(G$11,Графік!$E$5:$H$32,3,0)</f>
        <v>ВВ</v>
      </c>
      <c r="H45" s="62" t="str">
        <f aca="false">VLOOKUP(H$11,Графік!$E$5:$H$32,3,0)</f>
        <v>Р</v>
      </c>
      <c r="I45" s="62" t="str">
        <f aca="false">VLOOKUP(I$11,Графік!$E$5:$H$32,3,0)</f>
        <v>Р</v>
      </c>
      <c r="J45" s="62" t="str">
        <f aca="false">VLOOKUP(J$11,Графік!$E$5:$H$32,3,0)</f>
        <v>Р</v>
      </c>
      <c r="K45" s="62" t="str">
        <f aca="false">VLOOKUP(K$11,Графік!$E$5:$H$32,3,0)</f>
        <v>Р</v>
      </c>
      <c r="L45" s="62" t="str">
        <f aca="false">VLOOKUP(L$11,Графік!$E$5:$H$32,3,0)</f>
        <v>ВВ</v>
      </c>
      <c r="M45" s="62" t="str">
        <f aca="false">VLOOKUP(M$11,Графік!$E$5:$H$32,3,0)</f>
        <v>ВВ</v>
      </c>
      <c r="N45" s="62" t="str">
        <f aca="false">VLOOKUP(N$11,Графік!$E$5:$H$32,3,0)</f>
        <v>Р</v>
      </c>
      <c r="O45" s="62" t="str">
        <f aca="false">VLOOKUP(O$11,Графік!$E$5:$H$32,3,0)</f>
        <v>Р</v>
      </c>
      <c r="P45" s="63" t="str">
        <f aca="false">VLOOKUP(P$11,Графік!$E$5:$H$32,3,0)</f>
        <v>Р</v>
      </c>
      <c r="Q45" s="62" t="str">
        <f aca="false">VLOOKUP(Q$11,Графік!$E$5:$H$32,3,0)</f>
        <v>Р</v>
      </c>
      <c r="R45" s="62" t="str">
        <f aca="false">VLOOKUP(R$11,Графік!$E$5:$H$32,3,0)</f>
        <v>ВВ</v>
      </c>
      <c r="S45" s="62" t="str">
        <f aca="false">VLOOKUP(S$11,Графік!$E$5:$H$32,3,0)</f>
        <v>ВВ</v>
      </c>
      <c r="T45" s="63" t="str">
        <f aca="false">VLOOKUP(T$11,Графік!$E$5:$H$32,3,0)</f>
        <v>Р</v>
      </c>
      <c r="U45" s="62" t="str">
        <f aca="false">VLOOKUP(U$11,Графік!$E$5:$H$32,3,0)</f>
        <v>Р</v>
      </c>
      <c r="V45" s="62" t="s">
        <v>51</v>
      </c>
      <c r="W45" s="63" t="str">
        <f aca="false">VLOOKUP(W$11,Графік!$E$5:$H$32,3,0)</f>
        <v>Р</v>
      </c>
      <c r="X45" s="62" t="str">
        <f aca="false">VLOOKUP(X$11,Графік!$E$5:$H$32,3,0)</f>
        <v>ВВ</v>
      </c>
      <c r="Y45" s="63" t="str">
        <f aca="false">VLOOKUP(Y$11,Графік!$E$5:$H$32,3,0)</f>
        <v>ВВ</v>
      </c>
      <c r="Z45" s="63" t="str">
        <f aca="false">VLOOKUP(Z$11,Графік!$E$5:$H$32,3,0)</f>
        <v>Р</v>
      </c>
      <c r="AA45" s="63" t="s">
        <v>51</v>
      </c>
      <c r="AB45" s="62" t="s">
        <v>51</v>
      </c>
      <c r="AC45" s="62" t="s">
        <v>51</v>
      </c>
      <c r="AD45" s="63" t="str">
        <f aca="false">VLOOKUP(AD$11,Графік!$E$5:$H$32,3,0)</f>
        <v>ВВ</v>
      </c>
      <c r="AE45" s="64" t="str">
        <f aca="false">VLOOKUP(AE$11,Графік!$E$5:$H$32,3,0)</f>
        <v>ВВ</v>
      </c>
      <c r="AF45" s="62"/>
      <c r="AG45" s="62"/>
      <c r="AH45" s="62"/>
      <c r="AI45" s="62"/>
      <c r="AJ45" s="65"/>
      <c r="AK45" s="93" t="n">
        <f aca="false">SUMIF($F45:$AJ48,"Р",$F46:$AJ46)</f>
        <v>96</v>
      </c>
      <c r="AL45" s="94" t="n">
        <f aca="false">SUMIF($F47:$AJ48,"НУ",$F48:$AJ48)</f>
        <v>0</v>
      </c>
      <c r="AM45" s="95" t="n">
        <f aca="false">SUMIF(F45:AJ48,"РВ",F46:AJ46)</f>
        <v>0</v>
      </c>
      <c r="AN45" s="96" t="n">
        <f aca="false">AK45+AL45+AM45</f>
        <v>96</v>
      </c>
      <c r="AO45" s="70" t="n">
        <f aca="false">COUNTIF($F45:$AJ48,"=Р")</f>
        <v>12</v>
      </c>
      <c r="AP45" s="97" t="n">
        <f aca="false">COUNTIF($F45:$AJ48,"=ВВ")</f>
        <v>10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4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n">
        <f aca="false">IF(C45&gt;1,Графік!$H$36,"")</f>
        <v>144</v>
      </c>
    </row>
    <row r="46" customFormat="false" ht="15" hidden="false" customHeight="true" outlineLevel="0" collapsed="false">
      <c r="A46" s="57"/>
      <c r="B46" s="58"/>
      <c r="C46" s="59"/>
      <c r="D46" s="60"/>
      <c r="E46" s="100"/>
      <c r="F46" s="75" t="str">
        <f aca="false">IF(F45="Р",8,"")</f>
        <v/>
      </c>
      <c r="G46" s="76" t="str">
        <f aca="false">IF(G45="Р",8,"")</f>
        <v/>
      </c>
      <c r="H46" s="76" t="n">
        <f aca="false">IF(H45="Р",8,"")</f>
        <v>8</v>
      </c>
      <c r="I46" s="76" t="n">
        <f aca="false">IF(I45="Р",8,"")</f>
        <v>8</v>
      </c>
      <c r="J46" s="76" t="n">
        <f aca="false">IF(J45="Р",8,"")</f>
        <v>8</v>
      </c>
      <c r="K46" s="76" t="n">
        <f aca="false">IF(K45="Р",8,"")</f>
        <v>8</v>
      </c>
      <c r="L46" s="76" t="str">
        <f aca="false">IF(L45="Р",8,"")</f>
        <v/>
      </c>
      <c r="M46" s="76" t="str">
        <f aca="false">IF(M45="Р",8,"")</f>
        <v/>
      </c>
      <c r="N46" s="76" t="n">
        <f aca="false">IF(N45="Р",8,"")</f>
        <v>8</v>
      </c>
      <c r="O46" s="76" t="n">
        <f aca="false">IF(O45="Р",8,"")</f>
        <v>8</v>
      </c>
      <c r="P46" s="77" t="n">
        <f aca="false">IF(P45="Р",8,"")</f>
        <v>8</v>
      </c>
      <c r="Q46" s="76" t="n">
        <f aca="false">IF(Q45="Р",8,"")</f>
        <v>8</v>
      </c>
      <c r="R46" s="76" t="str">
        <f aca="false">IF(R45="Р",8,"")</f>
        <v/>
      </c>
      <c r="S46" s="76" t="str">
        <f aca="false">IF(S45="Р",8,"")</f>
        <v/>
      </c>
      <c r="T46" s="77" t="n">
        <f aca="false">IF(T45="Р",8,"")</f>
        <v>8</v>
      </c>
      <c r="U46" s="76" t="n">
        <f aca="false">IF(U45="Р",8,"")</f>
        <v>8</v>
      </c>
      <c r="V46" s="76" t="str">
        <f aca="false">IF(V45="Р",8,"")</f>
        <v/>
      </c>
      <c r="W46" s="77" t="n">
        <f aca="false">IF(W45="Р",8,"")</f>
        <v>8</v>
      </c>
      <c r="X46" s="76" t="str">
        <f aca="false">IF(X45="Р",8,"")</f>
        <v/>
      </c>
      <c r="Y46" s="77" t="str">
        <f aca="false">IF(Y45="Р",8,"")</f>
        <v/>
      </c>
      <c r="Z46" s="77" t="n">
        <f aca="false">IF(Z45="Р",8,"")</f>
        <v>8</v>
      </c>
      <c r="AA46" s="77"/>
      <c r="AB46" s="76"/>
      <c r="AC46" s="76"/>
      <c r="AD46" s="77"/>
      <c r="AE46" s="78"/>
      <c r="AF46" s="76"/>
      <c r="AG46" s="76"/>
      <c r="AH46" s="76"/>
      <c r="AI46" s="76"/>
      <c r="AJ46" s="79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57"/>
      <c r="B47" s="58"/>
      <c r="C47" s="59"/>
      <c r="D47" s="60"/>
      <c r="E47" s="100"/>
      <c r="F47" s="81" t="str">
        <f aca="false">IF(F48&gt;0,"НУ","")</f>
        <v/>
      </c>
      <c r="G47" s="82" t="str">
        <f aca="false">IF(G48&gt;0,"НУ","")</f>
        <v/>
      </c>
      <c r="H47" s="82" t="str">
        <f aca="false">IF(H48&gt;0,"НУ","")</f>
        <v/>
      </c>
      <c r="I47" s="82" t="str">
        <f aca="false">IF(I48&gt;0,"НУ","")</f>
        <v/>
      </c>
      <c r="J47" s="82" t="str">
        <f aca="false">IF(J48&gt;0,"НУ","")</f>
        <v/>
      </c>
      <c r="K47" s="82" t="str">
        <f aca="false">IF(K48&gt;0,"НУ","")</f>
        <v/>
      </c>
      <c r="L47" s="82" t="str">
        <f aca="false">IF(L48&gt;0,"НУ","")</f>
        <v/>
      </c>
      <c r="M47" s="82" t="str">
        <f aca="false">IF(M48&gt;0,"НУ","")</f>
        <v/>
      </c>
      <c r="N47" s="82" t="str">
        <f aca="false">IF(N48&gt;0,"НУ","")</f>
        <v/>
      </c>
      <c r="O47" s="82" t="str">
        <f aca="false">IF(O48&gt;0,"НУ","")</f>
        <v/>
      </c>
      <c r="P47" s="83" t="str">
        <f aca="false">IF(P48&gt;0,"НУ","")</f>
        <v/>
      </c>
      <c r="Q47" s="82" t="str">
        <f aca="false">IF(Q48&gt;0,"НУ","")</f>
        <v/>
      </c>
      <c r="R47" s="82" t="str">
        <f aca="false">IF(R48&gt;0,"НУ","")</f>
        <v/>
      </c>
      <c r="S47" s="82" t="str">
        <f aca="false">IF(S48&gt;0,"НУ","")</f>
        <v/>
      </c>
      <c r="T47" s="83" t="str">
        <f aca="false">IF(T48&gt;0,"НУ","")</f>
        <v/>
      </c>
      <c r="U47" s="82" t="str">
        <f aca="false">IF(U48&gt;0,"НУ","")</f>
        <v/>
      </c>
      <c r="V47" s="82" t="str">
        <f aca="false">IF(V48&gt;0,"НУ","")</f>
        <v/>
      </c>
      <c r="W47" s="83" t="str">
        <f aca="false">IF(W48&gt;0,"НУ","")</f>
        <v/>
      </c>
      <c r="X47" s="82" t="str">
        <f aca="false">IF(X48&gt;0,"НУ","")</f>
        <v/>
      </c>
      <c r="Y47" s="83" t="str">
        <f aca="false">IF(Y48&gt;0,"НУ","")</f>
        <v/>
      </c>
      <c r="Z47" s="83"/>
      <c r="AA47" s="83"/>
      <c r="AB47" s="82"/>
      <c r="AC47" s="82"/>
      <c r="AD47" s="83"/>
      <c r="AE47" s="84"/>
      <c r="AF47" s="82"/>
      <c r="AG47" s="82"/>
      <c r="AH47" s="83"/>
      <c r="AI47" s="83" t="str">
        <f aca="false">IF(AI48&gt;0,"НУ","")</f>
        <v/>
      </c>
      <c r="AJ47" s="85" t="str">
        <f aca="false">IF(AJ48&gt;0,"НУ","")</f>
        <v/>
      </c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57"/>
      <c r="B48" s="58"/>
      <c r="C48" s="59"/>
      <c r="D48" s="60"/>
      <c r="E48" s="101"/>
      <c r="F48" s="87"/>
      <c r="G48" s="88"/>
      <c r="H48" s="88"/>
      <c r="I48" s="88"/>
      <c r="J48" s="88"/>
      <c r="K48" s="88"/>
      <c r="L48" s="88"/>
      <c r="M48" s="88"/>
      <c r="N48" s="88"/>
      <c r="O48" s="88"/>
      <c r="P48" s="89"/>
      <c r="Q48" s="88"/>
      <c r="R48" s="88"/>
      <c r="S48" s="88"/>
      <c r="T48" s="89"/>
      <c r="U48" s="88"/>
      <c r="V48" s="88"/>
      <c r="W48" s="89"/>
      <c r="X48" s="88"/>
      <c r="Y48" s="89"/>
      <c r="Z48" s="89"/>
      <c r="AA48" s="89"/>
      <c r="AB48" s="88"/>
      <c r="AC48" s="88"/>
      <c r="AD48" s="89"/>
      <c r="AE48" s="90"/>
      <c r="AF48" s="88"/>
      <c r="AG48" s="88"/>
      <c r="AH48" s="88"/>
      <c r="AI48" s="88"/>
      <c r="AJ48" s="91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57" t="n">
        <v>10</v>
      </c>
      <c r="B49" s="58" t="str">
        <f aca="false">IFERROR(VLOOKUP($C49,Списки!$A$1:$C$3999,2,0),"")</f>
        <v>Ілащук Сергій Васильович</v>
      </c>
      <c r="C49" s="59" t="s">
        <v>60</v>
      </c>
      <c r="D49" s="60" t="str">
        <f aca="false">IFERROR(VLOOKUP($C49,Списки!$A$1:$C$3999,3,0),"")</f>
        <v>транспортувальник</v>
      </c>
      <c r="E49" s="92"/>
      <c r="F49" s="61" t="str">
        <f aca="false">VLOOKUP(F$11,Графік!$E$5:$H$32,3,0)</f>
        <v>ВВ</v>
      </c>
      <c r="G49" s="62" t="str">
        <f aca="false">VLOOKUP(G$11,Графік!$E$5:$H$32,3,0)</f>
        <v>ВВ</v>
      </c>
      <c r="H49" s="62" t="str">
        <f aca="false">VLOOKUP(H$11,Графік!$E$5:$H$32,3,0)</f>
        <v>Р</v>
      </c>
      <c r="I49" s="62" t="str">
        <f aca="false">VLOOKUP(I$11,Графік!$E$5:$H$32,3,0)</f>
        <v>Р</v>
      </c>
      <c r="J49" s="62" t="str">
        <f aca="false">VLOOKUP(J$11,Графік!$E$5:$H$32,3,0)</f>
        <v>Р</v>
      </c>
      <c r="K49" s="62" t="str">
        <f aca="false">VLOOKUP(K$11,Графік!$E$5:$H$32,3,0)</f>
        <v>Р</v>
      </c>
      <c r="L49" s="62" t="str">
        <f aca="false">VLOOKUP(L$11,Графік!$E$5:$H$32,3,0)</f>
        <v>ВВ</v>
      </c>
      <c r="M49" s="62" t="str">
        <f aca="false">VLOOKUP(M$11,Графік!$E$5:$H$32,3,0)</f>
        <v>ВВ</v>
      </c>
      <c r="N49" s="62" t="str">
        <f aca="false">VLOOKUP(N$11,Графік!$E$5:$H$32,3,0)</f>
        <v>Р</v>
      </c>
      <c r="O49" s="62" t="str">
        <f aca="false">VLOOKUP(O$11,Графік!$E$5:$H$32,3,0)</f>
        <v>Р</v>
      </c>
      <c r="P49" s="63" t="str">
        <f aca="false">VLOOKUP(P$11,Графік!$E$5:$H$32,3,0)</f>
        <v>Р</v>
      </c>
      <c r="Q49" s="62" t="str">
        <f aca="false">VLOOKUP(Q$11,Графік!$E$5:$H$32,3,0)</f>
        <v>Р</v>
      </c>
      <c r="R49" s="62" t="str">
        <f aca="false">VLOOKUP(R$11,Графік!$E$5:$H$32,3,0)</f>
        <v>ВВ</v>
      </c>
      <c r="S49" s="62" t="str">
        <f aca="false">VLOOKUP(S$11,Графік!$E$5:$H$32,3,0)</f>
        <v>ВВ</v>
      </c>
      <c r="T49" s="63" t="str">
        <f aca="false">VLOOKUP(T$11,Графік!$E$5:$H$32,3,0)</f>
        <v>Р</v>
      </c>
      <c r="U49" s="62" t="str">
        <f aca="false">VLOOKUP(U$11,Графік!$E$5:$H$32,3,0)</f>
        <v>Р</v>
      </c>
      <c r="V49" s="62" t="s">
        <v>51</v>
      </c>
      <c r="W49" s="63" t="str">
        <f aca="false">VLOOKUP(W$11,Графік!$E$5:$H$32,3,0)</f>
        <v>Р</v>
      </c>
      <c r="X49" s="62" t="str">
        <f aca="false">VLOOKUP(X$11,Графік!$E$5:$H$32,3,0)</f>
        <v>ВВ</v>
      </c>
      <c r="Y49" s="63" t="str">
        <f aca="false">VLOOKUP(Y$11,Графік!$E$5:$H$32,3,0)</f>
        <v>ВВ</v>
      </c>
      <c r="Z49" s="63" t="str">
        <f aca="false">VLOOKUP(Z$11,Графік!$E$5:$H$32,3,0)</f>
        <v>Р</v>
      </c>
      <c r="AA49" s="63" t="s">
        <v>51</v>
      </c>
      <c r="AB49" s="62" t="s">
        <v>51</v>
      </c>
      <c r="AC49" s="62" t="s">
        <v>51</v>
      </c>
      <c r="AD49" s="63" t="str">
        <f aca="false">VLOOKUP(AD$11,Графік!$E$5:$H$32,3,0)</f>
        <v>ВВ</v>
      </c>
      <c r="AE49" s="64" t="str">
        <f aca="false">VLOOKUP(AE$11,Графік!$E$5:$H$32,3,0)</f>
        <v>ВВ</v>
      </c>
      <c r="AF49" s="62"/>
      <c r="AG49" s="62"/>
      <c r="AH49" s="62"/>
      <c r="AI49" s="62"/>
      <c r="AJ49" s="65"/>
      <c r="AK49" s="93" t="n">
        <f aca="false">SUMIF($F49:$AJ52,"Р",$F50:$AJ50)</f>
        <v>96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96</v>
      </c>
      <c r="AO49" s="70" t="n">
        <f aca="false">COUNTIF($F49:$AJ52,"=Р")</f>
        <v>12</v>
      </c>
      <c r="AP49" s="97" t="n">
        <f aca="false">COUNTIF($F49:$AJ52,"=ВВ")</f>
        <v>10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0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4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n">
        <f aca="false">IF(C49&gt;1,Графік!$H$36,"")</f>
        <v>144</v>
      </c>
    </row>
    <row r="50" customFormat="false" ht="15" hidden="false" customHeight="true" outlineLevel="0" collapsed="false">
      <c r="A50" s="57"/>
      <c r="B50" s="58"/>
      <c r="C50" s="59"/>
      <c r="D50" s="60"/>
      <c r="E50" s="100"/>
      <c r="F50" s="75" t="str">
        <f aca="false">IF(F49="Р",8,"")</f>
        <v/>
      </c>
      <c r="G50" s="76" t="str">
        <f aca="false">IF(G49="Р",8,"")</f>
        <v/>
      </c>
      <c r="H50" s="76" t="n">
        <f aca="false">IF(H49="Р",8,"")</f>
        <v>8</v>
      </c>
      <c r="I50" s="76" t="n">
        <f aca="false">IF(I49="Р",8,"")</f>
        <v>8</v>
      </c>
      <c r="J50" s="76" t="n">
        <f aca="false">IF(J49="Р",8,"")</f>
        <v>8</v>
      </c>
      <c r="K50" s="76" t="n">
        <f aca="false">IF(K49="Р",8,"")</f>
        <v>8</v>
      </c>
      <c r="L50" s="76" t="str">
        <f aca="false">IF(L49="Р",8,"")</f>
        <v/>
      </c>
      <c r="M50" s="76" t="str">
        <f aca="false">IF(M49="Р",8,"")</f>
        <v/>
      </c>
      <c r="N50" s="76" t="n">
        <f aca="false">IF(N49="Р",8,"")</f>
        <v>8</v>
      </c>
      <c r="O50" s="76" t="n">
        <f aca="false">IF(O49="Р",8,"")</f>
        <v>8</v>
      </c>
      <c r="P50" s="77" t="n">
        <f aca="false">IF(P49="Р",8,"")</f>
        <v>8</v>
      </c>
      <c r="Q50" s="76" t="n">
        <f aca="false">IF(Q49="Р",8,"")</f>
        <v>8</v>
      </c>
      <c r="R50" s="76" t="str">
        <f aca="false">IF(R49="Р",8,"")</f>
        <v/>
      </c>
      <c r="S50" s="76" t="str">
        <f aca="false">IF(S49="Р",8,"")</f>
        <v/>
      </c>
      <c r="T50" s="77" t="n">
        <f aca="false">IF(T49="Р",8,"")</f>
        <v>8</v>
      </c>
      <c r="U50" s="76" t="n">
        <f aca="false">IF(U49="Р",8,"")</f>
        <v>8</v>
      </c>
      <c r="V50" s="76" t="str">
        <f aca="false">IF(V49="Р",8,"")</f>
        <v/>
      </c>
      <c r="W50" s="77" t="n">
        <f aca="false">IF(W49="Р",8,"")</f>
        <v>8</v>
      </c>
      <c r="X50" s="76" t="str">
        <f aca="false">IF(X49="Р",8,"")</f>
        <v/>
      </c>
      <c r="Y50" s="77" t="str">
        <f aca="false">IF(Y49="Р",8,"")</f>
        <v/>
      </c>
      <c r="Z50" s="77" t="n">
        <f aca="false">IF(Z49="Р",8,"")</f>
        <v>8</v>
      </c>
      <c r="AA50" s="77"/>
      <c r="AB50" s="76"/>
      <c r="AC50" s="76"/>
      <c r="AD50" s="77"/>
      <c r="AE50" s="78"/>
      <c r="AF50" s="76"/>
      <c r="AG50" s="76"/>
      <c r="AH50" s="76"/>
      <c r="AI50" s="76"/>
      <c r="AJ50" s="79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57"/>
      <c r="B51" s="58"/>
      <c r="C51" s="59"/>
      <c r="D51" s="60"/>
      <c r="E51" s="100"/>
      <c r="F51" s="81" t="str">
        <f aca="false">IF(F52&gt;0,"НУ","")</f>
        <v/>
      </c>
      <c r="G51" s="82" t="str">
        <f aca="false">IF(G52&gt;0,"НУ","")</f>
        <v/>
      </c>
      <c r="H51" s="82" t="str">
        <f aca="false">IF(H52&gt;0,"НУ","")</f>
        <v/>
      </c>
      <c r="I51" s="82" t="str">
        <f aca="false">IF(I52&gt;0,"НУ","")</f>
        <v/>
      </c>
      <c r="J51" s="82" t="str">
        <f aca="false">IF(J52&gt;0,"НУ","")</f>
        <v/>
      </c>
      <c r="K51" s="82" t="str">
        <f aca="false">IF(K52&gt;0,"НУ","")</f>
        <v/>
      </c>
      <c r="L51" s="82" t="str">
        <f aca="false">IF(L52&gt;0,"НУ","")</f>
        <v/>
      </c>
      <c r="M51" s="82" t="str">
        <f aca="false">IF(M52&gt;0,"НУ","")</f>
        <v/>
      </c>
      <c r="N51" s="82" t="str">
        <f aca="false">IF(N52&gt;0,"НУ","")</f>
        <v/>
      </c>
      <c r="O51" s="82" t="str">
        <f aca="false">IF(O52&gt;0,"НУ","")</f>
        <v/>
      </c>
      <c r="P51" s="83" t="str">
        <f aca="false">IF(P52&gt;0,"НУ","")</f>
        <v/>
      </c>
      <c r="Q51" s="82" t="str">
        <f aca="false">IF(Q52&gt;0,"НУ","")</f>
        <v/>
      </c>
      <c r="R51" s="82" t="str">
        <f aca="false">IF(R52&gt;0,"НУ","")</f>
        <v/>
      </c>
      <c r="S51" s="82" t="str">
        <f aca="false">IF(S52&gt;0,"НУ","")</f>
        <v/>
      </c>
      <c r="T51" s="83" t="str">
        <f aca="false">IF(T52&gt;0,"НУ","")</f>
        <v/>
      </c>
      <c r="U51" s="82" t="str">
        <f aca="false">IF(U52&gt;0,"НУ","")</f>
        <v/>
      </c>
      <c r="V51" s="82" t="str">
        <f aca="false">IF(V52&gt;0,"НУ","")</f>
        <v/>
      </c>
      <c r="W51" s="83" t="str">
        <f aca="false">IF(W52&gt;0,"НУ","")</f>
        <v/>
      </c>
      <c r="X51" s="82" t="str">
        <f aca="false">IF(X52&gt;0,"НУ","")</f>
        <v/>
      </c>
      <c r="Y51" s="83" t="str">
        <f aca="false">IF(Y52&gt;0,"НУ","")</f>
        <v/>
      </c>
      <c r="Z51" s="83"/>
      <c r="AA51" s="83"/>
      <c r="AB51" s="82"/>
      <c r="AC51" s="82"/>
      <c r="AD51" s="83"/>
      <c r="AE51" s="84"/>
      <c r="AF51" s="82"/>
      <c r="AG51" s="82"/>
      <c r="AH51" s="83"/>
      <c r="AI51" s="83" t="str">
        <f aca="false">IF(AI52&gt;0,"НУ","")</f>
        <v/>
      </c>
      <c r="AJ51" s="85" t="str">
        <f aca="false">IF(AJ52&gt;0,"НУ","")</f>
        <v/>
      </c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57"/>
      <c r="B52" s="58"/>
      <c r="C52" s="59"/>
      <c r="D52" s="60"/>
      <c r="E52" s="101"/>
      <c r="F52" s="87"/>
      <c r="G52" s="88"/>
      <c r="H52" s="88"/>
      <c r="I52" s="88"/>
      <c r="J52" s="88"/>
      <c r="K52" s="88"/>
      <c r="L52" s="88"/>
      <c r="M52" s="88"/>
      <c r="N52" s="88"/>
      <c r="O52" s="88"/>
      <c r="P52" s="89"/>
      <c r="Q52" s="88"/>
      <c r="R52" s="88"/>
      <c r="S52" s="88"/>
      <c r="T52" s="89"/>
      <c r="U52" s="88"/>
      <c r="V52" s="88"/>
      <c r="W52" s="89"/>
      <c r="X52" s="88"/>
      <c r="Y52" s="89"/>
      <c r="Z52" s="89"/>
      <c r="AA52" s="89"/>
      <c r="AB52" s="88"/>
      <c r="AC52" s="88"/>
      <c r="AD52" s="89"/>
      <c r="AE52" s="90"/>
      <c r="AF52" s="88"/>
      <c r="AG52" s="88"/>
      <c r="AH52" s="88"/>
      <c r="AI52" s="88"/>
      <c r="AJ52" s="91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15" hidden="false" customHeight="true" outlineLevel="0" collapsed="false">
      <c r="A53" s="57" t="n">
        <v>11</v>
      </c>
      <c r="B53" s="58" t="str">
        <f aca="false">IFERROR(VLOOKUP($C53,Списки!$A$1:$C$3999,2,0),"")</f>
        <v>Ковальчук Віорел Флорович</v>
      </c>
      <c r="C53" s="59" t="s">
        <v>61</v>
      </c>
      <c r="D53" s="60" t="str">
        <f aca="false">IFERROR(VLOOKUP($C53,Списки!$A$1:$C$3999,3,0),"")</f>
        <v>транспортувальник</v>
      </c>
      <c r="E53" s="92"/>
      <c r="F53" s="61" t="str">
        <f aca="false">VLOOKUP(F$11,Графік!$E$5:$H$32,3,0)</f>
        <v>ВВ</v>
      </c>
      <c r="G53" s="62" t="str">
        <f aca="false">VLOOKUP(G$11,Графік!$E$5:$H$32,3,0)</f>
        <v>ВВ</v>
      </c>
      <c r="H53" s="62" t="str">
        <f aca="false">VLOOKUP(H$11,Графік!$E$5:$H$32,3,0)</f>
        <v>Р</v>
      </c>
      <c r="I53" s="62" t="str">
        <f aca="false">VLOOKUP(I$11,Графік!$E$5:$H$32,3,0)</f>
        <v>Р</v>
      </c>
      <c r="J53" s="62" t="str">
        <f aca="false">VLOOKUP(J$11,Графік!$E$5:$H$32,3,0)</f>
        <v>Р</v>
      </c>
      <c r="K53" s="62" t="str">
        <f aca="false">VLOOKUP(K$11,Графік!$E$5:$H$32,3,0)</f>
        <v>Р</v>
      </c>
      <c r="L53" s="62" t="str">
        <f aca="false">VLOOKUP(L$11,Графік!$E$5:$H$32,3,0)</f>
        <v>ВВ</v>
      </c>
      <c r="M53" s="62" t="str">
        <f aca="false">VLOOKUP(M$11,Графік!$E$5:$H$32,3,0)</f>
        <v>ВВ</v>
      </c>
      <c r="N53" s="62" t="str">
        <f aca="false">VLOOKUP(N$11,Графік!$E$5:$H$32,3,0)</f>
        <v>Р</v>
      </c>
      <c r="O53" s="62" t="str">
        <f aca="false">VLOOKUP(O$11,Графік!$E$5:$H$32,3,0)</f>
        <v>Р</v>
      </c>
      <c r="P53" s="63" t="str">
        <f aca="false">VLOOKUP(P$11,Графік!$E$5:$H$32,3,0)</f>
        <v>Р</v>
      </c>
      <c r="Q53" s="62" t="str">
        <f aca="false">VLOOKUP(Q$11,Графік!$E$5:$H$32,3,0)</f>
        <v>Р</v>
      </c>
      <c r="R53" s="62" t="str">
        <f aca="false">VLOOKUP(R$11,Графік!$E$5:$H$32,3,0)</f>
        <v>ВВ</v>
      </c>
      <c r="S53" s="62" t="str">
        <f aca="false">VLOOKUP(S$11,Графік!$E$5:$H$32,3,0)</f>
        <v>ВВ</v>
      </c>
      <c r="T53" s="63" t="str">
        <f aca="false">VLOOKUP(T$11,Графік!$E$5:$H$32,3,0)</f>
        <v>Р</v>
      </c>
      <c r="U53" s="62" t="str">
        <f aca="false">VLOOKUP(U$11,Графік!$E$5:$H$32,3,0)</f>
        <v>Р</v>
      </c>
      <c r="V53" s="62" t="s">
        <v>51</v>
      </c>
      <c r="W53" s="63" t="str">
        <f aca="false">VLOOKUP(W$11,Графік!$E$5:$H$32,3,0)</f>
        <v>Р</v>
      </c>
      <c r="X53" s="62" t="str">
        <f aca="false">VLOOKUP(X$11,Графік!$E$5:$H$32,3,0)</f>
        <v>ВВ</v>
      </c>
      <c r="Y53" s="63" t="str">
        <f aca="false">VLOOKUP(Y$11,Графік!$E$5:$H$32,3,0)</f>
        <v>ВВ</v>
      </c>
      <c r="Z53" s="63" t="str">
        <f aca="false">VLOOKUP(Z$11,Графік!$E$5:$H$32,3,0)</f>
        <v>Р</v>
      </c>
      <c r="AA53" s="63" t="s">
        <v>51</v>
      </c>
      <c r="AB53" s="62" t="s">
        <v>51</v>
      </c>
      <c r="AC53" s="62" t="s">
        <v>51</v>
      </c>
      <c r="AD53" s="63" t="str">
        <f aca="false">VLOOKUP(AD$11,Графік!$E$5:$H$32,3,0)</f>
        <v>ВВ</v>
      </c>
      <c r="AE53" s="64" t="str">
        <f aca="false">VLOOKUP(AE$11,Графік!$E$5:$H$32,3,0)</f>
        <v>ВВ</v>
      </c>
      <c r="AF53" s="62"/>
      <c r="AG53" s="62"/>
      <c r="AH53" s="62"/>
      <c r="AI53" s="62"/>
      <c r="AJ53" s="65"/>
      <c r="AK53" s="93" t="n">
        <f aca="false">SUMIF($F53:$AJ56,"Р",$F54:$AJ54)</f>
        <v>96</v>
      </c>
      <c r="AL53" s="94" t="n">
        <f aca="false">SUMIF($F55:$AJ56,"НУ",$F56:$AJ56)</f>
        <v>0</v>
      </c>
      <c r="AM53" s="95" t="n">
        <f aca="false">SUMIF(F53:AJ56,"РВ",F54:AJ54)</f>
        <v>0</v>
      </c>
      <c r="AN53" s="96" t="n">
        <f aca="false">AK53+AL53+AM53</f>
        <v>96</v>
      </c>
      <c r="AO53" s="70" t="n">
        <f aca="false">COUNTIF($F53:$AJ56,"=Р")</f>
        <v>12</v>
      </c>
      <c r="AP53" s="97" t="n">
        <f aca="false">COUNTIF($F53:$AJ56,"=ВВ")</f>
        <v>10</v>
      </c>
      <c r="AQ53" s="97" t="n">
        <f aca="false">COUNTIF($F53:$AJ56,"=В")</f>
        <v>0</v>
      </c>
      <c r="AR53" s="98" t="n">
        <f aca="false">COUNTIF($F53:$AJ56,"=НА")</f>
        <v>0</v>
      </c>
      <c r="AS53" s="98" t="n">
        <f aca="false">COUNTIF(F53:AJ56,"=ТН")</f>
        <v>0</v>
      </c>
      <c r="AT53" s="98" t="n">
        <f aca="false">COUNTIF($F53:$AJ56,"=ВД")</f>
        <v>0</v>
      </c>
      <c r="AU53" s="98" t="n">
        <f aca="false">COUNTIF($F53:$AJ56,"=ВП")</f>
        <v>0</v>
      </c>
      <c r="AV53" s="98" t="n">
        <f aca="false">COUNTIF($F53:$AJ56,"=ДД")</f>
        <v>0</v>
      </c>
      <c r="AW53" s="98" t="n">
        <f aca="false">COUNTIF($F53:$AJ56,"=П")</f>
        <v>4</v>
      </c>
      <c r="AX53" s="98" t="n">
        <f aca="false">COUNTIF($F53:$AJ56,"=ПР")</f>
        <v>0</v>
      </c>
      <c r="AY53" s="99" t="n">
        <f aca="false">COUNTIF($F53:$AJ56,"=І")</f>
        <v>0</v>
      </c>
      <c r="AZ53" s="99" t="n">
        <f aca="false">COUNTIF($F53:$AJ56,"=НЗ")</f>
        <v>0</v>
      </c>
      <c r="BA53" s="73" t="n">
        <f aca="false">IF(C53&gt;1,Графік!$H$36,"")</f>
        <v>144</v>
      </c>
    </row>
    <row r="54" customFormat="false" ht="15" hidden="false" customHeight="true" outlineLevel="0" collapsed="false">
      <c r="A54" s="57"/>
      <c r="B54" s="58"/>
      <c r="C54" s="59"/>
      <c r="D54" s="60"/>
      <c r="E54" s="100"/>
      <c r="F54" s="75" t="str">
        <f aca="false">IF(F53="Р",8,"")</f>
        <v/>
      </c>
      <c r="G54" s="76" t="str">
        <f aca="false">IF(G53="Р",8,"")</f>
        <v/>
      </c>
      <c r="H54" s="76" t="n">
        <f aca="false">IF(H53="Р",8,"")</f>
        <v>8</v>
      </c>
      <c r="I54" s="76" t="n">
        <f aca="false">IF(I53="Р",8,"")</f>
        <v>8</v>
      </c>
      <c r="J54" s="76" t="n">
        <f aca="false">IF(J53="Р",8,"")</f>
        <v>8</v>
      </c>
      <c r="K54" s="76" t="n">
        <f aca="false">IF(K53="Р",8,"")</f>
        <v>8</v>
      </c>
      <c r="L54" s="76" t="str">
        <f aca="false">IF(L53="Р",8,"")</f>
        <v/>
      </c>
      <c r="M54" s="76" t="str">
        <f aca="false">IF(M53="Р",8,"")</f>
        <v/>
      </c>
      <c r="N54" s="76" t="n">
        <f aca="false">IF(N53="Р",8,"")</f>
        <v>8</v>
      </c>
      <c r="O54" s="76" t="n">
        <f aca="false">IF(O53="Р",8,"")</f>
        <v>8</v>
      </c>
      <c r="P54" s="77" t="n">
        <f aca="false">IF(P53="Р",8,"")</f>
        <v>8</v>
      </c>
      <c r="Q54" s="76" t="n">
        <f aca="false">IF(Q53="Р",8,"")</f>
        <v>8</v>
      </c>
      <c r="R54" s="76" t="str">
        <f aca="false">IF(R53="Р",8,"")</f>
        <v/>
      </c>
      <c r="S54" s="76" t="str">
        <f aca="false">IF(S53="Р",8,"")</f>
        <v/>
      </c>
      <c r="T54" s="77" t="n">
        <f aca="false">IF(T53="Р",8,"")</f>
        <v>8</v>
      </c>
      <c r="U54" s="76" t="n">
        <f aca="false">IF(U53="Р",8,"")</f>
        <v>8</v>
      </c>
      <c r="V54" s="76" t="str">
        <f aca="false">IF(V53="Р",8,"")</f>
        <v/>
      </c>
      <c r="W54" s="77" t="n">
        <f aca="false">IF(W53="Р",8,"")</f>
        <v>8</v>
      </c>
      <c r="X54" s="76" t="str">
        <f aca="false">IF(X53="Р",8,"")</f>
        <v/>
      </c>
      <c r="Y54" s="77" t="str">
        <f aca="false">IF(Y53="Р",8,"")</f>
        <v/>
      </c>
      <c r="Z54" s="77" t="n">
        <f aca="false">IF(Z53="Р",8,"")</f>
        <v>8</v>
      </c>
      <c r="AA54" s="77"/>
      <c r="AB54" s="76"/>
      <c r="AC54" s="76"/>
      <c r="AD54" s="77"/>
      <c r="AE54" s="78"/>
      <c r="AF54" s="76"/>
      <c r="AG54" s="76"/>
      <c r="AH54" s="76"/>
      <c r="AI54" s="76"/>
      <c r="AJ54" s="79"/>
      <c r="AK54" s="93"/>
      <c r="AL54" s="94"/>
      <c r="AM54" s="95"/>
      <c r="AN54" s="96"/>
      <c r="AO54" s="70"/>
      <c r="AP54" s="70"/>
      <c r="AQ54" s="70"/>
      <c r="AR54" s="98"/>
      <c r="AS54" s="98"/>
      <c r="AT54" s="98"/>
      <c r="AU54" s="98"/>
      <c r="AV54" s="98"/>
      <c r="AW54" s="98"/>
      <c r="AX54" s="98"/>
      <c r="AY54" s="99"/>
      <c r="AZ54" s="99"/>
      <c r="BA54" s="73"/>
    </row>
    <row r="55" customFormat="false" ht="15" hidden="false" customHeight="true" outlineLevel="0" collapsed="false">
      <c r="A55" s="57"/>
      <c r="B55" s="58"/>
      <c r="C55" s="59"/>
      <c r="D55" s="60"/>
      <c r="E55" s="100"/>
      <c r="F55" s="81" t="str">
        <f aca="false">IF(F56&gt;0,"НУ","")</f>
        <v/>
      </c>
      <c r="G55" s="82" t="str">
        <f aca="false">IF(G56&gt;0,"НУ","")</f>
        <v/>
      </c>
      <c r="H55" s="82" t="str">
        <f aca="false">IF(H56&gt;0,"НУ","")</f>
        <v/>
      </c>
      <c r="I55" s="82" t="str">
        <f aca="false">IF(I56&gt;0,"НУ","")</f>
        <v/>
      </c>
      <c r="J55" s="82" t="str">
        <f aca="false">IF(J56&gt;0,"НУ","")</f>
        <v/>
      </c>
      <c r="K55" s="82" t="str">
        <f aca="false">IF(K56&gt;0,"НУ","")</f>
        <v/>
      </c>
      <c r="L55" s="82" t="str">
        <f aca="false">IF(L56&gt;0,"НУ","")</f>
        <v/>
      </c>
      <c r="M55" s="82" t="str">
        <f aca="false">IF(M56&gt;0,"НУ","")</f>
        <v/>
      </c>
      <c r="N55" s="82" t="str">
        <f aca="false">IF(N56&gt;0,"НУ","")</f>
        <v/>
      </c>
      <c r="O55" s="82" t="str">
        <f aca="false">IF(O56&gt;0,"НУ","")</f>
        <v/>
      </c>
      <c r="P55" s="83" t="str">
        <f aca="false">IF(P56&gt;0,"НУ","")</f>
        <v/>
      </c>
      <c r="Q55" s="82" t="str">
        <f aca="false">IF(Q56&gt;0,"НУ","")</f>
        <v/>
      </c>
      <c r="R55" s="82" t="str">
        <f aca="false">IF(R56&gt;0,"НУ","")</f>
        <v/>
      </c>
      <c r="S55" s="82" t="str">
        <f aca="false">IF(S56&gt;0,"НУ","")</f>
        <v/>
      </c>
      <c r="T55" s="83" t="str">
        <f aca="false">IF(T56&gt;0,"НУ","")</f>
        <v/>
      </c>
      <c r="U55" s="82" t="str">
        <f aca="false">IF(U56&gt;0,"НУ","")</f>
        <v/>
      </c>
      <c r="V55" s="82" t="str">
        <f aca="false">IF(V56&gt;0,"НУ","")</f>
        <v/>
      </c>
      <c r="W55" s="83" t="str">
        <f aca="false">IF(W56&gt;0,"НУ","")</f>
        <v/>
      </c>
      <c r="X55" s="82" t="str">
        <f aca="false">IF(X56&gt;0,"НУ","")</f>
        <v/>
      </c>
      <c r="Y55" s="83" t="str">
        <f aca="false">IF(Y56&gt;0,"НУ","")</f>
        <v/>
      </c>
      <c r="Z55" s="83"/>
      <c r="AA55" s="83"/>
      <c r="AB55" s="82"/>
      <c r="AC55" s="82"/>
      <c r="AD55" s="83"/>
      <c r="AE55" s="84"/>
      <c r="AF55" s="82"/>
      <c r="AG55" s="82"/>
      <c r="AH55" s="83"/>
      <c r="AI55" s="83" t="str">
        <f aca="false">IF(AI56&gt;0,"НУ","")</f>
        <v/>
      </c>
      <c r="AJ55" s="85" t="str">
        <f aca="false">IF(AJ56&gt;0,"НУ","")</f>
        <v/>
      </c>
      <c r="AK55" s="93"/>
      <c r="AL55" s="94"/>
      <c r="AM55" s="95"/>
      <c r="AN55" s="96"/>
      <c r="AO55" s="70"/>
      <c r="AP55" s="70"/>
      <c r="AQ55" s="70"/>
      <c r="AR55" s="98"/>
      <c r="AS55" s="98"/>
      <c r="AT55" s="98"/>
      <c r="AU55" s="98"/>
      <c r="AV55" s="98"/>
      <c r="AW55" s="98"/>
      <c r="AX55" s="98"/>
      <c r="AY55" s="99"/>
      <c r="AZ55" s="99"/>
      <c r="BA55" s="73"/>
    </row>
    <row r="56" customFormat="false" ht="15" hidden="false" customHeight="true" outlineLevel="0" collapsed="false">
      <c r="A56" s="57"/>
      <c r="B56" s="58"/>
      <c r="C56" s="59"/>
      <c r="D56" s="60"/>
      <c r="E56" s="101"/>
      <c r="F56" s="87"/>
      <c r="G56" s="88"/>
      <c r="H56" s="88"/>
      <c r="I56" s="88"/>
      <c r="J56" s="88"/>
      <c r="K56" s="88"/>
      <c r="L56" s="88"/>
      <c r="M56" s="88"/>
      <c r="N56" s="88"/>
      <c r="O56" s="88"/>
      <c r="P56" s="89"/>
      <c r="Q56" s="88"/>
      <c r="R56" s="88"/>
      <c r="S56" s="88"/>
      <c r="T56" s="89"/>
      <c r="U56" s="88"/>
      <c r="V56" s="88"/>
      <c r="W56" s="89"/>
      <c r="X56" s="88"/>
      <c r="Y56" s="89"/>
      <c r="Z56" s="89"/>
      <c r="AA56" s="89"/>
      <c r="AB56" s="88"/>
      <c r="AC56" s="88"/>
      <c r="AD56" s="89"/>
      <c r="AE56" s="90"/>
      <c r="AF56" s="88"/>
      <c r="AG56" s="88"/>
      <c r="AH56" s="88"/>
      <c r="AI56" s="88"/>
      <c r="AJ56" s="91"/>
      <c r="AK56" s="93"/>
      <c r="AL56" s="94"/>
      <c r="AM56" s="95"/>
      <c r="AN56" s="96"/>
      <c r="AO56" s="70"/>
      <c r="AP56" s="70"/>
      <c r="AQ56" s="70"/>
      <c r="AR56" s="98"/>
      <c r="AS56" s="98"/>
      <c r="AT56" s="98"/>
      <c r="AU56" s="98"/>
      <c r="AV56" s="98"/>
      <c r="AW56" s="98"/>
      <c r="AX56" s="98"/>
      <c r="AY56" s="99"/>
      <c r="AZ56" s="99"/>
      <c r="BA56" s="73"/>
    </row>
    <row r="57" customFormat="false" ht="15" hidden="false" customHeight="true" outlineLevel="0" collapsed="false">
      <c r="A57" s="57" t="n">
        <v>12</v>
      </c>
      <c r="B57" s="58" t="str">
        <f aca="false">IFERROR(VLOOKUP($C57,Списки!$A$1:$C$3999,2,0),"")</f>
        <v>Копиленко Олег Володимирович</v>
      </c>
      <c r="C57" s="59" t="s">
        <v>62</v>
      </c>
      <c r="D57" s="60" t="str">
        <f aca="false">IFERROR(VLOOKUP($C57,Списки!$A$1:$C$3999,3,0),"")</f>
        <v>транспортувальник</v>
      </c>
      <c r="E57" s="92"/>
      <c r="F57" s="61" t="str">
        <f aca="false">VLOOKUP(F$11,Графік!$E$5:$H$32,3,0)</f>
        <v>ВВ</v>
      </c>
      <c r="G57" s="62" t="str">
        <f aca="false">VLOOKUP(G$11,Графік!$E$5:$H$32,3,0)</f>
        <v>ВВ</v>
      </c>
      <c r="H57" s="62" t="str">
        <f aca="false">VLOOKUP(H$11,Графік!$E$5:$H$32,3,0)</f>
        <v>Р</v>
      </c>
      <c r="I57" s="62" t="str">
        <f aca="false">VLOOKUP(I$11,Графік!$E$5:$H$32,3,0)</f>
        <v>Р</v>
      </c>
      <c r="J57" s="62" t="str">
        <f aca="false">VLOOKUP(J$11,Графік!$E$5:$H$32,3,0)</f>
        <v>Р</v>
      </c>
      <c r="K57" s="62" t="str">
        <f aca="false">VLOOKUP(K$11,Графік!$E$5:$H$32,3,0)</f>
        <v>Р</v>
      </c>
      <c r="L57" s="62" t="str">
        <f aca="false">VLOOKUP(L$11,Графік!$E$5:$H$32,3,0)</f>
        <v>ВВ</v>
      </c>
      <c r="M57" s="62" t="str">
        <f aca="false">VLOOKUP(M$11,Графік!$E$5:$H$32,3,0)</f>
        <v>ВВ</v>
      </c>
      <c r="N57" s="62" t="str">
        <f aca="false">VLOOKUP(N$11,Графік!$E$5:$H$32,3,0)</f>
        <v>Р</v>
      </c>
      <c r="O57" s="62" t="str">
        <f aca="false">VLOOKUP(O$11,Графік!$E$5:$H$32,3,0)</f>
        <v>Р</v>
      </c>
      <c r="P57" s="63" t="str">
        <f aca="false">VLOOKUP(P$11,Графік!$E$5:$H$32,3,0)</f>
        <v>Р</v>
      </c>
      <c r="Q57" s="62" t="str">
        <f aca="false">VLOOKUP(Q$11,Графік!$E$5:$H$32,3,0)</f>
        <v>Р</v>
      </c>
      <c r="R57" s="62" t="str">
        <f aca="false">VLOOKUP(R$11,Графік!$E$5:$H$32,3,0)</f>
        <v>ВВ</v>
      </c>
      <c r="S57" s="62" t="str">
        <f aca="false">VLOOKUP(S$11,Графік!$E$5:$H$32,3,0)</f>
        <v>ВВ</v>
      </c>
      <c r="T57" s="63" t="str">
        <f aca="false">VLOOKUP(T$11,Графік!$E$5:$H$32,3,0)</f>
        <v>Р</v>
      </c>
      <c r="U57" s="62" t="str">
        <f aca="false">VLOOKUP(U$11,Графік!$E$5:$H$32,3,0)</f>
        <v>Р</v>
      </c>
      <c r="V57" s="62" t="s">
        <v>51</v>
      </c>
      <c r="W57" s="63" t="str">
        <f aca="false">VLOOKUP(W$11,Графік!$E$5:$H$32,3,0)</f>
        <v>Р</v>
      </c>
      <c r="X57" s="62" t="str">
        <f aca="false">VLOOKUP(X$11,Графік!$E$5:$H$32,3,0)</f>
        <v>ВВ</v>
      </c>
      <c r="Y57" s="63" t="str">
        <f aca="false">VLOOKUP(Y$11,Графік!$E$5:$H$32,3,0)</f>
        <v>ВВ</v>
      </c>
      <c r="Z57" s="63" t="str">
        <f aca="false">VLOOKUP(Z$11,Графік!$E$5:$H$32,3,0)</f>
        <v>Р</v>
      </c>
      <c r="AA57" s="63" t="s">
        <v>51</v>
      </c>
      <c r="AB57" s="62" t="s">
        <v>51</v>
      </c>
      <c r="AC57" s="62" t="s">
        <v>51</v>
      </c>
      <c r="AD57" s="63" t="str">
        <f aca="false">VLOOKUP(AD$11,Графік!$E$5:$H$32,3,0)</f>
        <v>ВВ</v>
      </c>
      <c r="AE57" s="64" t="str">
        <f aca="false">VLOOKUP(AE$11,Графік!$E$5:$H$32,3,0)</f>
        <v>ВВ</v>
      </c>
      <c r="AF57" s="62"/>
      <c r="AG57" s="62"/>
      <c r="AH57" s="62"/>
      <c r="AI57" s="62"/>
      <c r="AJ57" s="65"/>
      <c r="AK57" s="93" t="n">
        <f aca="false">SUMIF($F57:$AJ60,"Р",$F58:$AJ58)</f>
        <v>96</v>
      </c>
      <c r="AL57" s="94" t="n">
        <f aca="false">SUMIF($F59:$AJ60,"НУ",$F60:$AJ60)</f>
        <v>0</v>
      </c>
      <c r="AM57" s="95" t="n">
        <f aca="false">SUMIF(F57:AJ60,"РВ",F58:AJ58)</f>
        <v>0</v>
      </c>
      <c r="AN57" s="96" t="n">
        <f aca="false">AK57+AL57+AM57</f>
        <v>96</v>
      </c>
      <c r="AO57" s="70" t="n">
        <f aca="false">COUNTIF($F57:$AJ60,"=Р")</f>
        <v>12</v>
      </c>
      <c r="AP57" s="97" t="n">
        <f aca="false">COUNTIF($F57:$AJ60,"=ВВ")</f>
        <v>10</v>
      </c>
      <c r="AQ57" s="97" t="n">
        <f aca="false">COUNTIF($F57:$AJ60,"=В")</f>
        <v>0</v>
      </c>
      <c r="AR57" s="98" t="n">
        <f aca="false">COUNTIF($F57:$AJ60,"=НА")</f>
        <v>0</v>
      </c>
      <c r="AS57" s="98" t="n">
        <f aca="false">COUNTIF(F57:AJ60,"=ТН")</f>
        <v>0</v>
      </c>
      <c r="AT57" s="98" t="n">
        <f aca="false">COUNTIF($F57:$AJ60,"=ВД")</f>
        <v>0</v>
      </c>
      <c r="AU57" s="98" t="n">
        <f aca="false">COUNTIF($F57:$AJ60,"=ВП")</f>
        <v>0</v>
      </c>
      <c r="AV57" s="98" t="n">
        <f aca="false">COUNTIF($F57:$AJ60,"=ДД")</f>
        <v>0</v>
      </c>
      <c r="AW57" s="98" t="n">
        <f aca="false">COUNTIF($F57:$AJ60,"=П")</f>
        <v>4</v>
      </c>
      <c r="AX57" s="98" t="n">
        <f aca="false">COUNTIF($F57:$AJ60,"=ПР")</f>
        <v>0</v>
      </c>
      <c r="AY57" s="99" t="n">
        <f aca="false">COUNTIF($F57:$AJ60,"=І")</f>
        <v>0</v>
      </c>
      <c r="AZ57" s="99" t="n">
        <f aca="false">COUNTIF($F57:$AJ60,"=НЗ")</f>
        <v>0</v>
      </c>
      <c r="BA57" s="73" t="n">
        <f aca="false">IF(C57&gt;1,Графік!$H$36,"")</f>
        <v>144</v>
      </c>
    </row>
    <row r="58" customFormat="false" ht="15" hidden="false" customHeight="true" outlineLevel="0" collapsed="false">
      <c r="A58" s="57"/>
      <c r="B58" s="58"/>
      <c r="C58" s="59"/>
      <c r="D58" s="60"/>
      <c r="E58" s="100"/>
      <c r="F58" s="75" t="str">
        <f aca="false">IF(F57="Р",8,"")</f>
        <v/>
      </c>
      <c r="G58" s="76" t="str">
        <f aca="false">IF(G57="Р",8,"")</f>
        <v/>
      </c>
      <c r="H58" s="76" t="n">
        <f aca="false">IF(H57="Р",8,"")</f>
        <v>8</v>
      </c>
      <c r="I58" s="76" t="n">
        <f aca="false">IF(I57="Р",8,"")</f>
        <v>8</v>
      </c>
      <c r="J58" s="76" t="n">
        <f aca="false">IF(J57="Р",8,"")</f>
        <v>8</v>
      </c>
      <c r="K58" s="76" t="n">
        <f aca="false">IF(K57="Р",8,"")</f>
        <v>8</v>
      </c>
      <c r="L58" s="76" t="str">
        <f aca="false">IF(L57="Р",8,"")</f>
        <v/>
      </c>
      <c r="M58" s="76" t="str">
        <f aca="false">IF(M57="Р",8,"")</f>
        <v/>
      </c>
      <c r="N58" s="76" t="n">
        <f aca="false">IF(N57="Р",8,"")</f>
        <v>8</v>
      </c>
      <c r="O58" s="76" t="n">
        <f aca="false">IF(O57="Р",8,"")</f>
        <v>8</v>
      </c>
      <c r="P58" s="77" t="n">
        <f aca="false">IF(P57="Р",8,"")</f>
        <v>8</v>
      </c>
      <c r="Q58" s="76" t="n">
        <f aca="false">IF(Q57="Р",8,"")</f>
        <v>8</v>
      </c>
      <c r="R58" s="76" t="str">
        <f aca="false">IF(R57="Р",8,"")</f>
        <v/>
      </c>
      <c r="S58" s="76" t="str">
        <f aca="false">IF(S57="Р",8,"")</f>
        <v/>
      </c>
      <c r="T58" s="77" t="n">
        <f aca="false">IF(T57="Р",8,"")</f>
        <v>8</v>
      </c>
      <c r="U58" s="76" t="n">
        <f aca="false">IF(U57="Р",8,"")</f>
        <v>8</v>
      </c>
      <c r="V58" s="76" t="str">
        <f aca="false">IF(V57="Р",8,"")</f>
        <v/>
      </c>
      <c r="W58" s="77" t="n">
        <f aca="false">IF(W57="Р",8,"")</f>
        <v>8</v>
      </c>
      <c r="X58" s="76" t="str">
        <f aca="false">IF(X57="Р",8,"")</f>
        <v/>
      </c>
      <c r="Y58" s="77" t="str">
        <f aca="false">IF(Y57="Р",8,"")</f>
        <v/>
      </c>
      <c r="Z58" s="77" t="n">
        <f aca="false">IF(Z57="Р",8,"")</f>
        <v>8</v>
      </c>
      <c r="AA58" s="77"/>
      <c r="AB58" s="76"/>
      <c r="AC58" s="76"/>
      <c r="AD58" s="77"/>
      <c r="AE58" s="78"/>
      <c r="AF58" s="76"/>
      <c r="AG58" s="76"/>
      <c r="AH58" s="76"/>
      <c r="AI58" s="76"/>
      <c r="AJ58" s="79"/>
      <c r="AK58" s="93"/>
      <c r="AL58" s="94"/>
      <c r="AM58" s="95"/>
      <c r="AN58" s="96"/>
      <c r="AO58" s="70"/>
      <c r="AP58" s="70"/>
      <c r="AQ58" s="70"/>
      <c r="AR58" s="98"/>
      <c r="AS58" s="98"/>
      <c r="AT58" s="98"/>
      <c r="AU58" s="98"/>
      <c r="AV58" s="98"/>
      <c r="AW58" s="98"/>
      <c r="AX58" s="98"/>
      <c r="AY58" s="99"/>
      <c r="AZ58" s="99"/>
      <c r="BA58" s="73"/>
    </row>
    <row r="59" customFormat="false" ht="15" hidden="false" customHeight="true" outlineLevel="0" collapsed="false">
      <c r="A59" s="57"/>
      <c r="B59" s="58"/>
      <c r="C59" s="59"/>
      <c r="D59" s="60"/>
      <c r="E59" s="100"/>
      <c r="F59" s="81" t="str">
        <f aca="false">IF(F60&gt;0,"НУ","")</f>
        <v/>
      </c>
      <c r="G59" s="82" t="str">
        <f aca="false">IF(G60&gt;0,"НУ","")</f>
        <v/>
      </c>
      <c r="H59" s="82" t="str">
        <f aca="false">IF(H60&gt;0,"НУ","")</f>
        <v/>
      </c>
      <c r="I59" s="82" t="str">
        <f aca="false">IF(I60&gt;0,"НУ","")</f>
        <v/>
      </c>
      <c r="J59" s="82" t="str">
        <f aca="false">IF(J60&gt;0,"НУ","")</f>
        <v/>
      </c>
      <c r="K59" s="82" t="str">
        <f aca="false">IF(K60&gt;0,"НУ","")</f>
        <v/>
      </c>
      <c r="L59" s="82" t="str">
        <f aca="false">IF(L60&gt;0,"НУ","")</f>
        <v/>
      </c>
      <c r="M59" s="82" t="str">
        <f aca="false">IF(M60&gt;0,"НУ","")</f>
        <v/>
      </c>
      <c r="N59" s="82" t="str">
        <f aca="false">IF(N60&gt;0,"НУ","")</f>
        <v/>
      </c>
      <c r="O59" s="82" t="str">
        <f aca="false">IF(O60&gt;0,"НУ","")</f>
        <v/>
      </c>
      <c r="P59" s="83" t="str">
        <f aca="false">IF(P60&gt;0,"НУ","")</f>
        <v/>
      </c>
      <c r="Q59" s="82" t="str">
        <f aca="false">IF(Q60&gt;0,"НУ","")</f>
        <v/>
      </c>
      <c r="R59" s="82" t="str">
        <f aca="false">IF(R60&gt;0,"НУ","")</f>
        <v/>
      </c>
      <c r="S59" s="82" t="str">
        <f aca="false">IF(S60&gt;0,"НУ","")</f>
        <v/>
      </c>
      <c r="T59" s="83" t="str">
        <f aca="false">IF(T60&gt;0,"НУ","")</f>
        <v/>
      </c>
      <c r="U59" s="82" t="str">
        <f aca="false">IF(U60&gt;0,"НУ","")</f>
        <v/>
      </c>
      <c r="V59" s="82" t="str">
        <f aca="false">IF(V60&gt;0,"НУ","")</f>
        <v/>
      </c>
      <c r="W59" s="83" t="str">
        <f aca="false">IF(W60&gt;0,"НУ","")</f>
        <v/>
      </c>
      <c r="X59" s="82" t="str">
        <f aca="false">IF(X60&gt;0,"НУ","")</f>
        <v/>
      </c>
      <c r="Y59" s="83" t="str">
        <f aca="false">IF(Y60&gt;0,"НУ","")</f>
        <v/>
      </c>
      <c r="Z59" s="83"/>
      <c r="AA59" s="83"/>
      <c r="AB59" s="82"/>
      <c r="AC59" s="82"/>
      <c r="AD59" s="83"/>
      <c r="AE59" s="84"/>
      <c r="AF59" s="82"/>
      <c r="AG59" s="82"/>
      <c r="AH59" s="83"/>
      <c r="AI59" s="83" t="str">
        <f aca="false">IF(AI60&gt;0,"НУ","")</f>
        <v/>
      </c>
      <c r="AJ59" s="85" t="str">
        <f aca="false">IF(AJ60&gt;0,"НУ","")</f>
        <v/>
      </c>
      <c r="AK59" s="93"/>
      <c r="AL59" s="94"/>
      <c r="AM59" s="95"/>
      <c r="AN59" s="96"/>
      <c r="AO59" s="70"/>
      <c r="AP59" s="70"/>
      <c r="AQ59" s="70"/>
      <c r="AR59" s="98"/>
      <c r="AS59" s="98"/>
      <c r="AT59" s="98"/>
      <c r="AU59" s="98"/>
      <c r="AV59" s="98"/>
      <c r="AW59" s="98"/>
      <c r="AX59" s="98"/>
      <c r="AY59" s="99"/>
      <c r="AZ59" s="99"/>
      <c r="BA59" s="73"/>
    </row>
    <row r="60" customFormat="false" ht="15" hidden="false" customHeight="true" outlineLevel="0" collapsed="false">
      <c r="A60" s="57"/>
      <c r="B60" s="58"/>
      <c r="C60" s="59"/>
      <c r="D60" s="60"/>
      <c r="E60" s="101"/>
      <c r="F60" s="87"/>
      <c r="G60" s="88"/>
      <c r="H60" s="88"/>
      <c r="I60" s="88"/>
      <c r="J60" s="88"/>
      <c r="K60" s="88"/>
      <c r="L60" s="88"/>
      <c r="M60" s="88"/>
      <c r="N60" s="88"/>
      <c r="O60" s="88"/>
      <c r="P60" s="89"/>
      <c r="Q60" s="88"/>
      <c r="R60" s="88"/>
      <c r="S60" s="88"/>
      <c r="T60" s="89"/>
      <c r="U60" s="88"/>
      <c r="V60" s="88"/>
      <c r="W60" s="89"/>
      <c r="X60" s="88"/>
      <c r="Y60" s="89"/>
      <c r="Z60" s="89"/>
      <c r="AA60" s="89"/>
      <c r="AB60" s="88"/>
      <c r="AC60" s="88"/>
      <c r="AD60" s="89"/>
      <c r="AE60" s="90"/>
      <c r="AF60" s="88"/>
      <c r="AG60" s="88"/>
      <c r="AH60" s="88"/>
      <c r="AI60" s="88"/>
      <c r="AJ60" s="91"/>
      <c r="AK60" s="93"/>
      <c r="AL60" s="94"/>
      <c r="AM60" s="95"/>
      <c r="AN60" s="96"/>
      <c r="AO60" s="70"/>
      <c r="AP60" s="70"/>
      <c r="AQ60" s="70"/>
      <c r="AR60" s="98"/>
      <c r="AS60" s="98"/>
      <c r="AT60" s="98"/>
      <c r="AU60" s="98"/>
      <c r="AV60" s="98"/>
      <c r="AW60" s="98"/>
      <c r="AX60" s="98"/>
      <c r="AY60" s="99"/>
      <c r="AZ60" s="99"/>
      <c r="BA60" s="73"/>
    </row>
    <row r="61" customFormat="false" ht="15" hidden="false" customHeight="true" outlineLevel="0" collapsed="false">
      <c r="A61" s="57" t="n">
        <v>13</v>
      </c>
      <c r="B61" s="58" t="str">
        <f aca="false">IFERROR(VLOOKUP($C61,Списки!$A$1:$C$3999,2,0),"")</f>
        <v>Красовський  Іван  Васильович</v>
      </c>
      <c r="C61" s="59" t="s">
        <v>63</v>
      </c>
      <c r="D61" s="60" t="str">
        <f aca="false">IFERROR(VLOOKUP($C61,Списки!$A$1:$C$3999,3,0),"")</f>
        <v>транспортувальник</v>
      </c>
      <c r="E61" s="92"/>
      <c r="F61" s="61" t="str">
        <f aca="false">VLOOKUP(F$11,Графік!$E$5:$H$32,3,0)</f>
        <v>ВВ</v>
      </c>
      <c r="G61" s="62" t="str">
        <f aca="false">VLOOKUP(G$11,Графік!$E$5:$H$32,3,0)</f>
        <v>ВВ</v>
      </c>
      <c r="H61" s="62" t="str">
        <f aca="false">VLOOKUP(H$11,Графік!$E$5:$H$32,3,0)</f>
        <v>Р</v>
      </c>
      <c r="I61" s="62" t="str">
        <f aca="false">VLOOKUP(I$11,Графік!$E$5:$H$32,3,0)</f>
        <v>Р</v>
      </c>
      <c r="J61" s="62" t="str">
        <f aca="false">VLOOKUP(J$11,Графік!$E$5:$H$32,3,0)</f>
        <v>Р</v>
      </c>
      <c r="K61" s="62" t="str">
        <f aca="false">VLOOKUP(K$11,Графік!$E$5:$H$32,3,0)</f>
        <v>Р</v>
      </c>
      <c r="L61" s="62" t="str">
        <f aca="false">VLOOKUP(L$11,Графік!$E$5:$H$32,3,0)</f>
        <v>ВВ</v>
      </c>
      <c r="M61" s="62" t="str">
        <f aca="false">VLOOKUP(M$11,Графік!$E$5:$H$32,3,0)</f>
        <v>ВВ</v>
      </c>
      <c r="N61" s="62" t="str">
        <f aca="false">VLOOKUP(N$11,Графік!$E$5:$H$32,3,0)</f>
        <v>Р</v>
      </c>
      <c r="O61" s="62" t="str">
        <f aca="false">VLOOKUP(O$11,Графік!$E$5:$H$32,3,0)</f>
        <v>Р</v>
      </c>
      <c r="P61" s="63" t="str">
        <f aca="false">VLOOKUP(P$11,Графік!$E$5:$H$32,3,0)</f>
        <v>Р</v>
      </c>
      <c r="Q61" s="62" t="str">
        <f aca="false">VLOOKUP(Q$11,Графік!$E$5:$H$32,3,0)</f>
        <v>Р</v>
      </c>
      <c r="R61" s="62" t="str">
        <f aca="false">VLOOKUP(R$11,Графік!$E$5:$H$32,3,0)</f>
        <v>ВВ</v>
      </c>
      <c r="S61" s="62" t="str">
        <f aca="false">VLOOKUP(S$11,Графік!$E$5:$H$32,3,0)</f>
        <v>ВВ</v>
      </c>
      <c r="T61" s="63" t="str">
        <f aca="false">VLOOKUP(T$11,Графік!$E$5:$H$32,3,0)</f>
        <v>Р</v>
      </c>
      <c r="U61" s="62" t="str">
        <f aca="false">VLOOKUP(U$11,Графік!$E$5:$H$32,3,0)</f>
        <v>Р</v>
      </c>
      <c r="V61" s="62" t="s">
        <v>51</v>
      </c>
      <c r="W61" s="63" t="str">
        <f aca="false">VLOOKUP(W$11,Графік!$E$5:$H$32,3,0)</f>
        <v>Р</v>
      </c>
      <c r="X61" s="62" t="str">
        <f aca="false">VLOOKUP(X$11,Графік!$E$5:$H$32,3,0)</f>
        <v>ВВ</v>
      </c>
      <c r="Y61" s="63" t="str">
        <f aca="false">VLOOKUP(Y$11,Графік!$E$5:$H$32,3,0)</f>
        <v>ВВ</v>
      </c>
      <c r="Z61" s="63" t="str">
        <f aca="false">VLOOKUP(Z$11,Графік!$E$5:$H$32,3,0)</f>
        <v>Р</v>
      </c>
      <c r="AA61" s="63" t="s">
        <v>51</v>
      </c>
      <c r="AB61" s="62" t="s">
        <v>51</v>
      </c>
      <c r="AC61" s="62" t="s">
        <v>51</v>
      </c>
      <c r="AD61" s="63" t="str">
        <f aca="false">VLOOKUP(AD$11,Графік!$E$5:$H$32,3,0)</f>
        <v>ВВ</v>
      </c>
      <c r="AE61" s="64" t="str">
        <f aca="false">VLOOKUP(AE$11,Графік!$E$5:$H$32,3,0)</f>
        <v>ВВ</v>
      </c>
      <c r="AF61" s="62"/>
      <c r="AG61" s="62"/>
      <c r="AH61" s="62"/>
      <c r="AI61" s="62"/>
      <c r="AJ61" s="65"/>
      <c r="AK61" s="93" t="n">
        <f aca="false">SUMIF($F61:$AJ64,"Р",$F62:$AJ62)</f>
        <v>96</v>
      </c>
      <c r="AL61" s="94" t="n">
        <f aca="false">SUMIF($F63:$AJ64,"НУ",$F64:$AJ64)</f>
        <v>0</v>
      </c>
      <c r="AM61" s="95" t="n">
        <f aca="false">SUMIF(F61:AJ64,"РВ",F62:AJ62)</f>
        <v>0</v>
      </c>
      <c r="AN61" s="96" t="n">
        <f aca="false">AK61+AL61+AM61</f>
        <v>96</v>
      </c>
      <c r="AO61" s="70" t="n">
        <f aca="false">COUNTIF($F61:$AJ64,"=Р")</f>
        <v>12</v>
      </c>
      <c r="AP61" s="97" t="n">
        <f aca="false">COUNTIF($F61:$AJ64,"=ВВ")</f>
        <v>10</v>
      </c>
      <c r="AQ61" s="97" t="n">
        <f aca="false">COUNTIF($F61:$AJ64,"=В")</f>
        <v>0</v>
      </c>
      <c r="AR61" s="98" t="n">
        <f aca="false">COUNTIF($F61:$AJ64,"=НА")</f>
        <v>0</v>
      </c>
      <c r="AS61" s="98" t="n">
        <f aca="false">COUNTIF(F61:AJ64,"=ТН")</f>
        <v>0</v>
      </c>
      <c r="AT61" s="98" t="n">
        <f aca="false">COUNTIF($F61:$AJ64,"=ВД")</f>
        <v>0</v>
      </c>
      <c r="AU61" s="98" t="n">
        <f aca="false">COUNTIF($F61:$AJ64,"=ВП")</f>
        <v>0</v>
      </c>
      <c r="AV61" s="98" t="n">
        <f aca="false">COUNTIF($F61:$AJ64,"=ДД")</f>
        <v>0</v>
      </c>
      <c r="AW61" s="98" t="n">
        <f aca="false">COUNTIF($F61:$AJ64,"=П")</f>
        <v>4</v>
      </c>
      <c r="AX61" s="98" t="n">
        <f aca="false">COUNTIF($F61:$AJ64,"=ПР")</f>
        <v>0</v>
      </c>
      <c r="AY61" s="99" t="n">
        <f aca="false">COUNTIF($F61:$AJ64,"=І")</f>
        <v>0</v>
      </c>
      <c r="AZ61" s="99" t="n">
        <f aca="false">COUNTIF($F61:$AJ64,"=НЗ")</f>
        <v>0</v>
      </c>
      <c r="BA61" s="73" t="n">
        <f aca="false">IF(C61&gt;1,Графік!$H$36,"")</f>
        <v>144</v>
      </c>
    </row>
    <row r="62" customFormat="false" ht="15" hidden="false" customHeight="true" outlineLevel="0" collapsed="false">
      <c r="A62" s="57"/>
      <c r="B62" s="58"/>
      <c r="C62" s="59"/>
      <c r="D62" s="60"/>
      <c r="E62" s="100"/>
      <c r="F62" s="75" t="str">
        <f aca="false">IF(F61="Р",8,"")</f>
        <v/>
      </c>
      <c r="G62" s="76" t="str">
        <f aca="false">IF(G61="Р",8,"")</f>
        <v/>
      </c>
      <c r="H62" s="76" t="n">
        <f aca="false">IF(H61="Р",8,"")</f>
        <v>8</v>
      </c>
      <c r="I62" s="76" t="n">
        <f aca="false">IF(I61="Р",8,"")</f>
        <v>8</v>
      </c>
      <c r="J62" s="76" t="n">
        <f aca="false">IF(J61="Р",8,"")</f>
        <v>8</v>
      </c>
      <c r="K62" s="76" t="n">
        <f aca="false">IF(K61="Р",8,"")</f>
        <v>8</v>
      </c>
      <c r="L62" s="76" t="str">
        <f aca="false">IF(L61="Р",8,"")</f>
        <v/>
      </c>
      <c r="M62" s="76" t="str">
        <f aca="false">IF(M61="Р",8,"")</f>
        <v/>
      </c>
      <c r="N62" s="76" t="n">
        <f aca="false">IF(N61="Р",8,"")</f>
        <v>8</v>
      </c>
      <c r="O62" s="76" t="n">
        <f aca="false">IF(O61="Р",8,"")</f>
        <v>8</v>
      </c>
      <c r="P62" s="77" t="n">
        <f aca="false">IF(P61="Р",8,"")</f>
        <v>8</v>
      </c>
      <c r="Q62" s="76" t="n">
        <f aca="false">IF(Q61="Р",8,"")</f>
        <v>8</v>
      </c>
      <c r="R62" s="76" t="str">
        <f aca="false">IF(R61="Р",8,"")</f>
        <v/>
      </c>
      <c r="S62" s="76" t="str">
        <f aca="false">IF(S61="Р",8,"")</f>
        <v/>
      </c>
      <c r="T62" s="77" t="n">
        <f aca="false">IF(T61="Р",8,"")</f>
        <v>8</v>
      </c>
      <c r="U62" s="76" t="n">
        <f aca="false">IF(U61="Р",8,"")</f>
        <v>8</v>
      </c>
      <c r="V62" s="76" t="str">
        <f aca="false">IF(V61="Р",8,"")</f>
        <v/>
      </c>
      <c r="W62" s="77" t="n">
        <f aca="false">IF(W61="Р",8,"")</f>
        <v>8</v>
      </c>
      <c r="X62" s="76" t="str">
        <f aca="false">IF(X61="Р",8,"")</f>
        <v/>
      </c>
      <c r="Y62" s="77" t="str">
        <f aca="false">IF(Y61="Р",8,"")</f>
        <v/>
      </c>
      <c r="Z62" s="77" t="n">
        <f aca="false">IF(Z61="Р",8,"")</f>
        <v>8</v>
      </c>
      <c r="AA62" s="77"/>
      <c r="AB62" s="76"/>
      <c r="AC62" s="76"/>
      <c r="AD62" s="77"/>
      <c r="AE62" s="78"/>
      <c r="AF62" s="76"/>
      <c r="AG62" s="76"/>
      <c r="AH62" s="76"/>
      <c r="AI62" s="76"/>
      <c r="AJ62" s="79"/>
      <c r="AK62" s="93"/>
      <c r="AL62" s="94"/>
      <c r="AM62" s="95"/>
      <c r="AN62" s="96"/>
      <c r="AO62" s="70"/>
      <c r="AP62" s="70"/>
      <c r="AQ62" s="70"/>
      <c r="AR62" s="98"/>
      <c r="AS62" s="98"/>
      <c r="AT62" s="98"/>
      <c r="AU62" s="98"/>
      <c r="AV62" s="98"/>
      <c r="AW62" s="98"/>
      <c r="AX62" s="98"/>
      <c r="AY62" s="99"/>
      <c r="AZ62" s="99"/>
      <c r="BA62" s="73"/>
    </row>
    <row r="63" customFormat="false" ht="15" hidden="false" customHeight="true" outlineLevel="0" collapsed="false">
      <c r="A63" s="57"/>
      <c r="B63" s="58"/>
      <c r="C63" s="59"/>
      <c r="D63" s="60"/>
      <c r="E63" s="100"/>
      <c r="F63" s="81" t="str">
        <f aca="false">IF(F64&gt;0,"НУ","")</f>
        <v/>
      </c>
      <c r="G63" s="82" t="str">
        <f aca="false">IF(G64&gt;0,"НУ","")</f>
        <v/>
      </c>
      <c r="H63" s="82" t="str">
        <f aca="false">IF(H64&gt;0,"НУ","")</f>
        <v/>
      </c>
      <c r="I63" s="82" t="str">
        <f aca="false">IF(I64&gt;0,"НУ","")</f>
        <v/>
      </c>
      <c r="J63" s="82" t="str">
        <f aca="false">IF(J64&gt;0,"НУ","")</f>
        <v/>
      </c>
      <c r="K63" s="82" t="str">
        <f aca="false">IF(K64&gt;0,"НУ","")</f>
        <v/>
      </c>
      <c r="L63" s="82" t="str">
        <f aca="false">IF(L64&gt;0,"НУ","")</f>
        <v/>
      </c>
      <c r="M63" s="82" t="str">
        <f aca="false">IF(M64&gt;0,"НУ","")</f>
        <v/>
      </c>
      <c r="N63" s="82" t="str">
        <f aca="false">IF(N64&gt;0,"НУ","")</f>
        <v/>
      </c>
      <c r="O63" s="82" t="str">
        <f aca="false">IF(O64&gt;0,"НУ","")</f>
        <v/>
      </c>
      <c r="P63" s="83" t="str">
        <f aca="false">IF(P64&gt;0,"НУ","")</f>
        <v/>
      </c>
      <c r="Q63" s="82" t="str">
        <f aca="false">IF(Q64&gt;0,"НУ","")</f>
        <v/>
      </c>
      <c r="R63" s="82" t="str">
        <f aca="false">IF(R64&gt;0,"НУ","")</f>
        <v/>
      </c>
      <c r="S63" s="82" t="str">
        <f aca="false">IF(S64&gt;0,"НУ","")</f>
        <v/>
      </c>
      <c r="T63" s="83" t="str">
        <f aca="false">IF(T64&gt;0,"НУ","")</f>
        <v/>
      </c>
      <c r="U63" s="82" t="str">
        <f aca="false">IF(U64&gt;0,"НУ","")</f>
        <v/>
      </c>
      <c r="V63" s="82" t="str">
        <f aca="false">IF(V64&gt;0,"НУ","")</f>
        <v/>
      </c>
      <c r="W63" s="83" t="str">
        <f aca="false">IF(W64&gt;0,"НУ","")</f>
        <v/>
      </c>
      <c r="X63" s="82" t="str">
        <f aca="false">IF(X64&gt;0,"НУ","")</f>
        <v/>
      </c>
      <c r="Y63" s="83" t="str">
        <f aca="false">IF(Y64&gt;0,"НУ","")</f>
        <v/>
      </c>
      <c r="Z63" s="83"/>
      <c r="AA63" s="83"/>
      <c r="AB63" s="82"/>
      <c r="AC63" s="82"/>
      <c r="AD63" s="83"/>
      <c r="AE63" s="84"/>
      <c r="AF63" s="82"/>
      <c r="AG63" s="82"/>
      <c r="AH63" s="83"/>
      <c r="AI63" s="83" t="str">
        <f aca="false">IF(AI64&gt;0,"НУ","")</f>
        <v/>
      </c>
      <c r="AJ63" s="85" t="str">
        <f aca="false">IF(AJ64&gt;0,"НУ","")</f>
        <v/>
      </c>
      <c r="AK63" s="93"/>
      <c r="AL63" s="94"/>
      <c r="AM63" s="95"/>
      <c r="AN63" s="96"/>
      <c r="AO63" s="70"/>
      <c r="AP63" s="70"/>
      <c r="AQ63" s="70"/>
      <c r="AR63" s="98"/>
      <c r="AS63" s="98"/>
      <c r="AT63" s="98"/>
      <c r="AU63" s="98"/>
      <c r="AV63" s="98"/>
      <c r="AW63" s="98"/>
      <c r="AX63" s="98"/>
      <c r="AY63" s="99"/>
      <c r="AZ63" s="99"/>
      <c r="BA63" s="73"/>
    </row>
    <row r="64" customFormat="false" ht="15" hidden="false" customHeight="true" outlineLevel="0" collapsed="false">
      <c r="A64" s="57"/>
      <c r="B64" s="58"/>
      <c r="C64" s="59"/>
      <c r="D64" s="60"/>
      <c r="E64" s="101"/>
      <c r="F64" s="87"/>
      <c r="G64" s="88"/>
      <c r="H64" s="88"/>
      <c r="I64" s="88"/>
      <c r="J64" s="88"/>
      <c r="K64" s="88"/>
      <c r="L64" s="88"/>
      <c r="M64" s="88"/>
      <c r="N64" s="88"/>
      <c r="O64" s="88"/>
      <c r="P64" s="89"/>
      <c r="Q64" s="88"/>
      <c r="R64" s="88"/>
      <c r="S64" s="88"/>
      <c r="T64" s="89"/>
      <c r="U64" s="88"/>
      <c r="V64" s="88"/>
      <c r="W64" s="89"/>
      <c r="X64" s="88"/>
      <c r="Y64" s="89"/>
      <c r="Z64" s="89"/>
      <c r="AA64" s="89"/>
      <c r="AB64" s="88"/>
      <c r="AC64" s="88"/>
      <c r="AD64" s="89"/>
      <c r="AE64" s="90"/>
      <c r="AF64" s="88"/>
      <c r="AG64" s="88"/>
      <c r="AH64" s="88"/>
      <c r="AI64" s="88"/>
      <c r="AJ64" s="91"/>
      <c r="AK64" s="93"/>
      <c r="AL64" s="94"/>
      <c r="AM64" s="95"/>
      <c r="AN64" s="96"/>
      <c r="AO64" s="70"/>
      <c r="AP64" s="70"/>
      <c r="AQ64" s="70"/>
      <c r="AR64" s="98"/>
      <c r="AS64" s="98"/>
      <c r="AT64" s="98"/>
      <c r="AU64" s="98"/>
      <c r="AV64" s="98"/>
      <c r="AW64" s="98"/>
      <c r="AX64" s="98"/>
      <c r="AY64" s="99"/>
      <c r="AZ64" s="99"/>
      <c r="BA64" s="73"/>
    </row>
    <row r="65" customFormat="false" ht="15" hidden="false" customHeight="true" outlineLevel="0" collapsed="false">
      <c r="A65" s="57" t="n">
        <v>14</v>
      </c>
      <c r="B65" s="58" t="str">
        <f aca="false">IFERROR(VLOOKUP($C65,Списки!$A$1:$C$3999,2,0),"")</f>
        <v>Михайлюк Іван Ігорович</v>
      </c>
      <c r="C65" s="59" t="s">
        <v>64</v>
      </c>
      <c r="D65" s="60" t="str">
        <f aca="false">IFERROR(VLOOKUP($C65,Списки!$A$1:$C$3999,3,0),"")</f>
        <v>транспортувальник</v>
      </c>
      <c r="E65" s="92"/>
      <c r="F65" s="61" t="str">
        <f aca="false">VLOOKUP(F$11,Графік!$E$5:$H$32,3,0)</f>
        <v>ВВ</v>
      </c>
      <c r="G65" s="62" t="str">
        <f aca="false">VLOOKUP(G$11,Графік!$E$5:$H$32,3,0)</f>
        <v>ВВ</v>
      </c>
      <c r="H65" s="62" t="str">
        <f aca="false">VLOOKUP(H$11,Графік!$E$5:$H$32,3,0)</f>
        <v>Р</v>
      </c>
      <c r="I65" s="62" t="str">
        <f aca="false">VLOOKUP(I$11,Графік!$E$5:$H$32,3,0)</f>
        <v>Р</v>
      </c>
      <c r="J65" s="62" t="str">
        <f aca="false">VLOOKUP(J$11,Графік!$E$5:$H$32,3,0)</f>
        <v>Р</v>
      </c>
      <c r="K65" s="62" t="str">
        <f aca="false">VLOOKUP(K$11,Графік!$E$5:$H$32,3,0)</f>
        <v>Р</v>
      </c>
      <c r="L65" s="62" t="str">
        <f aca="false">VLOOKUP(L$11,Графік!$E$5:$H$32,3,0)</f>
        <v>ВВ</v>
      </c>
      <c r="M65" s="62" t="str">
        <f aca="false">VLOOKUP(M$11,Графік!$E$5:$H$32,3,0)</f>
        <v>ВВ</v>
      </c>
      <c r="N65" s="62" t="str">
        <f aca="false">VLOOKUP(N$11,Графік!$E$5:$H$32,3,0)</f>
        <v>Р</v>
      </c>
      <c r="O65" s="62" t="str">
        <f aca="false">VLOOKUP(O$11,Графік!$E$5:$H$32,3,0)</f>
        <v>Р</v>
      </c>
      <c r="P65" s="63" t="str">
        <f aca="false">VLOOKUP(P$11,Графік!$E$5:$H$32,3,0)</f>
        <v>Р</v>
      </c>
      <c r="Q65" s="62" t="str">
        <f aca="false">VLOOKUP(Q$11,Графік!$E$5:$H$32,3,0)</f>
        <v>Р</v>
      </c>
      <c r="R65" s="62" t="str">
        <f aca="false">VLOOKUP(R$11,Графік!$E$5:$H$32,3,0)</f>
        <v>ВВ</v>
      </c>
      <c r="S65" s="62" t="str">
        <f aca="false">VLOOKUP(S$11,Графік!$E$5:$H$32,3,0)</f>
        <v>ВВ</v>
      </c>
      <c r="T65" s="63" t="str">
        <f aca="false">VLOOKUP(T$11,Графік!$E$5:$H$32,3,0)</f>
        <v>Р</v>
      </c>
      <c r="U65" s="62" t="str">
        <f aca="false">VLOOKUP(U$11,Графік!$E$5:$H$32,3,0)</f>
        <v>Р</v>
      </c>
      <c r="V65" s="62" t="str">
        <f aca="false">VLOOKUP(V$11,Графік!$E$5:$H$32,3,0)</f>
        <v>Р</v>
      </c>
      <c r="W65" s="63" t="str">
        <f aca="false">VLOOKUP(W$11,Графік!$E$5:$H$32,3,0)</f>
        <v>Р</v>
      </c>
      <c r="X65" s="62" t="str">
        <f aca="false">VLOOKUP(X$11,Графік!$E$5:$H$32,3,0)</f>
        <v>ВВ</v>
      </c>
      <c r="Y65" s="63" t="str">
        <f aca="false">VLOOKUP(Y$11,Графік!$E$5:$H$32,3,0)</f>
        <v>ВВ</v>
      </c>
      <c r="Z65" s="63" t="str">
        <f aca="false">VLOOKUP(Z$11,Графік!$E$5:$H$32,3,0)</f>
        <v>Р</v>
      </c>
      <c r="AA65" s="63" t="s">
        <v>51</v>
      </c>
      <c r="AB65" s="62" t="s">
        <v>51</v>
      </c>
      <c r="AC65" s="62" t="s">
        <v>51</v>
      </c>
      <c r="AD65" s="63" t="str">
        <f aca="false">VLOOKUP(AD$11,Графік!$E$5:$H$32,3,0)</f>
        <v>ВВ</v>
      </c>
      <c r="AE65" s="64" t="str">
        <f aca="false">VLOOKUP(AE$11,Графік!$E$5:$H$32,3,0)</f>
        <v>ВВ</v>
      </c>
      <c r="AF65" s="62"/>
      <c r="AG65" s="62"/>
      <c r="AH65" s="62"/>
      <c r="AI65" s="62"/>
      <c r="AJ65" s="65"/>
      <c r="AK65" s="93" t="n">
        <f aca="false">SUMIF($F65:$AJ68,"Р",$F66:$AJ66)</f>
        <v>104</v>
      </c>
      <c r="AL65" s="94" t="n">
        <f aca="false">SUMIF($F67:$AJ68,"НУ",$F68:$AJ68)</f>
        <v>0</v>
      </c>
      <c r="AM65" s="95" t="n">
        <f aca="false">SUMIF(F65:AJ68,"РВ",F66:AJ66)</f>
        <v>0</v>
      </c>
      <c r="AN65" s="96" t="n">
        <f aca="false">AK65+AL65+AM65</f>
        <v>104</v>
      </c>
      <c r="AO65" s="70" t="n">
        <f aca="false">COUNTIF($F65:$AJ68,"=Р")</f>
        <v>13</v>
      </c>
      <c r="AP65" s="97" t="n">
        <f aca="false">COUNTIF($F65:$AJ68,"=ВВ")</f>
        <v>10</v>
      </c>
      <c r="AQ65" s="97" t="n">
        <f aca="false">COUNTIF($F65:$AJ68,"=В")</f>
        <v>0</v>
      </c>
      <c r="AR65" s="98" t="n">
        <f aca="false">COUNTIF($F65:$AJ68,"=НА")</f>
        <v>0</v>
      </c>
      <c r="AS65" s="98" t="n">
        <f aca="false">COUNTIF(F65:AJ68,"=ТН")</f>
        <v>0</v>
      </c>
      <c r="AT65" s="98" t="n">
        <f aca="false">COUNTIF($F65:$AJ68,"=ВД")</f>
        <v>0</v>
      </c>
      <c r="AU65" s="98" t="n">
        <f aca="false">COUNTIF($F65:$AJ68,"=ВП")</f>
        <v>0</v>
      </c>
      <c r="AV65" s="98" t="n">
        <f aca="false">COUNTIF($F65:$AJ68,"=ДД")</f>
        <v>0</v>
      </c>
      <c r="AW65" s="98" t="n">
        <f aca="false">COUNTIF($F65:$AJ68,"=П")</f>
        <v>3</v>
      </c>
      <c r="AX65" s="98" t="n">
        <f aca="false">COUNTIF($F65:$AJ68,"=ПР")</f>
        <v>0</v>
      </c>
      <c r="AY65" s="99" t="n">
        <f aca="false">COUNTIF($F65:$AJ68,"=І")</f>
        <v>0</v>
      </c>
      <c r="AZ65" s="99" t="n">
        <f aca="false">COUNTIF($F65:$AJ68,"=НЗ")</f>
        <v>0</v>
      </c>
      <c r="BA65" s="73" t="n">
        <f aca="false">IF(C65&gt;1,Графік!$H$36,"")</f>
        <v>144</v>
      </c>
    </row>
    <row r="66" customFormat="false" ht="15" hidden="false" customHeight="true" outlineLevel="0" collapsed="false">
      <c r="A66" s="57"/>
      <c r="B66" s="58"/>
      <c r="C66" s="59"/>
      <c r="D66" s="60"/>
      <c r="E66" s="100"/>
      <c r="F66" s="75" t="str">
        <f aca="false">IF(F65="Р",8,"")</f>
        <v/>
      </c>
      <c r="G66" s="76" t="str">
        <f aca="false">IF(G65="Р",8,"")</f>
        <v/>
      </c>
      <c r="H66" s="76" t="n">
        <f aca="false">IF(H65="Р",8,"")</f>
        <v>8</v>
      </c>
      <c r="I66" s="76" t="n">
        <f aca="false">IF(I65="Р",8,"")</f>
        <v>8</v>
      </c>
      <c r="J66" s="76" t="n">
        <f aca="false">IF(J65="Р",8,"")</f>
        <v>8</v>
      </c>
      <c r="K66" s="76" t="n">
        <f aca="false">IF(K65="Р",8,"")</f>
        <v>8</v>
      </c>
      <c r="L66" s="76" t="str">
        <f aca="false">IF(L65="Р",8,"")</f>
        <v/>
      </c>
      <c r="M66" s="76" t="str">
        <f aca="false">IF(M65="Р",8,"")</f>
        <v/>
      </c>
      <c r="N66" s="76" t="n">
        <f aca="false">IF(N65="Р",8,"")</f>
        <v>8</v>
      </c>
      <c r="O66" s="76" t="n">
        <f aca="false">IF(O65="Р",8,"")</f>
        <v>8</v>
      </c>
      <c r="P66" s="77" t="n">
        <f aca="false">IF(P65="Р",8,"")</f>
        <v>8</v>
      </c>
      <c r="Q66" s="76" t="n">
        <f aca="false">IF(Q65="Р",8,"")</f>
        <v>8</v>
      </c>
      <c r="R66" s="76" t="str">
        <f aca="false">IF(R65="Р",8,"")</f>
        <v/>
      </c>
      <c r="S66" s="76" t="str">
        <f aca="false">IF(S65="Р",8,"")</f>
        <v/>
      </c>
      <c r="T66" s="77" t="n">
        <f aca="false">IF(T65="Р",8,"")</f>
        <v>8</v>
      </c>
      <c r="U66" s="76" t="n">
        <f aca="false">IF(U65="Р",8,"")</f>
        <v>8</v>
      </c>
      <c r="V66" s="76" t="n">
        <f aca="false">IF(V65="Р",8,"")</f>
        <v>8</v>
      </c>
      <c r="W66" s="77" t="n">
        <f aca="false">IF(W65="Р",8,"")</f>
        <v>8</v>
      </c>
      <c r="X66" s="76" t="str">
        <f aca="false">IF(X65="Р",8,"")</f>
        <v/>
      </c>
      <c r="Y66" s="77" t="str">
        <f aca="false">IF(Y65="Р",8,"")</f>
        <v/>
      </c>
      <c r="Z66" s="77" t="n">
        <f aca="false">IF(Z65="Р",8,"")</f>
        <v>8</v>
      </c>
      <c r="AA66" s="77"/>
      <c r="AB66" s="76"/>
      <c r="AC66" s="76"/>
      <c r="AD66" s="77"/>
      <c r="AE66" s="78"/>
      <c r="AF66" s="76"/>
      <c r="AG66" s="76"/>
      <c r="AH66" s="76"/>
      <c r="AI66" s="76"/>
      <c r="AJ66" s="79"/>
      <c r="AK66" s="93"/>
      <c r="AL66" s="94"/>
      <c r="AM66" s="95"/>
      <c r="AN66" s="96"/>
      <c r="AO66" s="70"/>
      <c r="AP66" s="70"/>
      <c r="AQ66" s="70"/>
      <c r="AR66" s="98"/>
      <c r="AS66" s="98"/>
      <c r="AT66" s="98"/>
      <c r="AU66" s="98"/>
      <c r="AV66" s="98"/>
      <c r="AW66" s="98"/>
      <c r="AX66" s="98"/>
      <c r="AY66" s="99"/>
      <c r="AZ66" s="99"/>
      <c r="BA66" s="73"/>
    </row>
    <row r="67" customFormat="false" ht="15" hidden="false" customHeight="true" outlineLevel="0" collapsed="false">
      <c r="A67" s="57"/>
      <c r="B67" s="58"/>
      <c r="C67" s="59"/>
      <c r="D67" s="60"/>
      <c r="E67" s="100"/>
      <c r="F67" s="81" t="str">
        <f aca="false">IF(F68&gt;0,"НУ","")</f>
        <v/>
      </c>
      <c r="G67" s="82" t="str">
        <f aca="false">IF(G68&gt;0,"НУ","")</f>
        <v/>
      </c>
      <c r="H67" s="82" t="str">
        <f aca="false">IF(H68&gt;0,"НУ","")</f>
        <v/>
      </c>
      <c r="I67" s="82" t="str">
        <f aca="false">IF(I68&gt;0,"НУ","")</f>
        <v/>
      </c>
      <c r="J67" s="82" t="str">
        <f aca="false">IF(J68&gt;0,"НУ","")</f>
        <v/>
      </c>
      <c r="K67" s="82" t="str">
        <f aca="false">IF(K68&gt;0,"НУ","")</f>
        <v/>
      </c>
      <c r="L67" s="82" t="str">
        <f aca="false">IF(L68&gt;0,"НУ","")</f>
        <v/>
      </c>
      <c r="M67" s="82" t="str">
        <f aca="false">IF(M68&gt;0,"НУ","")</f>
        <v/>
      </c>
      <c r="N67" s="82" t="str">
        <f aca="false">IF(N68&gt;0,"НУ","")</f>
        <v/>
      </c>
      <c r="O67" s="82" t="str">
        <f aca="false">IF(O68&gt;0,"НУ","")</f>
        <v/>
      </c>
      <c r="P67" s="83" t="str">
        <f aca="false">IF(P68&gt;0,"НУ","")</f>
        <v/>
      </c>
      <c r="Q67" s="82" t="str">
        <f aca="false">IF(Q68&gt;0,"НУ","")</f>
        <v/>
      </c>
      <c r="R67" s="82" t="str">
        <f aca="false">IF(R68&gt;0,"НУ","")</f>
        <v/>
      </c>
      <c r="S67" s="82" t="str">
        <f aca="false">IF(S68&gt;0,"НУ","")</f>
        <v/>
      </c>
      <c r="T67" s="83" t="str">
        <f aca="false">IF(T68&gt;0,"НУ","")</f>
        <v/>
      </c>
      <c r="U67" s="82" t="str">
        <f aca="false">IF(U68&gt;0,"НУ","")</f>
        <v/>
      </c>
      <c r="V67" s="82" t="str">
        <f aca="false">IF(V68&gt;0,"НУ","")</f>
        <v/>
      </c>
      <c r="W67" s="83" t="str">
        <f aca="false">IF(W68&gt;0,"НУ","")</f>
        <v/>
      </c>
      <c r="X67" s="82" t="str">
        <f aca="false">IF(X68&gt;0,"НУ","")</f>
        <v/>
      </c>
      <c r="Y67" s="83" t="str">
        <f aca="false">IF(Y68&gt;0,"НУ","")</f>
        <v/>
      </c>
      <c r="Z67" s="83"/>
      <c r="AA67" s="83"/>
      <c r="AB67" s="82"/>
      <c r="AC67" s="82"/>
      <c r="AD67" s="83"/>
      <c r="AE67" s="84"/>
      <c r="AF67" s="82"/>
      <c r="AG67" s="82"/>
      <c r="AH67" s="83"/>
      <c r="AI67" s="83" t="str">
        <f aca="false">IF(AI68&gt;0,"НУ","")</f>
        <v/>
      </c>
      <c r="AJ67" s="85" t="str">
        <f aca="false">IF(AJ68&gt;0,"НУ","")</f>
        <v/>
      </c>
      <c r="AK67" s="93"/>
      <c r="AL67" s="94"/>
      <c r="AM67" s="95"/>
      <c r="AN67" s="96"/>
      <c r="AO67" s="70"/>
      <c r="AP67" s="70"/>
      <c r="AQ67" s="70"/>
      <c r="AR67" s="98"/>
      <c r="AS67" s="98"/>
      <c r="AT67" s="98"/>
      <c r="AU67" s="98"/>
      <c r="AV67" s="98"/>
      <c r="AW67" s="98"/>
      <c r="AX67" s="98"/>
      <c r="AY67" s="99"/>
      <c r="AZ67" s="99"/>
      <c r="BA67" s="73"/>
    </row>
    <row r="68" customFormat="false" ht="15" hidden="false" customHeight="true" outlineLevel="0" collapsed="false">
      <c r="A68" s="57"/>
      <c r="B68" s="58"/>
      <c r="C68" s="59"/>
      <c r="D68" s="60"/>
      <c r="E68" s="101"/>
      <c r="F68" s="87"/>
      <c r="G68" s="88"/>
      <c r="H68" s="88"/>
      <c r="I68" s="88"/>
      <c r="J68" s="88"/>
      <c r="K68" s="88"/>
      <c r="L68" s="88"/>
      <c r="M68" s="88"/>
      <c r="N68" s="88"/>
      <c r="O68" s="88"/>
      <c r="P68" s="89"/>
      <c r="Q68" s="88"/>
      <c r="R68" s="88"/>
      <c r="S68" s="88"/>
      <c r="T68" s="89"/>
      <c r="U68" s="88"/>
      <c r="V68" s="88"/>
      <c r="W68" s="89"/>
      <c r="X68" s="88"/>
      <c r="Y68" s="89"/>
      <c r="Z68" s="89"/>
      <c r="AA68" s="89"/>
      <c r="AB68" s="88"/>
      <c r="AC68" s="88"/>
      <c r="AD68" s="89"/>
      <c r="AE68" s="90"/>
      <c r="AF68" s="88"/>
      <c r="AG68" s="88"/>
      <c r="AH68" s="88"/>
      <c r="AI68" s="88"/>
      <c r="AJ68" s="91"/>
      <c r="AK68" s="93"/>
      <c r="AL68" s="94"/>
      <c r="AM68" s="95"/>
      <c r="AN68" s="96"/>
      <c r="AO68" s="70"/>
      <c r="AP68" s="70"/>
      <c r="AQ68" s="70"/>
      <c r="AR68" s="98"/>
      <c r="AS68" s="98"/>
      <c r="AT68" s="98"/>
      <c r="AU68" s="98"/>
      <c r="AV68" s="98"/>
      <c r="AW68" s="98"/>
      <c r="AX68" s="98"/>
      <c r="AY68" s="99"/>
      <c r="AZ68" s="99"/>
      <c r="BA68" s="73"/>
    </row>
    <row r="69" customFormat="false" ht="15" hidden="false" customHeight="true" outlineLevel="0" collapsed="false">
      <c r="A69" s="57" t="n">
        <v>15</v>
      </c>
      <c r="B69" s="58" t="str">
        <f aca="false">IFERROR(VLOOKUP($C69,Списки!$A$1:$C$3999,2,0),"")</f>
        <v>Перепелюк Михайло Васильович</v>
      </c>
      <c r="C69" s="59" t="s">
        <v>65</v>
      </c>
      <c r="D69" s="60" t="str">
        <f aca="false">IFERROR(VLOOKUP($C69,Списки!$A$1:$C$3999,3,0),"")</f>
        <v>транспортувальник</v>
      </c>
      <c r="E69" s="92"/>
      <c r="F69" s="61" t="str">
        <f aca="false">VLOOKUP(F$11,Графік!$E$5:$H$32,3,0)</f>
        <v>ВВ</v>
      </c>
      <c r="G69" s="62" t="str">
        <f aca="false">VLOOKUP(G$11,Графік!$E$5:$H$32,3,0)</f>
        <v>ВВ</v>
      </c>
      <c r="H69" s="62" t="str">
        <f aca="false">VLOOKUP(H$11,Графік!$E$5:$H$32,3,0)</f>
        <v>Р</v>
      </c>
      <c r="I69" s="62" t="str">
        <f aca="false">VLOOKUP(I$11,Графік!$E$5:$H$32,3,0)</f>
        <v>Р</v>
      </c>
      <c r="J69" s="62" t="str">
        <f aca="false">VLOOKUP(J$11,Графік!$E$5:$H$32,3,0)</f>
        <v>Р</v>
      </c>
      <c r="K69" s="62" t="str">
        <f aca="false">VLOOKUP(K$11,Графік!$E$5:$H$32,3,0)</f>
        <v>Р</v>
      </c>
      <c r="L69" s="62" t="str">
        <f aca="false">VLOOKUP(L$11,Графік!$E$5:$H$32,3,0)</f>
        <v>ВВ</v>
      </c>
      <c r="M69" s="62" t="str">
        <f aca="false">VLOOKUP(M$11,Графік!$E$5:$H$32,3,0)</f>
        <v>ВВ</v>
      </c>
      <c r="N69" s="62" t="s">
        <v>66</v>
      </c>
      <c r="O69" s="62" t="s">
        <v>66</v>
      </c>
      <c r="P69" s="62" t="s">
        <v>66</v>
      </c>
      <c r="Q69" s="62" t="s">
        <v>66</v>
      </c>
      <c r="R69" s="62" t="s">
        <v>66</v>
      </c>
      <c r="S69" s="62" t="s">
        <v>66</v>
      </c>
      <c r="T69" s="62" t="s">
        <v>66</v>
      </c>
      <c r="U69" s="62" t="s">
        <v>66</v>
      </c>
      <c r="V69" s="63" t="s">
        <v>51</v>
      </c>
      <c r="W69" s="63" t="str">
        <f aca="false">VLOOKUP(W$11,Графік!$E$5:$H$32,3,0)</f>
        <v>Р</v>
      </c>
      <c r="X69" s="62" t="str">
        <f aca="false">VLOOKUP(X$11,Графік!$E$5:$H$32,3,0)</f>
        <v>ВВ</v>
      </c>
      <c r="Y69" s="63" t="str">
        <f aca="false">VLOOKUP(Y$11,Графік!$E$5:$H$32,3,0)</f>
        <v>ВВ</v>
      </c>
      <c r="Z69" s="63" t="str">
        <f aca="false">VLOOKUP(Z$11,Графік!$E$5:$H$32,3,0)</f>
        <v>Р</v>
      </c>
      <c r="AA69" s="63" t="s">
        <v>51</v>
      </c>
      <c r="AB69" s="62" t="s">
        <v>51</v>
      </c>
      <c r="AC69" s="62" t="s">
        <v>51</v>
      </c>
      <c r="AD69" s="63" t="str">
        <f aca="false">VLOOKUP(AD$11,Графік!$E$5:$H$32,3,0)</f>
        <v>ВВ</v>
      </c>
      <c r="AE69" s="64" t="str">
        <f aca="false">VLOOKUP(AE$11,Графік!$E$5:$H$32,3,0)</f>
        <v>ВВ</v>
      </c>
      <c r="AF69" s="62"/>
      <c r="AG69" s="62"/>
      <c r="AH69" s="62"/>
      <c r="AI69" s="62"/>
      <c r="AJ69" s="65"/>
      <c r="AK69" s="93" t="n">
        <f aca="false">SUMIF($F69:$AJ72,"Р",$F70:$AJ70)</f>
        <v>48</v>
      </c>
      <c r="AL69" s="94" t="n">
        <f aca="false">SUMIF($F71:$AJ72,"НУ",$F72:$AJ72)</f>
        <v>0</v>
      </c>
      <c r="AM69" s="95" t="n">
        <f aca="false">SUMIF(F69:AJ72,"РВ",F70:AJ70)</f>
        <v>0</v>
      </c>
      <c r="AN69" s="96" t="n">
        <f aca="false">AK69+AL69+AM69</f>
        <v>48</v>
      </c>
      <c r="AO69" s="70" t="n">
        <f aca="false">COUNTIF($F69:$AJ72,"=Р")</f>
        <v>6</v>
      </c>
      <c r="AP69" s="97" t="n">
        <f aca="false">COUNTIF($F69:$AJ72,"=ВВ")</f>
        <v>8</v>
      </c>
      <c r="AQ69" s="97" t="n">
        <f aca="false">COUNTIF($F69:$AJ72,"=В")</f>
        <v>0</v>
      </c>
      <c r="AR69" s="98" t="n">
        <f aca="false">COUNTIF($F69:$AJ72,"=НА")</f>
        <v>0</v>
      </c>
      <c r="AS69" s="98" t="n">
        <f aca="false">COUNTIF(F69:AJ72,"=ТН")</f>
        <v>0</v>
      </c>
      <c r="AT69" s="98" t="n">
        <f aca="false">COUNTIF($F69:$AJ72,"=ВД")</f>
        <v>0</v>
      </c>
      <c r="AU69" s="98" t="n">
        <f aca="false">COUNTIF($F69:$AJ72,"=ВП")</f>
        <v>0</v>
      </c>
      <c r="AV69" s="98" t="n">
        <f aca="false">COUNTIF($F69:$AJ72,"=ДД")</f>
        <v>0</v>
      </c>
      <c r="AW69" s="98" t="n">
        <f aca="false">COUNTIF($F69:$AJ72,"=П")</f>
        <v>4</v>
      </c>
      <c r="AX69" s="98" t="n">
        <f aca="false">COUNTIF($F69:$AJ72,"=ПР")</f>
        <v>0</v>
      </c>
      <c r="AY69" s="99" t="n">
        <f aca="false">COUNTIF($F69:$AJ72,"=І")</f>
        <v>0</v>
      </c>
      <c r="AZ69" s="99" t="n">
        <f aca="false">COUNTIF($F69:$AJ72,"=НЗ")</f>
        <v>8</v>
      </c>
      <c r="BA69" s="73" t="n">
        <f aca="false">IF(C69&gt;1,Графік!$H$36,"")</f>
        <v>144</v>
      </c>
    </row>
    <row r="70" customFormat="false" ht="15" hidden="false" customHeight="true" outlineLevel="0" collapsed="false">
      <c r="A70" s="57"/>
      <c r="B70" s="58"/>
      <c r="C70" s="59"/>
      <c r="D70" s="60"/>
      <c r="E70" s="100"/>
      <c r="F70" s="75" t="str">
        <f aca="false">IF(F69="Р",8,"")</f>
        <v/>
      </c>
      <c r="G70" s="76" t="str">
        <f aca="false">IF(G69="Р",8,"")</f>
        <v/>
      </c>
      <c r="H70" s="76" t="n">
        <f aca="false">IF(H69="Р",8,"")</f>
        <v>8</v>
      </c>
      <c r="I70" s="76" t="n">
        <f aca="false">IF(I69="Р",8,"")</f>
        <v>8</v>
      </c>
      <c r="J70" s="76" t="n">
        <f aca="false">IF(J69="Р",8,"")</f>
        <v>8</v>
      </c>
      <c r="K70" s="76" t="n">
        <f aca="false">IF(K69="Р",8,"")</f>
        <v>8</v>
      </c>
      <c r="L70" s="76" t="str">
        <f aca="false">IF(L69="Р",8,"")</f>
        <v/>
      </c>
      <c r="M70" s="76" t="str">
        <f aca="false">IF(M69="Р",8,"")</f>
        <v/>
      </c>
      <c r="N70" s="76"/>
      <c r="O70" s="76"/>
      <c r="P70" s="77"/>
      <c r="Q70" s="77"/>
      <c r="R70" s="76" t="str">
        <f aca="false">IF(R69="Р",8,"")</f>
        <v/>
      </c>
      <c r="S70" s="76" t="str">
        <f aca="false">IF(S69="Р",8,"")</f>
        <v/>
      </c>
      <c r="T70" s="77"/>
      <c r="U70" s="76" t="str">
        <f aca="false">IF(U69="Р",8,"")</f>
        <v/>
      </c>
      <c r="V70" s="76" t="str">
        <f aca="false">IF(V69="Р",8,"")</f>
        <v/>
      </c>
      <c r="W70" s="77" t="n">
        <f aca="false">IF(W69="Р",8,"")</f>
        <v>8</v>
      </c>
      <c r="X70" s="76" t="str">
        <f aca="false">IF(X69="Р",8,"")</f>
        <v/>
      </c>
      <c r="Y70" s="77" t="str">
        <f aca="false">IF(Y69="Р",8,"")</f>
        <v/>
      </c>
      <c r="Z70" s="77" t="n">
        <f aca="false">IF(Z69="Р",8,"")</f>
        <v>8</v>
      </c>
      <c r="AA70" s="77"/>
      <c r="AB70" s="76"/>
      <c r="AC70" s="76"/>
      <c r="AD70" s="77"/>
      <c r="AE70" s="78"/>
      <c r="AF70" s="76"/>
      <c r="AG70" s="76"/>
      <c r="AH70" s="76"/>
      <c r="AI70" s="76"/>
      <c r="AJ70" s="79"/>
      <c r="AK70" s="93"/>
      <c r="AL70" s="94"/>
      <c r="AM70" s="95"/>
      <c r="AN70" s="96"/>
      <c r="AO70" s="70"/>
      <c r="AP70" s="70"/>
      <c r="AQ70" s="70"/>
      <c r="AR70" s="98"/>
      <c r="AS70" s="98"/>
      <c r="AT70" s="98"/>
      <c r="AU70" s="98"/>
      <c r="AV70" s="98"/>
      <c r="AW70" s="98"/>
      <c r="AX70" s="98"/>
      <c r="AY70" s="99"/>
      <c r="AZ70" s="99"/>
      <c r="BA70" s="73"/>
    </row>
    <row r="71" customFormat="false" ht="15" hidden="false" customHeight="true" outlineLevel="0" collapsed="false">
      <c r="A71" s="57"/>
      <c r="B71" s="58"/>
      <c r="C71" s="59"/>
      <c r="D71" s="60"/>
      <c r="E71" s="100"/>
      <c r="F71" s="81" t="str">
        <f aca="false">IF(F72&gt;0,"НУ","")</f>
        <v/>
      </c>
      <c r="G71" s="82" t="str">
        <f aca="false">IF(G72&gt;0,"НУ","")</f>
        <v/>
      </c>
      <c r="H71" s="82" t="str">
        <f aca="false">IF(H72&gt;0,"НУ","")</f>
        <v/>
      </c>
      <c r="I71" s="82" t="str">
        <f aca="false">IF(I72&gt;0,"НУ","")</f>
        <v/>
      </c>
      <c r="J71" s="82" t="str">
        <f aca="false">IF(J72&gt;0,"НУ","")</f>
        <v/>
      </c>
      <c r="K71" s="82" t="str">
        <f aca="false">IF(K72&gt;0,"НУ","")</f>
        <v/>
      </c>
      <c r="L71" s="82" t="str">
        <f aca="false">IF(L72&gt;0,"НУ","")</f>
        <v/>
      </c>
      <c r="M71" s="82" t="str">
        <f aca="false">IF(M72&gt;0,"НУ","")</f>
        <v/>
      </c>
      <c r="N71" s="82" t="str">
        <f aca="false">IF(N72&gt;0,"НУ","")</f>
        <v/>
      </c>
      <c r="O71" s="82" t="str">
        <f aca="false">IF(O72&gt;0,"НУ","")</f>
        <v/>
      </c>
      <c r="P71" s="83" t="str">
        <f aca="false">IF(P72&gt;0,"НУ","")</f>
        <v/>
      </c>
      <c r="Q71" s="82" t="str">
        <f aca="false">IF(Q72&gt;0,"НУ","")</f>
        <v/>
      </c>
      <c r="R71" s="82" t="str">
        <f aca="false">IF(R72&gt;0,"НУ","")</f>
        <v/>
      </c>
      <c r="S71" s="82" t="str">
        <f aca="false">IF(S72&gt;0,"НУ","")</f>
        <v/>
      </c>
      <c r="T71" s="83" t="str">
        <f aca="false">IF(T72&gt;0,"НУ","")</f>
        <v/>
      </c>
      <c r="U71" s="82" t="s">
        <v>67</v>
      </c>
      <c r="V71" s="82" t="str">
        <f aca="false">IF(V72&gt;0,"НУ","")</f>
        <v/>
      </c>
      <c r="W71" s="83" t="str">
        <f aca="false">IF(W72&gt;0,"НУ","")</f>
        <v/>
      </c>
      <c r="X71" s="82" t="str">
        <f aca="false">IF(X72&gt;0,"НУ","")</f>
        <v/>
      </c>
      <c r="Y71" s="83" t="str">
        <f aca="false">IF(Y72&gt;0,"НУ","")</f>
        <v/>
      </c>
      <c r="Z71" s="83"/>
      <c r="AA71" s="83"/>
      <c r="AB71" s="82"/>
      <c r="AC71" s="82"/>
      <c r="AD71" s="83"/>
      <c r="AE71" s="84"/>
      <c r="AF71" s="82"/>
      <c r="AG71" s="82"/>
      <c r="AH71" s="83"/>
      <c r="AI71" s="83" t="str">
        <f aca="false">IF(AI72&gt;0,"НУ","")</f>
        <v/>
      </c>
      <c r="AJ71" s="85" t="str">
        <f aca="false">IF(AJ72&gt;0,"НУ","")</f>
        <v/>
      </c>
      <c r="AK71" s="93"/>
      <c r="AL71" s="94"/>
      <c r="AM71" s="95"/>
      <c r="AN71" s="96"/>
      <c r="AO71" s="70"/>
      <c r="AP71" s="70"/>
      <c r="AQ71" s="70"/>
      <c r="AR71" s="98"/>
      <c r="AS71" s="98"/>
      <c r="AT71" s="98"/>
      <c r="AU71" s="98"/>
      <c r="AV71" s="98"/>
      <c r="AW71" s="98"/>
      <c r="AX71" s="98"/>
      <c r="AY71" s="99"/>
      <c r="AZ71" s="99"/>
      <c r="BA71" s="73"/>
    </row>
    <row r="72" customFormat="false" ht="15" hidden="false" customHeight="true" outlineLevel="0" collapsed="false">
      <c r="A72" s="57"/>
      <c r="B72" s="58"/>
      <c r="C72" s="59"/>
      <c r="D72" s="60"/>
      <c r="E72" s="101"/>
      <c r="F72" s="87"/>
      <c r="G72" s="88"/>
      <c r="H72" s="88"/>
      <c r="I72" s="88"/>
      <c r="J72" s="88"/>
      <c r="K72" s="88"/>
      <c r="L72" s="88"/>
      <c r="M72" s="88"/>
      <c r="N72" s="88"/>
      <c r="O72" s="88"/>
      <c r="P72" s="89"/>
      <c r="Q72" s="88"/>
      <c r="R72" s="88"/>
      <c r="S72" s="88"/>
      <c r="T72" s="89"/>
      <c r="U72" s="88"/>
      <c r="V72" s="88"/>
      <c r="W72" s="89"/>
      <c r="X72" s="88"/>
      <c r="Y72" s="89"/>
      <c r="Z72" s="89"/>
      <c r="AA72" s="89"/>
      <c r="AB72" s="88"/>
      <c r="AC72" s="88"/>
      <c r="AD72" s="89"/>
      <c r="AE72" s="90"/>
      <c r="AF72" s="88"/>
      <c r="AG72" s="88"/>
      <c r="AH72" s="88"/>
      <c r="AI72" s="88"/>
      <c r="AJ72" s="91"/>
      <c r="AK72" s="93"/>
      <c r="AL72" s="94"/>
      <c r="AM72" s="95"/>
      <c r="AN72" s="96"/>
      <c r="AO72" s="70"/>
      <c r="AP72" s="70"/>
      <c r="AQ72" s="70"/>
      <c r="AR72" s="98"/>
      <c r="AS72" s="98"/>
      <c r="AT72" s="98"/>
      <c r="AU72" s="98"/>
      <c r="AV72" s="98"/>
      <c r="AW72" s="98"/>
      <c r="AX72" s="98"/>
      <c r="AY72" s="99"/>
      <c r="AZ72" s="99"/>
      <c r="BA72" s="73"/>
    </row>
    <row r="73" customFormat="false" ht="15" hidden="false" customHeight="true" outlineLevel="0" collapsed="false">
      <c r="A73" s="57" t="n">
        <v>16</v>
      </c>
      <c r="B73" s="58" t="str">
        <f aca="false">IFERROR(VLOOKUP($C73,Списки!$A$1:$C$3999,2,0),"")</f>
        <v>Попович Віктор Сирафимович</v>
      </c>
      <c r="C73" s="59" t="s">
        <v>68</v>
      </c>
      <c r="D73" s="60" t="str">
        <f aca="false">IFERROR(VLOOKUP($C73,Списки!$A$1:$C$3999,3,0),"")</f>
        <v>транспортувальник</v>
      </c>
      <c r="E73" s="92"/>
      <c r="F73" s="61" t="str">
        <f aca="false">VLOOKUP(F$11,Графік!$E$5:$H$32,3,0)</f>
        <v>ВВ</v>
      </c>
      <c r="G73" s="62" t="str">
        <f aca="false">VLOOKUP(G$11,Графік!$E$5:$H$32,3,0)</f>
        <v>ВВ</v>
      </c>
      <c r="H73" s="62" t="str">
        <f aca="false">VLOOKUP(H$11,Графік!$E$5:$H$32,3,0)</f>
        <v>Р</v>
      </c>
      <c r="I73" s="62" t="str">
        <f aca="false">VLOOKUP(I$11,Графік!$E$5:$H$32,3,0)</f>
        <v>Р</v>
      </c>
      <c r="J73" s="62" t="str">
        <f aca="false">VLOOKUP(J$11,Графік!$E$5:$H$32,3,0)</f>
        <v>Р</v>
      </c>
      <c r="K73" s="62" t="str">
        <f aca="false">VLOOKUP(K$11,Графік!$E$5:$H$32,3,0)</f>
        <v>Р</v>
      </c>
      <c r="L73" s="62" t="str">
        <f aca="false">VLOOKUP(L$11,Графік!$E$5:$H$32,3,0)</f>
        <v>ВВ</v>
      </c>
      <c r="M73" s="62" t="str">
        <f aca="false">VLOOKUP(M$11,Графік!$E$5:$H$32,3,0)</f>
        <v>ВВ</v>
      </c>
      <c r="N73" s="62" t="str">
        <f aca="false">VLOOKUP(N$11,Графік!$E$5:$H$32,3,0)</f>
        <v>Р</v>
      </c>
      <c r="O73" s="62" t="str">
        <f aca="false">VLOOKUP(O$11,Графік!$E$5:$H$32,3,0)</f>
        <v>Р</v>
      </c>
      <c r="P73" s="63" t="str">
        <f aca="false">VLOOKUP(P$11,Графік!$E$5:$H$32,3,0)</f>
        <v>Р</v>
      </c>
      <c r="Q73" s="62" t="str">
        <f aca="false">VLOOKUP(Q$11,Графік!$E$5:$H$32,3,0)</f>
        <v>Р</v>
      </c>
      <c r="R73" s="62" t="str">
        <f aca="false">VLOOKUP(R$11,Графік!$E$5:$H$32,3,0)</f>
        <v>ВВ</v>
      </c>
      <c r="S73" s="62" t="str">
        <f aca="false">VLOOKUP(S$11,Графік!$E$5:$H$32,3,0)</f>
        <v>ВВ</v>
      </c>
      <c r="T73" s="63" t="str">
        <f aca="false">VLOOKUP(T$11,Графік!$E$5:$H$32,3,0)</f>
        <v>Р</v>
      </c>
      <c r="U73" s="62" t="str">
        <f aca="false">VLOOKUP(U$11,Графік!$E$5:$H$32,3,0)</f>
        <v>Р</v>
      </c>
      <c r="V73" s="62" t="str">
        <f aca="false">VLOOKUP(V$11,Графік!$E$5:$H$32,3,0)</f>
        <v>Р</v>
      </c>
      <c r="W73" s="63" t="str">
        <f aca="false">VLOOKUP(W$11,Графік!$E$5:$H$32,3,0)</f>
        <v>Р</v>
      </c>
      <c r="X73" s="62" t="str">
        <f aca="false">VLOOKUP(X$11,Графік!$E$5:$H$32,3,0)</f>
        <v>ВВ</v>
      </c>
      <c r="Y73" s="63" t="str">
        <f aca="false">VLOOKUP(Y$11,Графік!$E$5:$H$32,3,0)</f>
        <v>ВВ</v>
      </c>
      <c r="Z73" s="63" t="str">
        <f aca="false">VLOOKUP(Z$11,Графік!$E$5:$H$32,3,0)</f>
        <v>Р</v>
      </c>
      <c r="AA73" s="63" t="s">
        <v>51</v>
      </c>
      <c r="AB73" s="62" t="s">
        <v>51</v>
      </c>
      <c r="AC73" s="62" t="s">
        <v>51</v>
      </c>
      <c r="AD73" s="63" t="str">
        <f aca="false">VLOOKUP(AD$11,Графік!$E$5:$H$32,3,0)</f>
        <v>ВВ</v>
      </c>
      <c r="AE73" s="64" t="str">
        <f aca="false">VLOOKUP(AE$11,Графік!$E$5:$H$32,3,0)</f>
        <v>ВВ</v>
      </c>
      <c r="AF73" s="62"/>
      <c r="AG73" s="62"/>
      <c r="AH73" s="62"/>
      <c r="AI73" s="62"/>
      <c r="AJ73" s="65"/>
      <c r="AK73" s="93" t="n">
        <f aca="false">SUMIF($F73:$AJ76,"Р",$F74:$AJ74)</f>
        <v>104</v>
      </c>
      <c r="AL73" s="94" t="n">
        <f aca="false">SUMIF($F75:$AJ76,"НУ",$F76:$AJ76)</f>
        <v>0</v>
      </c>
      <c r="AM73" s="95" t="n">
        <f aca="false">SUMIF(F73:AJ76,"РВ",F74:AJ74)</f>
        <v>0</v>
      </c>
      <c r="AN73" s="96" t="n">
        <f aca="false">AK73+AL73+AM73</f>
        <v>104</v>
      </c>
      <c r="AO73" s="70" t="n">
        <f aca="false">COUNTIF($F73:$AJ76,"=Р")</f>
        <v>13</v>
      </c>
      <c r="AP73" s="97" t="n">
        <f aca="false">COUNTIF($F73:$AJ76,"=ВВ")</f>
        <v>10</v>
      </c>
      <c r="AQ73" s="97" t="n">
        <f aca="false">COUNTIF($F73:$AJ76,"=В")</f>
        <v>0</v>
      </c>
      <c r="AR73" s="98" t="n">
        <f aca="false">COUNTIF($F73:$AJ76,"=НА")</f>
        <v>0</v>
      </c>
      <c r="AS73" s="98" t="n">
        <f aca="false">COUNTIF(F73:AJ76,"=ТН")</f>
        <v>0</v>
      </c>
      <c r="AT73" s="98" t="n">
        <f aca="false">COUNTIF($F73:$AJ76,"=ВД")</f>
        <v>0</v>
      </c>
      <c r="AU73" s="98" t="n">
        <f aca="false">COUNTIF($F73:$AJ76,"=ВП")</f>
        <v>0</v>
      </c>
      <c r="AV73" s="98" t="n">
        <f aca="false">COUNTIF($F73:$AJ76,"=ДД")</f>
        <v>0</v>
      </c>
      <c r="AW73" s="98" t="n">
        <f aca="false">COUNTIF($F73:$AJ76,"=П")</f>
        <v>3</v>
      </c>
      <c r="AX73" s="98" t="n">
        <f aca="false">COUNTIF($F73:$AJ76,"=ПР")</f>
        <v>0</v>
      </c>
      <c r="AY73" s="99" t="n">
        <f aca="false">COUNTIF($F73:$AJ76,"=І")</f>
        <v>0</v>
      </c>
      <c r="AZ73" s="99" t="n">
        <f aca="false">COUNTIF($F73:$AJ76,"=НЗ")</f>
        <v>0</v>
      </c>
      <c r="BA73" s="73" t="n">
        <f aca="false">IF(C73&gt;1,Графік!$H$36,"")</f>
        <v>144</v>
      </c>
    </row>
    <row r="74" customFormat="false" ht="15" hidden="false" customHeight="true" outlineLevel="0" collapsed="false">
      <c r="A74" s="57"/>
      <c r="B74" s="58"/>
      <c r="C74" s="59"/>
      <c r="D74" s="60"/>
      <c r="E74" s="100"/>
      <c r="F74" s="75" t="str">
        <f aca="false">IF(F73="Р",8,"")</f>
        <v/>
      </c>
      <c r="G74" s="76" t="str">
        <f aca="false">IF(G73="Р",8,"")</f>
        <v/>
      </c>
      <c r="H74" s="76" t="n">
        <f aca="false">IF(H73="Р",8,"")</f>
        <v>8</v>
      </c>
      <c r="I74" s="76" t="n">
        <f aca="false">IF(I73="Р",8,"")</f>
        <v>8</v>
      </c>
      <c r="J74" s="76" t="n">
        <f aca="false">IF(J73="Р",8,"")</f>
        <v>8</v>
      </c>
      <c r="K74" s="76" t="n">
        <f aca="false">IF(K73="Р",8,"")</f>
        <v>8</v>
      </c>
      <c r="L74" s="76" t="str">
        <f aca="false">IF(L73="Р",8,"")</f>
        <v/>
      </c>
      <c r="M74" s="76" t="str">
        <f aca="false">IF(M73="Р",8,"")</f>
        <v/>
      </c>
      <c r="N74" s="76" t="n">
        <f aca="false">IF(N73="Р",8,"")</f>
        <v>8</v>
      </c>
      <c r="O74" s="76" t="n">
        <f aca="false">IF(O73="Р",8,"")</f>
        <v>8</v>
      </c>
      <c r="P74" s="77" t="n">
        <f aca="false">IF(P73="Р",8,"")</f>
        <v>8</v>
      </c>
      <c r="Q74" s="76" t="n">
        <f aca="false">IF(Q73="Р",8,"")</f>
        <v>8</v>
      </c>
      <c r="R74" s="76" t="str">
        <f aca="false">IF(R73="Р",8,"")</f>
        <v/>
      </c>
      <c r="S74" s="76" t="str">
        <f aca="false">IF(S73="Р",8,"")</f>
        <v/>
      </c>
      <c r="T74" s="77" t="n">
        <f aca="false">IF(T73="Р",8,"")</f>
        <v>8</v>
      </c>
      <c r="U74" s="76" t="n">
        <f aca="false">IF(U73="Р",8,"")</f>
        <v>8</v>
      </c>
      <c r="V74" s="76" t="n">
        <f aca="false">IF(V73="Р",8,"")</f>
        <v>8</v>
      </c>
      <c r="W74" s="77" t="n">
        <f aca="false">IF(W73="Р",8,"")</f>
        <v>8</v>
      </c>
      <c r="X74" s="76" t="str">
        <f aca="false">IF(X73="Р",8,"")</f>
        <v/>
      </c>
      <c r="Y74" s="77" t="str">
        <f aca="false">IF(Y73="Р",8,"")</f>
        <v/>
      </c>
      <c r="Z74" s="77" t="n">
        <f aca="false">IF(Z73="Р",8,"")</f>
        <v>8</v>
      </c>
      <c r="AA74" s="77"/>
      <c r="AB74" s="76"/>
      <c r="AC74" s="76"/>
      <c r="AD74" s="77"/>
      <c r="AE74" s="78"/>
      <c r="AF74" s="76"/>
      <c r="AG74" s="76"/>
      <c r="AH74" s="76"/>
      <c r="AI74" s="76"/>
      <c r="AJ74" s="79"/>
      <c r="AK74" s="93"/>
      <c r="AL74" s="94"/>
      <c r="AM74" s="95"/>
      <c r="AN74" s="96"/>
      <c r="AO74" s="70"/>
      <c r="AP74" s="70"/>
      <c r="AQ74" s="70"/>
      <c r="AR74" s="98"/>
      <c r="AS74" s="98"/>
      <c r="AT74" s="98"/>
      <c r="AU74" s="98"/>
      <c r="AV74" s="98"/>
      <c r="AW74" s="98"/>
      <c r="AX74" s="98"/>
      <c r="AY74" s="99"/>
      <c r="AZ74" s="99"/>
      <c r="BA74" s="73"/>
    </row>
    <row r="75" customFormat="false" ht="15" hidden="false" customHeight="true" outlineLevel="0" collapsed="false">
      <c r="A75" s="57"/>
      <c r="B75" s="58"/>
      <c r="C75" s="59"/>
      <c r="D75" s="60"/>
      <c r="E75" s="100"/>
      <c r="F75" s="81" t="str">
        <f aca="false">IF(F76&gt;0,"НУ","")</f>
        <v/>
      </c>
      <c r="G75" s="82" t="str">
        <f aca="false">IF(G76&gt;0,"НУ","")</f>
        <v/>
      </c>
      <c r="H75" s="82" t="str">
        <f aca="false">IF(H76&gt;0,"НУ","")</f>
        <v/>
      </c>
      <c r="I75" s="82" t="str">
        <f aca="false">IF(I76&gt;0,"НУ","")</f>
        <v/>
      </c>
      <c r="J75" s="82" t="str">
        <f aca="false">IF(J76&gt;0,"НУ","")</f>
        <v/>
      </c>
      <c r="K75" s="82" t="str">
        <f aca="false">IF(K76&gt;0,"НУ","")</f>
        <v/>
      </c>
      <c r="L75" s="82" t="str">
        <f aca="false">IF(L76&gt;0,"НУ","")</f>
        <v/>
      </c>
      <c r="M75" s="82" t="str">
        <f aca="false">IF(M76&gt;0,"НУ","")</f>
        <v/>
      </c>
      <c r="N75" s="82" t="str">
        <f aca="false">IF(N76&gt;0,"НУ","")</f>
        <v/>
      </c>
      <c r="O75" s="82" t="str">
        <f aca="false">IF(O76&gt;0,"НУ","")</f>
        <v/>
      </c>
      <c r="P75" s="83" t="str">
        <f aca="false">IF(P76&gt;0,"НУ","")</f>
        <v/>
      </c>
      <c r="Q75" s="82" t="str">
        <f aca="false">IF(Q76&gt;0,"НУ","")</f>
        <v/>
      </c>
      <c r="R75" s="82" t="str">
        <f aca="false">IF(R76&gt;0,"НУ","")</f>
        <v/>
      </c>
      <c r="S75" s="82" t="str">
        <f aca="false">IF(S76&gt;0,"НУ","")</f>
        <v/>
      </c>
      <c r="T75" s="83" t="str">
        <f aca="false">IF(T76&gt;0,"НУ","")</f>
        <v/>
      </c>
      <c r="U75" s="82" t="str">
        <f aca="false">IF(U76&gt;0,"НУ","")</f>
        <v/>
      </c>
      <c r="V75" s="82" t="str">
        <f aca="false">IF(V76&gt;0,"НУ","")</f>
        <v/>
      </c>
      <c r="W75" s="83" t="str">
        <f aca="false">IF(W76&gt;0,"НУ","")</f>
        <v/>
      </c>
      <c r="X75" s="82" t="str">
        <f aca="false">IF(X76&gt;0,"НУ","")</f>
        <v/>
      </c>
      <c r="Y75" s="83" t="str">
        <f aca="false">IF(Y76&gt;0,"НУ","")</f>
        <v/>
      </c>
      <c r="Z75" s="83"/>
      <c r="AA75" s="83"/>
      <c r="AB75" s="82"/>
      <c r="AC75" s="82"/>
      <c r="AD75" s="83"/>
      <c r="AE75" s="84"/>
      <c r="AF75" s="82"/>
      <c r="AG75" s="82"/>
      <c r="AH75" s="83"/>
      <c r="AI75" s="83" t="str">
        <f aca="false">IF(AI76&gt;0,"НУ","")</f>
        <v/>
      </c>
      <c r="AJ75" s="85" t="str">
        <f aca="false">IF(AJ76&gt;0,"НУ","")</f>
        <v/>
      </c>
      <c r="AK75" s="93"/>
      <c r="AL75" s="94"/>
      <c r="AM75" s="95"/>
      <c r="AN75" s="96"/>
      <c r="AO75" s="70"/>
      <c r="AP75" s="70"/>
      <c r="AQ75" s="70"/>
      <c r="AR75" s="98"/>
      <c r="AS75" s="98"/>
      <c r="AT75" s="98"/>
      <c r="AU75" s="98"/>
      <c r="AV75" s="98"/>
      <c r="AW75" s="98"/>
      <c r="AX75" s="98"/>
      <c r="AY75" s="99"/>
      <c r="AZ75" s="99"/>
      <c r="BA75" s="73"/>
    </row>
    <row r="76" customFormat="false" ht="15" hidden="false" customHeight="true" outlineLevel="0" collapsed="false">
      <c r="A76" s="57"/>
      <c r="B76" s="58"/>
      <c r="C76" s="59"/>
      <c r="D76" s="60"/>
      <c r="E76" s="101"/>
      <c r="F76" s="87"/>
      <c r="G76" s="88"/>
      <c r="H76" s="88"/>
      <c r="I76" s="88"/>
      <c r="J76" s="88"/>
      <c r="K76" s="88"/>
      <c r="L76" s="88"/>
      <c r="M76" s="88"/>
      <c r="N76" s="88"/>
      <c r="O76" s="88"/>
      <c r="P76" s="89"/>
      <c r="Q76" s="88"/>
      <c r="R76" s="88"/>
      <c r="S76" s="88"/>
      <c r="T76" s="89"/>
      <c r="U76" s="88"/>
      <c r="V76" s="88"/>
      <c r="W76" s="89"/>
      <c r="X76" s="88"/>
      <c r="Y76" s="89"/>
      <c r="Z76" s="89"/>
      <c r="AA76" s="89"/>
      <c r="AB76" s="88"/>
      <c r="AC76" s="88"/>
      <c r="AD76" s="89"/>
      <c r="AE76" s="90"/>
      <c r="AF76" s="88"/>
      <c r="AG76" s="88"/>
      <c r="AH76" s="88"/>
      <c r="AI76" s="88"/>
      <c r="AJ76" s="91"/>
      <c r="AK76" s="93"/>
      <c r="AL76" s="94"/>
      <c r="AM76" s="95"/>
      <c r="AN76" s="96"/>
      <c r="AO76" s="70"/>
      <c r="AP76" s="70"/>
      <c r="AQ76" s="70"/>
      <c r="AR76" s="98"/>
      <c r="AS76" s="98"/>
      <c r="AT76" s="98"/>
      <c r="AU76" s="98"/>
      <c r="AV76" s="98"/>
      <c r="AW76" s="98"/>
      <c r="AX76" s="98"/>
      <c r="AY76" s="99"/>
      <c r="AZ76" s="99"/>
      <c r="BA76" s="73"/>
    </row>
    <row r="77" customFormat="false" ht="15" hidden="false" customHeight="true" outlineLevel="0" collapsed="false">
      <c r="A77" s="57" t="n">
        <v>17</v>
      </c>
      <c r="B77" s="58" t="str">
        <f aca="false">IFERROR(VLOOKUP($C77,Списки!$A$1:$C$3999,2,0),"")</f>
        <v>Продан Георгій Васильович</v>
      </c>
      <c r="C77" s="59" t="s">
        <v>69</v>
      </c>
      <c r="D77" s="60" t="str">
        <f aca="false">IFERROR(VLOOKUP($C77,Списки!$A$1:$C$3999,3,0),"")</f>
        <v>транспортувальник</v>
      </c>
      <c r="E77" s="92"/>
      <c r="F77" s="61" t="str">
        <f aca="false">VLOOKUP(F$11,Графік!$E$5:$H$32,3,0)</f>
        <v>ВВ</v>
      </c>
      <c r="G77" s="62" t="str">
        <f aca="false">VLOOKUP(G$11,Графік!$E$5:$H$32,3,0)</f>
        <v>ВВ</v>
      </c>
      <c r="H77" s="62" t="str">
        <f aca="false">VLOOKUP(H$11,Графік!$E$5:$H$32,3,0)</f>
        <v>Р</v>
      </c>
      <c r="I77" s="62" t="str">
        <f aca="false">VLOOKUP(I$11,Графік!$E$5:$H$32,3,0)</f>
        <v>Р</v>
      </c>
      <c r="J77" s="62" t="str">
        <f aca="false">VLOOKUP(J$11,Графік!$E$5:$H$32,3,0)</f>
        <v>Р</v>
      </c>
      <c r="K77" s="62" t="str">
        <f aca="false">VLOOKUP(K$11,Графік!$E$5:$H$32,3,0)</f>
        <v>Р</v>
      </c>
      <c r="L77" s="62" t="str">
        <f aca="false">VLOOKUP(L$11,Графік!$E$5:$H$32,3,0)</f>
        <v>ВВ</v>
      </c>
      <c r="M77" s="62" t="str">
        <f aca="false">VLOOKUP(M$11,Графік!$E$5:$H$32,3,0)</f>
        <v>ВВ</v>
      </c>
      <c r="N77" s="62" t="str">
        <f aca="false">VLOOKUP(N$11,Графік!$E$5:$H$32,3,0)</f>
        <v>Р</v>
      </c>
      <c r="O77" s="62" t="str">
        <f aca="false">VLOOKUP(O$11,Графік!$E$5:$H$32,3,0)</f>
        <v>Р</v>
      </c>
      <c r="P77" s="63" t="str">
        <f aca="false">VLOOKUP(P$11,Графік!$E$5:$H$32,3,0)</f>
        <v>Р</v>
      </c>
      <c r="Q77" s="62" t="str">
        <f aca="false">VLOOKUP(Q$11,Графік!$E$5:$H$32,3,0)</f>
        <v>Р</v>
      </c>
      <c r="R77" s="62" t="str">
        <f aca="false">VLOOKUP(R$11,Графік!$E$5:$H$32,3,0)</f>
        <v>ВВ</v>
      </c>
      <c r="S77" s="62" t="str">
        <f aca="false">VLOOKUP(S$11,Графік!$E$5:$H$32,3,0)</f>
        <v>ВВ</v>
      </c>
      <c r="T77" s="63" t="str">
        <f aca="false">VLOOKUP(T$11,Графік!$E$5:$H$32,3,0)</f>
        <v>Р</v>
      </c>
      <c r="U77" s="62" t="str">
        <f aca="false">VLOOKUP(U$11,Графік!$E$5:$H$32,3,0)</f>
        <v>Р</v>
      </c>
      <c r="V77" s="62" t="s">
        <v>51</v>
      </c>
      <c r="W77" s="63" t="str">
        <f aca="false">VLOOKUP(W$11,Графік!$E$5:$H$32,3,0)</f>
        <v>Р</v>
      </c>
      <c r="X77" s="62" t="str">
        <f aca="false">VLOOKUP(X$11,Графік!$E$5:$H$32,3,0)</f>
        <v>ВВ</v>
      </c>
      <c r="Y77" s="63" t="str">
        <f aca="false">VLOOKUP(Y$11,Графік!$E$5:$H$32,3,0)</f>
        <v>ВВ</v>
      </c>
      <c r="Z77" s="63" t="str">
        <f aca="false">VLOOKUP(Z$11,Графік!$E$5:$H$32,3,0)</f>
        <v>Р</v>
      </c>
      <c r="AA77" s="63" t="s">
        <v>51</v>
      </c>
      <c r="AB77" s="62" t="s">
        <v>51</v>
      </c>
      <c r="AC77" s="62" t="s">
        <v>51</v>
      </c>
      <c r="AD77" s="63" t="str">
        <f aca="false">VLOOKUP(AD$11,Графік!$E$5:$H$32,3,0)</f>
        <v>ВВ</v>
      </c>
      <c r="AE77" s="64" t="str">
        <f aca="false">VLOOKUP(AE$11,Графік!$E$5:$H$32,3,0)</f>
        <v>ВВ</v>
      </c>
      <c r="AF77" s="62"/>
      <c r="AG77" s="62"/>
      <c r="AH77" s="62"/>
      <c r="AI77" s="62"/>
      <c r="AJ77" s="65"/>
      <c r="AK77" s="93" t="n">
        <f aca="false">SUMIF($F77:$AJ80,"Р",$F78:$AJ78)</f>
        <v>32</v>
      </c>
      <c r="AL77" s="94" t="n">
        <f aca="false">SUMIF($F79:$AJ80,"НУ",$F80:$AJ80)</f>
        <v>0</v>
      </c>
      <c r="AM77" s="95" t="n">
        <f aca="false">SUMIF(F77:AJ80,"РВ",F78:AJ78)</f>
        <v>0</v>
      </c>
      <c r="AN77" s="96" t="n">
        <f aca="false">AK77+AL77+AM77</f>
        <v>32</v>
      </c>
      <c r="AO77" s="70" t="n">
        <f aca="false">COUNTIF($F77:$AJ80,"=Р")</f>
        <v>12</v>
      </c>
      <c r="AP77" s="97" t="n">
        <f aca="false">COUNTIF($F77:$AJ80,"=ВВ")</f>
        <v>10</v>
      </c>
      <c r="AQ77" s="97" t="n">
        <f aca="false">COUNTIF($F77:$AJ80,"=В")</f>
        <v>0</v>
      </c>
      <c r="AR77" s="98" t="n">
        <f aca="false">COUNTIF($F77:$AJ80,"=НА")</f>
        <v>0</v>
      </c>
      <c r="AS77" s="98" t="n">
        <f aca="false">COUNTIF(F77:AJ80,"=ТН")</f>
        <v>11</v>
      </c>
      <c r="AT77" s="98" t="n">
        <f aca="false">COUNTIF($F77:$AJ80,"=ВД")</f>
        <v>0</v>
      </c>
      <c r="AU77" s="98" t="n">
        <f aca="false">COUNTIF($F77:$AJ80,"=ВП")</f>
        <v>0</v>
      </c>
      <c r="AV77" s="98" t="n">
        <f aca="false">COUNTIF($F77:$AJ80,"=ДД")</f>
        <v>0</v>
      </c>
      <c r="AW77" s="98" t="n">
        <f aca="false">COUNTIF($F77:$AJ80,"=П")</f>
        <v>4</v>
      </c>
      <c r="AX77" s="98" t="n">
        <f aca="false">COUNTIF($F77:$AJ80,"=ПР")</f>
        <v>0</v>
      </c>
      <c r="AY77" s="99" t="n">
        <f aca="false">COUNTIF($F77:$AJ80,"=І")</f>
        <v>0</v>
      </c>
      <c r="AZ77" s="99" t="n">
        <f aca="false">COUNTIF($F77:$AJ80,"=НЗ")</f>
        <v>0</v>
      </c>
      <c r="BA77" s="73" t="n">
        <f aca="false">IF(C77&gt;1,Графік!$H$36,"")</f>
        <v>144</v>
      </c>
    </row>
    <row r="78" customFormat="false" ht="15" hidden="false" customHeight="true" outlineLevel="0" collapsed="false">
      <c r="A78" s="57"/>
      <c r="B78" s="58"/>
      <c r="C78" s="59"/>
      <c r="D78" s="60"/>
      <c r="E78" s="100"/>
      <c r="F78" s="75"/>
      <c r="G78" s="76"/>
      <c r="H78" s="76" t="n">
        <v>4</v>
      </c>
      <c r="I78" s="76" t="n">
        <v>4</v>
      </c>
      <c r="J78" s="76" t="s">
        <v>70</v>
      </c>
      <c r="K78" s="76" t="s">
        <v>70</v>
      </c>
      <c r="L78" s="76" t="s">
        <v>70</v>
      </c>
      <c r="M78" s="76" t="s">
        <v>70</v>
      </c>
      <c r="N78" s="76" t="s">
        <v>70</v>
      </c>
      <c r="O78" s="76" t="s">
        <v>70</v>
      </c>
      <c r="P78" s="77" t="s">
        <v>70</v>
      </c>
      <c r="Q78" s="76" t="s">
        <v>70</v>
      </c>
      <c r="R78" s="76" t="s">
        <v>70</v>
      </c>
      <c r="S78" s="76" t="s">
        <v>70</v>
      </c>
      <c r="T78" s="77" t="s">
        <v>70</v>
      </c>
      <c r="U78" s="76" t="n">
        <f aca="false">IF(U77="Р",8,"")</f>
        <v>8</v>
      </c>
      <c r="V78" s="76" t="str">
        <f aca="false">IF(V77="Р",8,"")</f>
        <v/>
      </c>
      <c r="W78" s="77" t="n">
        <f aca="false">IF(W77="Р",8,"")</f>
        <v>8</v>
      </c>
      <c r="X78" s="76" t="str">
        <f aca="false">IF(X77="Р",8,"")</f>
        <v/>
      </c>
      <c r="Y78" s="77" t="str">
        <f aca="false">IF(Y77="Р",8,"")</f>
        <v/>
      </c>
      <c r="Z78" s="77" t="n">
        <f aca="false">IF(Z77="Р",8,"")</f>
        <v>8</v>
      </c>
      <c r="AA78" s="77"/>
      <c r="AB78" s="76"/>
      <c r="AC78" s="76"/>
      <c r="AD78" s="77"/>
      <c r="AE78" s="78"/>
      <c r="AF78" s="76"/>
      <c r="AG78" s="76"/>
      <c r="AH78" s="76"/>
      <c r="AI78" s="76"/>
      <c r="AJ78" s="79"/>
      <c r="AK78" s="93"/>
      <c r="AL78" s="94"/>
      <c r="AM78" s="95"/>
      <c r="AN78" s="96"/>
      <c r="AO78" s="70"/>
      <c r="AP78" s="70"/>
      <c r="AQ78" s="70"/>
      <c r="AR78" s="98"/>
      <c r="AS78" s="98"/>
      <c r="AT78" s="98"/>
      <c r="AU78" s="98"/>
      <c r="AV78" s="98"/>
      <c r="AW78" s="98"/>
      <c r="AX78" s="98"/>
      <c r="AY78" s="99"/>
      <c r="AZ78" s="99"/>
      <c r="BA78" s="73"/>
    </row>
    <row r="79" customFormat="false" ht="15" hidden="false" customHeight="true" outlineLevel="0" collapsed="false">
      <c r="A79" s="57"/>
      <c r="B79" s="58"/>
      <c r="C79" s="59"/>
      <c r="D79" s="60"/>
      <c r="E79" s="100"/>
      <c r="F79" s="81" t="str">
        <f aca="false">IF(F80&gt;0,"НУ","")</f>
        <v/>
      </c>
      <c r="G79" s="82" t="str">
        <f aca="false">IF(G80&gt;0,"НУ","")</f>
        <v/>
      </c>
      <c r="H79" s="82" t="str">
        <f aca="false">IF(H80&gt;0,"НУ","")</f>
        <v/>
      </c>
      <c r="I79" s="82" t="str">
        <f aca="false">IF(I80&gt;0,"НУ","")</f>
        <v/>
      </c>
      <c r="J79" s="82" t="str">
        <f aca="false">IF(J80&gt;0,"НУ","")</f>
        <v/>
      </c>
      <c r="K79" s="82" t="str">
        <f aca="false">IF(K80&gt;0,"НУ","")</f>
        <v/>
      </c>
      <c r="L79" s="82" t="str">
        <f aca="false">IF(L80&gt;0,"НУ","")</f>
        <v/>
      </c>
      <c r="M79" s="82" t="str">
        <f aca="false">IF(M80&gt;0,"НУ","")</f>
        <v/>
      </c>
      <c r="N79" s="82" t="str">
        <f aca="false">IF(N80&gt;0,"НУ","")</f>
        <v/>
      </c>
      <c r="O79" s="82" t="str">
        <f aca="false">IF(O80&gt;0,"НУ","")</f>
        <v/>
      </c>
      <c r="P79" s="83" t="str">
        <f aca="false">IF(P80&gt;0,"НУ","")</f>
        <v/>
      </c>
      <c r="Q79" s="82" t="str">
        <f aca="false">IF(Q80&gt;0,"НУ","")</f>
        <v/>
      </c>
      <c r="R79" s="82" t="str">
        <f aca="false">IF(R80&gt;0,"НУ","")</f>
        <v/>
      </c>
      <c r="S79" s="82" t="str">
        <f aca="false">IF(S80&gt;0,"НУ","")</f>
        <v/>
      </c>
      <c r="T79" s="83" t="str">
        <f aca="false">IF(T80&gt;0,"НУ","")</f>
        <v/>
      </c>
      <c r="U79" s="82" t="str">
        <f aca="false">IF(U80&gt;0,"НУ","")</f>
        <v/>
      </c>
      <c r="V79" s="82" t="str">
        <f aca="false">IF(V80&gt;0,"НУ","")</f>
        <v/>
      </c>
      <c r="W79" s="83" t="str">
        <f aca="false">IF(W80&gt;0,"НУ","")</f>
        <v/>
      </c>
      <c r="X79" s="82" t="str">
        <f aca="false">IF(X80&gt;0,"НУ","")</f>
        <v/>
      </c>
      <c r="Y79" s="83" t="str">
        <f aca="false">IF(Y80&gt;0,"НУ","")</f>
        <v/>
      </c>
      <c r="Z79" s="83"/>
      <c r="AA79" s="83"/>
      <c r="AB79" s="82"/>
      <c r="AC79" s="82"/>
      <c r="AD79" s="83"/>
      <c r="AE79" s="84"/>
      <c r="AF79" s="82"/>
      <c r="AG79" s="82"/>
      <c r="AH79" s="83"/>
      <c r="AI79" s="83" t="str">
        <f aca="false">IF(AI80&gt;0,"НУ","")</f>
        <v/>
      </c>
      <c r="AJ79" s="85" t="str">
        <f aca="false">IF(AJ80&gt;0,"НУ","")</f>
        <v/>
      </c>
      <c r="AK79" s="93"/>
      <c r="AL79" s="94"/>
      <c r="AM79" s="95"/>
      <c r="AN79" s="96"/>
      <c r="AO79" s="70"/>
      <c r="AP79" s="70"/>
      <c r="AQ79" s="70"/>
      <c r="AR79" s="98"/>
      <c r="AS79" s="98"/>
      <c r="AT79" s="98"/>
      <c r="AU79" s="98"/>
      <c r="AV79" s="98"/>
      <c r="AW79" s="98"/>
      <c r="AX79" s="98"/>
      <c r="AY79" s="99"/>
      <c r="AZ79" s="99"/>
      <c r="BA79" s="73"/>
    </row>
    <row r="80" customFormat="false" ht="15" hidden="false" customHeight="true" outlineLevel="0" collapsed="false">
      <c r="A80" s="57"/>
      <c r="B80" s="58"/>
      <c r="C80" s="59"/>
      <c r="D80" s="60"/>
      <c r="E80" s="101"/>
      <c r="F80" s="87"/>
      <c r="G80" s="88"/>
      <c r="H80" s="88"/>
      <c r="I80" s="88"/>
      <c r="J80" s="88"/>
      <c r="K80" s="88"/>
      <c r="L80" s="88"/>
      <c r="M80" s="88"/>
      <c r="N80" s="88"/>
      <c r="O80" s="88"/>
      <c r="P80" s="89"/>
      <c r="Q80" s="88"/>
      <c r="R80" s="88"/>
      <c r="S80" s="88"/>
      <c r="T80" s="89"/>
      <c r="U80" s="88"/>
      <c r="V80" s="88"/>
      <c r="W80" s="89"/>
      <c r="X80" s="88"/>
      <c r="Y80" s="89"/>
      <c r="Z80" s="89"/>
      <c r="AA80" s="89"/>
      <c r="AB80" s="88"/>
      <c r="AC80" s="88"/>
      <c r="AD80" s="89"/>
      <c r="AE80" s="90"/>
      <c r="AF80" s="88"/>
      <c r="AG80" s="88"/>
      <c r="AH80" s="88"/>
      <c r="AI80" s="88"/>
      <c r="AJ80" s="91"/>
      <c r="AK80" s="93"/>
      <c r="AL80" s="94"/>
      <c r="AM80" s="95"/>
      <c r="AN80" s="96"/>
      <c r="AO80" s="70"/>
      <c r="AP80" s="70"/>
      <c r="AQ80" s="70"/>
      <c r="AR80" s="98"/>
      <c r="AS80" s="98"/>
      <c r="AT80" s="98"/>
      <c r="AU80" s="98"/>
      <c r="AV80" s="98"/>
      <c r="AW80" s="98"/>
      <c r="AX80" s="98"/>
      <c r="AY80" s="99"/>
      <c r="AZ80" s="99"/>
      <c r="BA80" s="73"/>
    </row>
    <row r="81" customFormat="false" ht="15" hidden="false" customHeight="true" outlineLevel="0" collapsed="false">
      <c r="A81" s="57" t="n">
        <v>18</v>
      </c>
      <c r="B81" s="58" t="str">
        <f aca="false">IFERROR(VLOOKUP($C81,Списки!$A$1:$C$3999,2,0),"")</f>
        <v>Савчук Павло Ілліч</v>
      </c>
      <c r="C81" s="59" t="s">
        <v>71</v>
      </c>
      <c r="D81" s="60" t="str">
        <f aca="false">IFERROR(VLOOKUP($C81,Списки!$A$1:$C$3999,3,0),"")</f>
        <v>транспортувальник</v>
      </c>
      <c r="E81" s="92"/>
      <c r="F81" s="61" t="str">
        <f aca="false">VLOOKUP(F$11,Графік!$E$5:$H$32,3,0)</f>
        <v>ВВ</v>
      </c>
      <c r="G81" s="62" t="str">
        <f aca="false">VLOOKUP(G$11,Графік!$E$5:$H$32,3,0)</f>
        <v>ВВ</v>
      </c>
      <c r="H81" s="62" t="str">
        <f aca="false">VLOOKUP(H$11,Графік!$E$5:$H$32,3,0)</f>
        <v>Р</v>
      </c>
      <c r="I81" s="62" t="str">
        <f aca="false">VLOOKUP(I$11,Графік!$E$5:$H$32,3,0)</f>
        <v>Р</v>
      </c>
      <c r="J81" s="62" t="str">
        <f aca="false">VLOOKUP(J$11,Графік!$E$5:$H$32,3,0)</f>
        <v>Р</v>
      </c>
      <c r="K81" s="62" t="str">
        <f aca="false">VLOOKUP(K$11,Графік!$E$5:$H$32,3,0)</f>
        <v>Р</v>
      </c>
      <c r="L81" s="62" t="str">
        <f aca="false">VLOOKUP(L$11,Графік!$E$5:$H$32,3,0)</f>
        <v>ВВ</v>
      </c>
      <c r="M81" s="62" t="str">
        <f aca="false">VLOOKUP(M$11,Графік!$E$5:$H$32,3,0)</f>
        <v>ВВ</v>
      </c>
      <c r="N81" s="62" t="str">
        <f aca="false">VLOOKUP(N$11,Графік!$E$5:$H$32,3,0)</f>
        <v>Р</v>
      </c>
      <c r="O81" s="62" t="str">
        <f aca="false">VLOOKUP(O$11,Графік!$E$5:$H$32,3,0)</f>
        <v>Р</v>
      </c>
      <c r="P81" s="63" t="str">
        <f aca="false">VLOOKUP(P$11,Графік!$E$5:$H$32,3,0)</f>
        <v>Р</v>
      </c>
      <c r="Q81" s="62" t="str">
        <f aca="false">VLOOKUP(Q$11,Графік!$E$5:$H$32,3,0)</f>
        <v>Р</v>
      </c>
      <c r="R81" s="62" t="str">
        <f aca="false">VLOOKUP(R$11,Графік!$E$5:$H$32,3,0)</f>
        <v>ВВ</v>
      </c>
      <c r="S81" s="62" t="str">
        <f aca="false">VLOOKUP(S$11,Графік!$E$5:$H$32,3,0)</f>
        <v>ВВ</v>
      </c>
      <c r="T81" s="63" t="str">
        <f aca="false">VLOOKUP(T$11,Графік!$E$5:$H$32,3,0)</f>
        <v>Р</v>
      </c>
      <c r="U81" s="62" t="str">
        <f aca="false">VLOOKUP(U$11,Графік!$E$5:$H$32,3,0)</f>
        <v>Р</v>
      </c>
      <c r="V81" s="62" t="str">
        <f aca="false">VLOOKUP(V$11,Графік!$E$5:$H$32,3,0)</f>
        <v>Р</v>
      </c>
      <c r="W81" s="63" t="str">
        <f aca="false">VLOOKUP(W$11,Графік!$E$5:$H$32,3,0)</f>
        <v>Р</v>
      </c>
      <c r="X81" s="62" t="str">
        <f aca="false">VLOOKUP(X$11,Графік!$E$5:$H$32,3,0)</f>
        <v>ВВ</v>
      </c>
      <c r="Y81" s="63" t="str">
        <f aca="false">VLOOKUP(Y$11,Графік!$E$5:$H$32,3,0)</f>
        <v>ВВ</v>
      </c>
      <c r="Z81" s="63" t="str">
        <f aca="false">VLOOKUP(Z$11,Графік!$E$5:$H$32,3,0)</f>
        <v>Р</v>
      </c>
      <c r="AA81" s="63" t="s">
        <v>51</v>
      </c>
      <c r="AB81" s="62" t="s">
        <v>51</v>
      </c>
      <c r="AC81" s="62" t="s">
        <v>51</v>
      </c>
      <c r="AD81" s="63" t="str">
        <f aca="false">VLOOKUP(AD$11,Графік!$E$5:$H$32,3,0)</f>
        <v>ВВ</v>
      </c>
      <c r="AE81" s="64" t="str">
        <f aca="false">VLOOKUP(AE$11,Графік!$E$5:$H$32,3,0)</f>
        <v>ВВ</v>
      </c>
      <c r="AF81" s="62"/>
      <c r="AG81" s="62"/>
      <c r="AH81" s="62"/>
      <c r="AI81" s="62"/>
      <c r="AJ81" s="65"/>
      <c r="AK81" s="93" t="n">
        <f aca="false">SUMIF($F81:$AJ84,"Р",$F82:$AJ82)</f>
        <v>104</v>
      </c>
      <c r="AL81" s="94" t="n">
        <f aca="false">SUMIF($F83:$AJ84,"НУ",$F84:$AJ84)</f>
        <v>0</v>
      </c>
      <c r="AM81" s="95" t="n">
        <f aca="false">SUMIF(F81:AJ84,"РВ",F82:AJ82)</f>
        <v>0</v>
      </c>
      <c r="AN81" s="96" t="n">
        <f aca="false">AK81+AL81+AM81</f>
        <v>104</v>
      </c>
      <c r="AO81" s="70" t="n">
        <f aca="false">COUNTIF($F81:$AJ84,"=Р")</f>
        <v>13</v>
      </c>
      <c r="AP81" s="97" t="n">
        <f aca="false">COUNTIF($F81:$AJ84,"=ВВ")</f>
        <v>10</v>
      </c>
      <c r="AQ81" s="97" t="n">
        <f aca="false">COUNTIF($F81:$AJ84,"=В")</f>
        <v>0</v>
      </c>
      <c r="AR81" s="98" t="n">
        <f aca="false">COUNTIF($F81:$AJ84,"=НА")</f>
        <v>0</v>
      </c>
      <c r="AS81" s="98" t="n">
        <f aca="false">COUNTIF(F81:AJ84,"=ТН")</f>
        <v>0</v>
      </c>
      <c r="AT81" s="98" t="n">
        <f aca="false">COUNTIF($F81:$AJ84,"=ВД")</f>
        <v>0</v>
      </c>
      <c r="AU81" s="98" t="n">
        <f aca="false">COUNTIF($F81:$AJ84,"=ВП")</f>
        <v>0</v>
      </c>
      <c r="AV81" s="98" t="n">
        <f aca="false">COUNTIF($F81:$AJ84,"=ДД")</f>
        <v>0</v>
      </c>
      <c r="AW81" s="98" t="n">
        <f aca="false">COUNTIF($F81:$AJ84,"=П")</f>
        <v>3</v>
      </c>
      <c r="AX81" s="98" t="n">
        <f aca="false">COUNTIF($F81:$AJ84,"=ПР")</f>
        <v>0</v>
      </c>
      <c r="AY81" s="99" t="n">
        <f aca="false">COUNTIF($F81:$AJ84,"=І")</f>
        <v>0</v>
      </c>
      <c r="AZ81" s="99" t="n">
        <f aca="false">COUNTIF($F81:$AJ84,"=НЗ")</f>
        <v>0</v>
      </c>
      <c r="BA81" s="73" t="n">
        <f aca="false">IF(C81&gt;1,Графік!$H$36,"")</f>
        <v>144</v>
      </c>
    </row>
    <row r="82" customFormat="false" ht="15" hidden="false" customHeight="true" outlineLevel="0" collapsed="false">
      <c r="A82" s="57"/>
      <c r="B82" s="58"/>
      <c r="C82" s="59"/>
      <c r="D82" s="60"/>
      <c r="E82" s="100"/>
      <c r="F82" s="75" t="str">
        <f aca="false">IF(F81="Р",8,"")</f>
        <v/>
      </c>
      <c r="G82" s="76" t="str">
        <f aca="false">IF(G81="Р",8,"")</f>
        <v/>
      </c>
      <c r="H82" s="76" t="n">
        <f aca="false">IF(H81="Р",8,"")</f>
        <v>8</v>
      </c>
      <c r="I82" s="76" t="n">
        <f aca="false">IF(I81="Р",8,"")</f>
        <v>8</v>
      </c>
      <c r="J82" s="76" t="n">
        <f aca="false">IF(J81="Р",8,"")</f>
        <v>8</v>
      </c>
      <c r="K82" s="76" t="n">
        <f aca="false">IF(K81="Р",8,"")</f>
        <v>8</v>
      </c>
      <c r="L82" s="76" t="str">
        <f aca="false">IF(L81="Р",8,"")</f>
        <v/>
      </c>
      <c r="M82" s="76" t="str">
        <f aca="false">IF(M81="Р",8,"")</f>
        <v/>
      </c>
      <c r="N82" s="76" t="n">
        <f aca="false">IF(N81="Р",8,"")</f>
        <v>8</v>
      </c>
      <c r="O82" s="76" t="n">
        <f aca="false">IF(O81="Р",8,"")</f>
        <v>8</v>
      </c>
      <c r="P82" s="77" t="n">
        <f aca="false">IF(P81="Р",8,"")</f>
        <v>8</v>
      </c>
      <c r="Q82" s="76" t="n">
        <f aca="false">IF(Q81="Р",8,"")</f>
        <v>8</v>
      </c>
      <c r="R82" s="76" t="str">
        <f aca="false">IF(R81="Р",8,"")</f>
        <v/>
      </c>
      <c r="S82" s="76" t="str">
        <f aca="false">IF(S81="Р",8,"")</f>
        <v/>
      </c>
      <c r="T82" s="77" t="n">
        <f aca="false">IF(T81="Р",8,"")</f>
        <v>8</v>
      </c>
      <c r="U82" s="76" t="n">
        <f aca="false">IF(U81="Р",8,"")</f>
        <v>8</v>
      </c>
      <c r="V82" s="76" t="n">
        <f aca="false">IF(V81="Р",8,"")</f>
        <v>8</v>
      </c>
      <c r="W82" s="77" t="n">
        <f aca="false">IF(W81="Р",8,"")</f>
        <v>8</v>
      </c>
      <c r="X82" s="76" t="str">
        <f aca="false">IF(X81="Р",8,"")</f>
        <v/>
      </c>
      <c r="Y82" s="77" t="str">
        <f aca="false">IF(Y81="Р",8,"")</f>
        <v/>
      </c>
      <c r="Z82" s="77" t="n">
        <f aca="false">IF(Z81="Р",8,"")</f>
        <v>8</v>
      </c>
      <c r="AA82" s="77"/>
      <c r="AB82" s="76"/>
      <c r="AC82" s="76"/>
      <c r="AD82" s="77"/>
      <c r="AE82" s="78"/>
      <c r="AF82" s="76"/>
      <c r="AG82" s="76"/>
      <c r="AH82" s="76"/>
      <c r="AI82" s="76"/>
      <c r="AJ82" s="79"/>
      <c r="AK82" s="93"/>
      <c r="AL82" s="94"/>
      <c r="AM82" s="95"/>
      <c r="AN82" s="96"/>
      <c r="AO82" s="70"/>
      <c r="AP82" s="70"/>
      <c r="AQ82" s="70"/>
      <c r="AR82" s="98"/>
      <c r="AS82" s="98"/>
      <c r="AT82" s="98"/>
      <c r="AU82" s="98"/>
      <c r="AV82" s="98"/>
      <c r="AW82" s="98"/>
      <c r="AX82" s="98"/>
      <c r="AY82" s="99"/>
      <c r="AZ82" s="99"/>
      <c r="BA82" s="73"/>
    </row>
    <row r="83" customFormat="false" ht="15" hidden="false" customHeight="true" outlineLevel="0" collapsed="false">
      <c r="A83" s="57"/>
      <c r="B83" s="58"/>
      <c r="C83" s="59"/>
      <c r="D83" s="60"/>
      <c r="E83" s="100"/>
      <c r="F83" s="81" t="str">
        <f aca="false">IF(F84&gt;0,"НУ","")</f>
        <v/>
      </c>
      <c r="G83" s="82" t="str">
        <f aca="false">IF(G84&gt;0,"НУ","")</f>
        <v/>
      </c>
      <c r="H83" s="82" t="str">
        <f aca="false">IF(H84&gt;0,"НУ","")</f>
        <v/>
      </c>
      <c r="I83" s="82" t="str">
        <f aca="false">IF(I84&gt;0,"НУ","")</f>
        <v/>
      </c>
      <c r="J83" s="82" t="str">
        <f aca="false">IF(J84&gt;0,"НУ","")</f>
        <v/>
      </c>
      <c r="K83" s="82" t="str">
        <f aca="false">IF(K84&gt;0,"НУ","")</f>
        <v/>
      </c>
      <c r="L83" s="82" t="str">
        <f aca="false">IF(L84&gt;0,"НУ","")</f>
        <v/>
      </c>
      <c r="M83" s="82" t="str">
        <f aca="false">IF(M84&gt;0,"НУ","")</f>
        <v/>
      </c>
      <c r="N83" s="82" t="str">
        <f aca="false">IF(N84&gt;0,"НУ","")</f>
        <v/>
      </c>
      <c r="O83" s="82" t="str">
        <f aca="false">IF(O84&gt;0,"НУ","")</f>
        <v/>
      </c>
      <c r="P83" s="83" t="str">
        <f aca="false">IF(P84&gt;0,"НУ","")</f>
        <v/>
      </c>
      <c r="Q83" s="82" t="str">
        <f aca="false">IF(Q84&gt;0,"НУ","")</f>
        <v/>
      </c>
      <c r="R83" s="82" t="str">
        <f aca="false">IF(R84&gt;0,"НУ","")</f>
        <v/>
      </c>
      <c r="S83" s="82" t="str">
        <f aca="false">IF(S84&gt;0,"НУ","")</f>
        <v/>
      </c>
      <c r="T83" s="83" t="str">
        <f aca="false">IF(T84&gt;0,"НУ","")</f>
        <v/>
      </c>
      <c r="U83" s="82" t="str">
        <f aca="false">IF(U84&gt;0,"НУ","")</f>
        <v/>
      </c>
      <c r="V83" s="82" t="str">
        <f aca="false">IF(V84&gt;0,"НУ","")</f>
        <v/>
      </c>
      <c r="W83" s="83" t="str">
        <f aca="false">IF(W84&gt;0,"НУ","")</f>
        <v/>
      </c>
      <c r="X83" s="82" t="str">
        <f aca="false">IF(X84&gt;0,"НУ","")</f>
        <v/>
      </c>
      <c r="Y83" s="83" t="str">
        <f aca="false">IF(Y84&gt;0,"НУ","")</f>
        <v/>
      </c>
      <c r="Z83" s="83"/>
      <c r="AA83" s="83"/>
      <c r="AB83" s="82"/>
      <c r="AC83" s="82"/>
      <c r="AD83" s="83"/>
      <c r="AE83" s="84"/>
      <c r="AF83" s="82"/>
      <c r="AG83" s="82"/>
      <c r="AH83" s="83"/>
      <c r="AI83" s="83" t="str">
        <f aca="false">IF(AI84&gt;0,"НУ","")</f>
        <v/>
      </c>
      <c r="AJ83" s="85" t="str">
        <f aca="false">IF(AJ84&gt;0,"НУ","")</f>
        <v/>
      </c>
      <c r="AK83" s="93"/>
      <c r="AL83" s="94"/>
      <c r="AM83" s="95"/>
      <c r="AN83" s="96"/>
      <c r="AO83" s="70"/>
      <c r="AP83" s="70"/>
      <c r="AQ83" s="70"/>
      <c r="AR83" s="98"/>
      <c r="AS83" s="98"/>
      <c r="AT83" s="98"/>
      <c r="AU83" s="98"/>
      <c r="AV83" s="98"/>
      <c r="AW83" s="98"/>
      <c r="AX83" s="98"/>
      <c r="AY83" s="99"/>
      <c r="AZ83" s="99"/>
      <c r="BA83" s="73"/>
    </row>
    <row r="84" customFormat="false" ht="15" hidden="false" customHeight="true" outlineLevel="0" collapsed="false">
      <c r="A84" s="57"/>
      <c r="B84" s="58"/>
      <c r="C84" s="59"/>
      <c r="D84" s="60"/>
      <c r="E84" s="101"/>
      <c r="F84" s="87"/>
      <c r="G84" s="88"/>
      <c r="H84" s="88"/>
      <c r="I84" s="88"/>
      <c r="J84" s="88"/>
      <c r="K84" s="88"/>
      <c r="L84" s="88"/>
      <c r="M84" s="88"/>
      <c r="N84" s="88"/>
      <c r="O84" s="88"/>
      <c r="P84" s="89"/>
      <c r="Q84" s="88"/>
      <c r="R84" s="88"/>
      <c r="S84" s="88"/>
      <c r="T84" s="89"/>
      <c r="U84" s="88"/>
      <c r="V84" s="88"/>
      <c r="W84" s="89"/>
      <c r="X84" s="88"/>
      <c r="Y84" s="89"/>
      <c r="Z84" s="89"/>
      <c r="AA84" s="89"/>
      <c r="AB84" s="88"/>
      <c r="AC84" s="88"/>
      <c r="AD84" s="89"/>
      <c r="AE84" s="90"/>
      <c r="AF84" s="88"/>
      <c r="AG84" s="88"/>
      <c r="AH84" s="88"/>
      <c r="AI84" s="88"/>
      <c r="AJ84" s="91"/>
      <c r="AK84" s="93"/>
      <c r="AL84" s="94"/>
      <c r="AM84" s="95"/>
      <c r="AN84" s="96"/>
      <c r="AO84" s="70"/>
      <c r="AP84" s="70"/>
      <c r="AQ84" s="70"/>
      <c r="AR84" s="98"/>
      <c r="AS84" s="98"/>
      <c r="AT84" s="98"/>
      <c r="AU84" s="98"/>
      <c r="AV84" s="98"/>
      <c r="AW84" s="98"/>
      <c r="AX84" s="98"/>
      <c r="AY84" s="99"/>
      <c r="AZ84" s="99"/>
      <c r="BA84" s="73"/>
    </row>
    <row r="85" customFormat="false" ht="15" hidden="false" customHeight="true" outlineLevel="0" collapsed="false">
      <c r="A85" s="57" t="n">
        <v>19</v>
      </c>
      <c r="B85" s="58" t="str">
        <f aca="false">IFERROR(VLOOKUP($C85,Списки!$A$1:$C$3999,2,0),"")</f>
        <v>Сергієнко Сергій Миколайович</v>
      </c>
      <c r="C85" s="59" t="s">
        <v>72</v>
      </c>
      <c r="D85" s="60" t="str">
        <f aca="false">IFERROR(VLOOKUP($C85,Списки!$A$1:$C$3999,3,0),"")</f>
        <v>транспортувальник</v>
      </c>
      <c r="E85" s="92"/>
      <c r="F85" s="61" t="str">
        <f aca="false">VLOOKUP(F$11,Графік!$E$5:$H$32,3,0)</f>
        <v>ВВ</v>
      </c>
      <c r="G85" s="62" t="str">
        <f aca="false">VLOOKUP(G$11,Графік!$E$5:$H$32,3,0)</f>
        <v>ВВ</v>
      </c>
      <c r="H85" s="62" t="str">
        <f aca="false">VLOOKUP(H$11,Графік!$E$5:$H$32,3,0)</f>
        <v>Р</v>
      </c>
      <c r="I85" s="62" t="str">
        <f aca="false">VLOOKUP(I$11,Графік!$E$5:$H$32,3,0)</f>
        <v>Р</v>
      </c>
      <c r="J85" s="62" t="str">
        <f aca="false">VLOOKUP(J$11,Графік!$E$5:$H$32,3,0)</f>
        <v>Р</v>
      </c>
      <c r="K85" s="62" t="str">
        <f aca="false">VLOOKUP(K$11,Графік!$E$5:$H$32,3,0)</f>
        <v>Р</v>
      </c>
      <c r="L85" s="62" t="str">
        <f aca="false">VLOOKUP(L$11,Графік!$E$5:$H$32,3,0)</f>
        <v>ВВ</v>
      </c>
      <c r="M85" s="62" t="str">
        <f aca="false">VLOOKUP(M$11,Графік!$E$5:$H$32,3,0)</f>
        <v>ВВ</v>
      </c>
      <c r="N85" s="62" t="str">
        <f aca="false">VLOOKUP(N$11,Графік!$E$5:$H$32,3,0)</f>
        <v>Р</v>
      </c>
      <c r="O85" s="62" t="str">
        <f aca="false">VLOOKUP(O$11,Графік!$E$5:$H$32,3,0)</f>
        <v>Р</v>
      </c>
      <c r="P85" s="63" t="str">
        <f aca="false">VLOOKUP(P$11,Графік!$E$5:$H$32,3,0)</f>
        <v>Р</v>
      </c>
      <c r="Q85" s="62" t="str">
        <f aca="false">VLOOKUP(Q$11,Графік!$E$5:$H$32,3,0)</f>
        <v>Р</v>
      </c>
      <c r="R85" s="62" t="str">
        <f aca="false">VLOOKUP(R$11,Графік!$E$5:$H$32,3,0)</f>
        <v>ВВ</v>
      </c>
      <c r="S85" s="62" t="str">
        <f aca="false">VLOOKUP(S$11,Графік!$E$5:$H$32,3,0)</f>
        <v>ВВ</v>
      </c>
      <c r="T85" s="63" t="str">
        <f aca="false">VLOOKUP(T$11,Графік!$E$5:$H$32,3,0)</f>
        <v>Р</v>
      </c>
      <c r="U85" s="62" t="str">
        <f aca="false">VLOOKUP(U$11,Графік!$E$5:$H$32,3,0)</f>
        <v>Р</v>
      </c>
      <c r="V85" s="62" t="str">
        <f aca="false">VLOOKUP(V$11,Графік!$E$5:$H$32,3,0)</f>
        <v>Р</v>
      </c>
      <c r="W85" s="63" t="str">
        <f aca="false">VLOOKUP(W$11,Графік!$E$5:$H$32,3,0)</f>
        <v>Р</v>
      </c>
      <c r="X85" s="62" t="str">
        <f aca="false">VLOOKUP(X$11,Графік!$E$5:$H$32,3,0)</f>
        <v>ВВ</v>
      </c>
      <c r="Y85" s="63" t="str">
        <f aca="false">VLOOKUP(Y$11,Графік!$E$5:$H$32,3,0)</f>
        <v>ВВ</v>
      </c>
      <c r="Z85" s="63" t="str">
        <f aca="false">VLOOKUP(Z$11,Графік!$E$5:$H$32,3,0)</f>
        <v>Р</v>
      </c>
      <c r="AA85" s="63" t="s">
        <v>51</v>
      </c>
      <c r="AB85" s="62" t="s">
        <v>51</v>
      </c>
      <c r="AC85" s="62" t="s">
        <v>51</v>
      </c>
      <c r="AD85" s="63" t="str">
        <f aca="false">VLOOKUP(AD$11,Графік!$E$5:$H$32,3,0)</f>
        <v>ВВ</v>
      </c>
      <c r="AE85" s="64" t="str">
        <f aca="false">VLOOKUP(AE$11,Графік!$E$5:$H$32,3,0)</f>
        <v>ВВ</v>
      </c>
      <c r="AF85" s="62"/>
      <c r="AG85" s="62"/>
      <c r="AH85" s="62"/>
      <c r="AI85" s="62"/>
      <c r="AJ85" s="65"/>
      <c r="AK85" s="93" t="n">
        <f aca="false">SUMIF($F85:$AJ88,"Р",$F86:$AJ86)</f>
        <v>104</v>
      </c>
      <c r="AL85" s="94" t="n">
        <f aca="false">SUMIF($F87:$AJ88,"НУ",$F88:$AJ88)</f>
        <v>0</v>
      </c>
      <c r="AM85" s="95" t="n">
        <f aca="false">SUMIF(F85:AJ88,"РВ",F86:AJ86)</f>
        <v>0</v>
      </c>
      <c r="AN85" s="96" t="n">
        <f aca="false">AK85+AL85+AM85</f>
        <v>104</v>
      </c>
      <c r="AO85" s="70" t="n">
        <f aca="false">COUNTIF($F85:$AJ88,"=Р")</f>
        <v>13</v>
      </c>
      <c r="AP85" s="97" t="n">
        <f aca="false">COUNTIF($F85:$AJ88,"=ВВ")</f>
        <v>10</v>
      </c>
      <c r="AQ85" s="97" t="n">
        <f aca="false">COUNTIF($F85:$AJ88,"=В")</f>
        <v>0</v>
      </c>
      <c r="AR85" s="98" t="n">
        <f aca="false">COUNTIF($F85:$AJ88,"=НА")</f>
        <v>0</v>
      </c>
      <c r="AS85" s="98" t="n">
        <f aca="false">COUNTIF(F85:AJ88,"=ТН")</f>
        <v>0</v>
      </c>
      <c r="AT85" s="98" t="n">
        <f aca="false">COUNTIF($F85:$AJ88,"=ВД")</f>
        <v>0</v>
      </c>
      <c r="AU85" s="98" t="n">
        <f aca="false">COUNTIF($F85:$AJ88,"=ВП")</f>
        <v>0</v>
      </c>
      <c r="AV85" s="98" t="n">
        <f aca="false">COUNTIF($F85:$AJ88,"=ДД")</f>
        <v>0</v>
      </c>
      <c r="AW85" s="98" t="n">
        <f aca="false">COUNTIF($F85:$AJ88,"=П")</f>
        <v>3</v>
      </c>
      <c r="AX85" s="98" t="n">
        <f aca="false">COUNTIF($F85:$AJ88,"=ПР")</f>
        <v>0</v>
      </c>
      <c r="AY85" s="99" t="n">
        <f aca="false">COUNTIF($F85:$AJ88,"=І")</f>
        <v>0</v>
      </c>
      <c r="AZ85" s="99" t="n">
        <f aca="false">COUNTIF($F85:$AJ88,"=НЗ")</f>
        <v>0</v>
      </c>
      <c r="BA85" s="73" t="n">
        <f aca="false">IF(C85&gt;1,Графік!$H$36,"")</f>
        <v>144</v>
      </c>
    </row>
    <row r="86" customFormat="false" ht="15" hidden="false" customHeight="true" outlineLevel="0" collapsed="false">
      <c r="A86" s="57"/>
      <c r="B86" s="58"/>
      <c r="C86" s="59"/>
      <c r="D86" s="60"/>
      <c r="E86" s="100"/>
      <c r="F86" s="75" t="str">
        <f aca="false">IF(F85="Р",8,"")</f>
        <v/>
      </c>
      <c r="G86" s="76" t="str">
        <f aca="false">IF(G85="Р",8,"")</f>
        <v/>
      </c>
      <c r="H86" s="76" t="n">
        <f aca="false">IF(H85="Р",8,"")</f>
        <v>8</v>
      </c>
      <c r="I86" s="76" t="n">
        <f aca="false">IF(I85="Р",8,"")</f>
        <v>8</v>
      </c>
      <c r="J86" s="76" t="n">
        <f aca="false">IF(J85="Р",8,"")</f>
        <v>8</v>
      </c>
      <c r="K86" s="76" t="n">
        <f aca="false">IF(K85="Р",8,"")</f>
        <v>8</v>
      </c>
      <c r="L86" s="76" t="str">
        <f aca="false">IF(L85="Р",8,"")</f>
        <v/>
      </c>
      <c r="M86" s="76" t="str">
        <f aca="false">IF(M85="Р",8,"")</f>
        <v/>
      </c>
      <c r="N86" s="76" t="n">
        <f aca="false">IF(N85="Р",8,"")</f>
        <v>8</v>
      </c>
      <c r="O86" s="76" t="n">
        <f aca="false">IF(O85="Р",8,"")</f>
        <v>8</v>
      </c>
      <c r="P86" s="77" t="n">
        <f aca="false">IF(P85="Р",8,"")</f>
        <v>8</v>
      </c>
      <c r="Q86" s="76" t="n">
        <f aca="false">IF(Q85="Р",8,"")</f>
        <v>8</v>
      </c>
      <c r="R86" s="76" t="str">
        <f aca="false">IF(R85="Р",8,"")</f>
        <v/>
      </c>
      <c r="S86" s="76" t="str">
        <f aca="false">IF(S85="Р",8,"")</f>
        <v/>
      </c>
      <c r="T86" s="77" t="n">
        <f aca="false">IF(T85="Р",8,"")</f>
        <v>8</v>
      </c>
      <c r="U86" s="76" t="n">
        <f aca="false">IF(U85="Р",8,"")</f>
        <v>8</v>
      </c>
      <c r="V86" s="76" t="n">
        <f aca="false">IF(V85="Р",8,"")</f>
        <v>8</v>
      </c>
      <c r="W86" s="77" t="n">
        <f aca="false">IF(W85="Р",8,"")</f>
        <v>8</v>
      </c>
      <c r="X86" s="76" t="str">
        <f aca="false">IF(X85="Р",8,"")</f>
        <v/>
      </c>
      <c r="Y86" s="77" t="str">
        <f aca="false">IF(Y85="Р",8,"")</f>
        <v/>
      </c>
      <c r="Z86" s="77" t="n">
        <f aca="false">IF(Z85="Р",8,"")</f>
        <v>8</v>
      </c>
      <c r="AA86" s="77"/>
      <c r="AB86" s="76"/>
      <c r="AC86" s="76"/>
      <c r="AD86" s="77"/>
      <c r="AE86" s="78"/>
      <c r="AF86" s="76"/>
      <c r="AG86" s="76"/>
      <c r="AH86" s="76"/>
      <c r="AI86" s="76"/>
      <c r="AJ86" s="79"/>
      <c r="AK86" s="93"/>
      <c r="AL86" s="94"/>
      <c r="AM86" s="95"/>
      <c r="AN86" s="96"/>
      <c r="AO86" s="70"/>
      <c r="AP86" s="70"/>
      <c r="AQ86" s="70"/>
      <c r="AR86" s="98"/>
      <c r="AS86" s="98"/>
      <c r="AT86" s="98"/>
      <c r="AU86" s="98"/>
      <c r="AV86" s="98"/>
      <c r="AW86" s="98"/>
      <c r="AX86" s="98"/>
      <c r="AY86" s="99"/>
      <c r="AZ86" s="99"/>
      <c r="BA86" s="73"/>
    </row>
    <row r="87" customFormat="false" ht="15" hidden="false" customHeight="true" outlineLevel="0" collapsed="false">
      <c r="A87" s="57"/>
      <c r="B87" s="58"/>
      <c r="C87" s="59"/>
      <c r="D87" s="60"/>
      <c r="E87" s="100"/>
      <c r="F87" s="81" t="str">
        <f aca="false">IF(F88&gt;0,"НУ","")</f>
        <v/>
      </c>
      <c r="G87" s="82" t="str">
        <f aca="false">IF(G88&gt;0,"НУ","")</f>
        <v/>
      </c>
      <c r="H87" s="82" t="str">
        <f aca="false">IF(H88&gt;0,"НУ","")</f>
        <v/>
      </c>
      <c r="I87" s="82" t="str">
        <f aca="false">IF(I88&gt;0,"НУ","")</f>
        <v/>
      </c>
      <c r="J87" s="82" t="str">
        <f aca="false">IF(J88&gt;0,"НУ","")</f>
        <v/>
      </c>
      <c r="K87" s="82" t="str">
        <f aca="false">IF(K88&gt;0,"НУ","")</f>
        <v/>
      </c>
      <c r="L87" s="82" t="str">
        <f aca="false">IF(L88&gt;0,"НУ","")</f>
        <v/>
      </c>
      <c r="M87" s="82" t="str">
        <f aca="false">IF(M88&gt;0,"НУ","")</f>
        <v/>
      </c>
      <c r="N87" s="82" t="str">
        <f aca="false">IF(N88&gt;0,"НУ","")</f>
        <v/>
      </c>
      <c r="O87" s="82" t="str">
        <f aca="false">IF(O88&gt;0,"НУ","")</f>
        <v/>
      </c>
      <c r="P87" s="83" t="str">
        <f aca="false">IF(P88&gt;0,"НУ","")</f>
        <v/>
      </c>
      <c r="Q87" s="82" t="str">
        <f aca="false">IF(Q88&gt;0,"НУ","")</f>
        <v/>
      </c>
      <c r="R87" s="82" t="str">
        <f aca="false">IF(R88&gt;0,"НУ","")</f>
        <v/>
      </c>
      <c r="S87" s="82" t="str">
        <f aca="false">IF(S88&gt;0,"НУ","")</f>
        <v/>
      </c>
      <c r="T87" s="83" t="str">
        <f aca="false">IF(T88&gt;0,"НУ","")</f>
        <v/>
      </c>
      <c r="U87" s="82" t="str">
        <f aca="false">IF(U88&gt;0,"НУ","")</f>
        <v/>
      </c>
      <c r="V87" s="82" t="str">
        <f aca="false">IF(V88&gt;0,"НУ","")</f>
        <v/>
      </c>
      <c r="W87" s="83" t="str">
        <f aca="false">IF(W88&gt;0,"НУ","")</f>
        <v/>
      </c>
      <c r="X87" s="82" t="str">
        <f aca="false">IF(X88&gt;0,"НУ","")</f>
        <v/>
      </c>
      <c r="Y87" s="83" t="str">
        <f aca="false">IF(Y88&gt;0,"НУ","")</f>
        <v/>
      </c>
      <c r="Z87" s="83"/>
      <c r="AA87" s="83"/>
      <c r="AB87" s="82"/>
      <c r="AC87" s="82"/>
      <c r="AD87" s="83"/>
      <c r="AE87" s="84"/>
      <c r="AF87" s="82"/>
      <c r="AG87" s="82"/>
      <c r="AH87" s="83"/>
      <c r="AI87" s="83" t="str">
        <f aca="false">IF(AI88&gt;0,"НУ","")</f>
        <v/>
      </c>
      <c r="AJ87" s="85" t="str">
        <f aca="false">IF(AJ88&gt;0,"НУ","")</f>
        <v/>
      </c>
      <c r="AK87" s="93"/>
      <c r="AL87" s="94"/>
      <c r="AM87" s="95"/>
      <c r="AN87" s="96"/>
      <c r="AO87" s="70"/>
      <c r="AP87" s="70"/>
      <c r="AQ87" s="70"/>
      <c r="AR87" s="98"/>
      <c r="AS87" s="98"/>
      <c r="AT87" s="98"/>
      <c r="AU87" s="98"/>
      <c r="AV87" s="98"/>
      <c r="AW87" s="98"/>
      <c r="AX87" s="98"/>
      <c r="AY87" s="99"/>
      <c r="AZ87" s="99"/>
      <c r="BA87" s="73"/>
    </row>
    <row r="88" customFormat="false" ht="15" hidden="false" customHeight="true" outlineLevel="0" collapsed="false">
      <c r="A88" s="57"/>
      <c r="B88" s="58"/>
      <c r="C88" s="59"/>
      <c r="D88" s="60"/>
      <c r="E88" s="101"/>
      <c r="F88" s="87"/>
      <c r="G88" s="88"/>
      <c r="H88" s="88"/>
      <c r="I88" s="88"/>
      <c r="J88" s="88"/>
      <c r="K88" s="88"/>
      <c r="L88" s="88"/>
      <c r="M88" s="88"/>
      <c r="N88" s="88"/>
      <c r="O88" s="88"/>
      <c r="P88" s="89"/>
      <c r="Q88" s="88"/>
      <c r="R88" s="88"/>
      <c r="S88" s="88"/>
      <c r="T88" s="89"/>
      <c r="U88" s="88"/>
      <c r="V88" s="88"/>
      <c r="W88" s="89"/>
      <c r="X88" s="88"/>
      <c r="Y88" s="89"/>
      <c r="Z88" s="89"/>
      <c r="AA88" s="89"/>
      <c r="AB88" s="88"/>
      <c r="AC88" s="88"/>
      <c r="AD88" s="89"/>
      <c r="AE88" s="90"/>
      <c r="AF88" s="88"/>
      <c r="AG88" s="88"/>
      <c r="AH88" s="88"/>
      <c r="AI88" s="88"/>
      <c r="AJ88" s="91"/>
      <c r="AK88" s="93"/>
      <c r="AL88" s="94"/>
      <c r="AM88" s="95"/>
      <c r="AN88" s="96"/>
      <c r="AO88" s="70"/>
      <c r="AP88" s="70"/>
      <c r="AQ88" s="70"/>
      <c r="AR88" s="98"/>
      <c r="AS88" s="98"/>
      <c r="AT88" s="98"/>
      <c r="AU88" s="98"/>
      <c r="AV88" s="98"/>
      <c r="AW88" s="98"/>
      <c r="AX88" s="98"/>
      <c r="AY88" s="99"/>
      <c r="AZ88" s="99"/>
      <c r="BA88" s="73"/>
    </row>
    <row r="89" customFormat="false" ht="15" hidden="false" customHeight="true" outlineLevel="0" collapsed="false">
      <c r="A89" s="57" t="n">
        <v>20</v>
      </c>
      <c r="B89" s="58" t="str">
        <f aca="false">IFERROR(VLOOKUP($C89,Списки!$A$1:$C$3999,2,0),"")</f>
        <v>Скиданов Олександр Вікторович</v>
      </c>
      <c r="C89" s="59" t="s">
        <v>73</v>
      </c>
      <c r="D89" s="60" t="str">
        <f aca="false">IFERROR(VLOOKUP($C89,Списки!$A$1:$C$3999,3,0),"")</f>
        <v>транспортувальник</v>
      </c>
      <c r="E89" s="92"/>
      <c r="F89" s="61" t="str">
        <f aca="false">VLOOKUP(F$11,Графік!$E$5:$H$32,3,0)</f>
        <v>ВВ</v>
      </c>
      <c r="G89" s="62" t="str">
        <f aca="false">VLOOKUP(G$11,Графік!$E$5:$H$32,3,0)</f>
        <v>ВВ</v>
      </c>
      <c r="H89" s="62" t="str">
        <f aca="false">VLOOKUP(H$11,Графік!$E$5:$H$32,3,0)</f>
        <v>Р</v>
      </c>
      <c r="I89" s="62" t="str">
        <f aca="false">VLOOKUP(I$11,Графік!$E$5:$H$32,3,0)</f>
        <v>Р</v>
      </c>
      <c r="J89" s="62" t="str">
        <f aca="false">VLOOKUP(J$11,Графік!$E$5:$H$32,3,0)</f>
        <v>Р</v>
      </c>
      <c r="K89" s="62" t="str">
        <f aca="false">VLOOKUP(K$11,Графік!$E$5:$H$32,3,0)</f>
        <v>Р</v>
      </c>
      <c r="L89" s="62" t="str">
        <f aca="false">VLOOKUP(L$11,Графік!$E$5:$H$32,3,0)</f>
        <v>ВВ</v>
      </c>
      <c r="M89" s="62" t="str">
        <f aca="false">VLOOKUP(M$11,Графік!$E$5:$H$32,3,0)</f>
        <v>ВВ</v>
      </c>
      <c r="N89" s="62" t="str">
        <f aca="false">VLOOKUP(N$11,Графік!$E$5:$H$32,3,0)</f>
        <v>Р</v>
      </c>
      <c r="O89" s="62" t="str">
        <f aca="false">VLOOKUP(O$11,Графік!$E$5:$H$32,3,0)</f>
        <v>Р</v>
      </c>
      <c r="P89" s="63" t="str">
        <f aca="false">VLOOKUP(P$11,Графік!$E$5:$H$32,3,0)</f>
        <v>Р</v>
      </c>
      <c r="Q89" s="62" t="str">
        <f aca="false">VLOOKUP(Q$11,Графік!$E$5:$H$32,3,0)</f>
        <v>Р</v>
      </c>
      <c r="R89" s="62" t="str">
        <f aca="false">VLOOKUP(R$11,Графік!$E$5:$H$32,3,0)</f>
        <v>ВВ</v>
      </c>
      <c r="S89" s="62" t="str">
        <f aca="false">VLOOKUP(S$11,Графік!$E$5:$H$32,3,0)</f>
        <v>ВВ</v>
      </c>
      <c r="T89" s="63" t="str">
        <f aca="false">VLOOKUP(T$11,Графік!$E$5:$H$32,3,0)</f>
        <v>Р</v>
      </c>
      <c r="U89" s="62" t="str">
        <f aca="false">VLOOKUP(U$11,Графік!$E$5:$H$32,3,0)</f>
        <v>Р</v>
      </c>
      <c r="V89" s="62" t="str">
        <f aca="false">VLOOKUP(V$11,Графік!$E$5:$H$32,3,0)</f>
        <v>Р</v>
      </c>
      <c r="W89" s="63" t="str">
        <f aca="false">VLOOKUP(W$11,Графік!$E$5:$H$32,3,0)</f>
        <v>Р</v>
      </c>
      <c r="X89" s="62" t="str">
        <f aca="false">VLOOKUP(X$11,Графік!$E$5:$H$32,3,0)</f>
        <v>ВВ</v>
      </c>
      <c r="Y89" s="63" t="str">
        <f aca="false">VLOOKUP(Y$11,Графік!$E$5:$H$32,3,0)</f>
        <v>ВВ</v>
      </c>
      <c r="Z89" s="63" t="str">
        <f aca="false">VLOOKUP(Z$11,Графік!$E$5:$H$32,3,0)</f>
        <v>Р</v>
      </c>
      <c r="AA89" s="63" t="s">
        <v>51</v>
      </c>
      <c r="AB89" s="62" t="s">
        <v>51</v>
      </c>
      <c r="AC89" s="62" t="s">
        <v>51</v>
      </c>
      <c r="AD89" s="63" t="str">
        <f aca="false">VLOOKUP(AD$11,Графік!$E$5:$H$32,3,0)</f>
        <v>ВВ</v>
      </c>
      <c r="AE89" s="64" t="str">
        <f aca="false">VLOOKUP(AE$11,Графік!$E$5:$H$32,3,0)</f>
        <v>ВВ</v>
      </c>
      <c r="AF89" s="62"/>
      <c r="AG89" s="62"/>
      <c r="AH89" s="62"/>
      <c r="AI89" s="62"/>
      <c r="AJ89" s="65"/>
      <c r="AK89" s="93" t="n">
        <f aca="false">SUMIF($F89:$AJ92,"Р",$F90:$AJ90)</f>
        <v>104</v>
      </c>
      <c r="AL89" s="94" t="n">
        <f aca="false">SUMIF($F91:$AJ92,"НУ",$F92:$AJ92)</f>
        <v>0</v>
      </c>
      <c r="AM89" s="95" t="n">
        <f aca="false">SUMIF(F89:AJ92,"РВ",F90:AJ90)</f>
        <v>0</v>
      </c>
      <c r="AN89" s="96" t="n">
        <f aca="false">AK89+AL89+AM89</f>
        <v>104</v>
      </c>
      <c r="AO89" s="70" t="n">
        <f aca="false">COUNTIF($F89:$AJ92,"=Р")</f>
        <v>13</v>
      </c>
      <c r="AP89" s="97" t="n">
        <f aca="false">COUNTIF($F89:$AJ92,"=ВВ")</f>
        <v>10</v>
      </c>
      <c r="AQ89" s="97" t="n">
        <f aca="false">COUNTIF($F89:$AJ92,"=В")</f>
        <v>0</v>
      </c>
      <c r="AR89" s="98" t="n">
        <f aca="false">COUNTIF($F89:$AJ92,"=НА")</f>
        <v>0</v>
      </c>
      <c r="AS89" s="98" t="n">
        <f aca="false">COUNTIF(F89:AJ92,"=ТН")</f>
        <v>0</v>
      </c>
      <c r="AT89" s="98" t="n">
        <f aca="false">COUNTIF($F89:$AJ92,"=ВД")</f>
        <v>0</v>
      </c>
      <c r="AU89" s="98" t="n">
        <f aca="false">COUNTIF($F89:$AJ92,"=ВП")</f>
        <v>0</v>
      </c>
      <c r="AV89" s="98" t="n">
        <f aca="false">COUNTIF($F89:$AJ92,"=ДД")</f>
        <v>0</v>
      </c>
      <c r="AW89" s="98" t="n">
        <f aca="false">COUNTIF($F89:$AJ92,"=П")</f>
        <v>3</v>
      </c>
      <c r="AX89" s="98" t="n">
        <f aca="false">COUNTIF($F89:$AJ92,"=ПР")</f>
        <v>0</v>
      </c>
      <c r="AY89" s="99" t="n">
        <f aca="false">COUNTIF($F89:$AJ92,"=І")</f>
        <v>0</v>
      </c>
      <c r="AZ89" s="99" t="n">
        <f aca="false">COUNTIF($F89:$AJ92,"=НЗ")</f>
        <v>0</v>
      </c>
      <c r="BA89" s="73" t="n">
        <f aca="false">IF(C89&gt;1,Графік!$H$36,"")</f>
        <v>144</v>
      </c>
    </row>
    <row r="90" customFormat="false" ht="15" hidden="false" customHeight="true" outlineLevel="0" collapsed="false">
      <c r="A90" s="57"/>
      <c r="B90" s="58"/>
      <c r="C90" s="59"/>
      <c r="D90" s="60"/>
      <c r="E90" s="100"/>
      <c r="F90" s="75" t="str">
        <f aca="false">IF(F89="Р",8,"")</f>
        <v/>
      </c>
      <c r="G90" s="76" t="str">
        <f aca="false">IF(G89="Р",8,"")</f>
        <v/>
      </c>
      <c r="H90" s="76" t="n">
        <f aca="false">IF(H89="Р",8,"")</f>
        <v>8</v>
      </c>
      <c r="I90" s="76" t="n">
        <f aca="false">IF(I89="Р",8,"")</f>
        <v>8</v>
      </c>
      <c r="J90" s="76" t="n">
        <f aca="false">IF(J89="Р",8,"")</f>
        <v>8</v>
      </c>
      <c r="K90" s="76" t="n">
        <f aca="false">IF(K89="Р",8,"")</f>
        <v>8</v>
      </c>
      <c r="L90" s="76" t="str">
        <f aca="false">IF(L89="Р",8,"")</f>
        <v/>
      </c>
      <c r="M90" s="76" t="str">
        <f aca="false">IF(M89="Р",8,"")</f>
        <v/>
      </c>
      <c r="N90" s="76" t="n">
        <f aca="false">IF(N89="Р",8,"")</f>
        <v>8</v>
      </c>
      <c r="O90" s="76" t="n">
        <f aca="false">IF(O89="Р",8,"")</f>
        <v>8</v>
      </c>
      <c r="P90" s="77" t="n">
        <f aca="false">IF(P89="Р",8,"")</f>
        <v>8</v>
      </c>
      <c r="Q90" s="76" t="n">
        <f aca="false">IF(Q89="Р",8,"")</f>
        <v>8</v>
      </c>
      <c r="R90" s="76" t="str">
        <f aca="false">IF(R89="Р",8,"")</f>
        <v/>
      </c>
      <c r="S90" s="76" t="str">
        <f aca="false">IF(S89="Р",8,"")</f>
        <v/>
      </c>
      <c r="T90" s="77" t="n">
        <f aca="false">IF(T89="Р",8,"")</f>
        <v>8</v>
      </c>
      <c r="U90" s="76" t="n">
        <f aca="false">IF(U89="Р",8,"")</f>
        <v>8</v>
      </c>
      <c r="V90" s="76" t="n">
        <f aca="false">IF(V89="Р",8,"")</f>
        <v>8</v>
      </c>
      <c r="W90" s="77" t="n">
        <f aca="false">IF(W89="Р",8,"")</f>
        <v>8</v>
      </c>
      <c r="X90" s="76" t="str">
        <f aca="false">IF(X89="Р",8,"")</f>
        <v/>
      </c>
      <c r="Y90" s="77" t="str">
        <f aca="false">IF(Y89="Р",8,"")</f>
        <v/>
      </c>
      <c r="Z90" s="77" t="n">
        <f aca="false">IF(Z89="Р",8,"")</f>
        <v>8</v>
      </c>
      <c r="AA90" s="77"/>
      <c r="AB90" s="76"/>
      <c r="AC90" s="76"/>
      <c r="AD90" s="77"/>
      <c r="AE90" s="78"/>
      <c r="AF90" s="76"/>
      <c r="AG90" s="76"/>
      <c r="AH90" s="76"/>
      <c r="AI90" s="76"/>
      <c r="AJ90" s="79"/>
      <c r="AK90" s="93"/>
      <c r="AL90" s="94"/>
      <c r="AM90" s="95"/>
      <c r="AN90" s="96"/>
      <c r="AO90" s="70"/>
      <c r="AP90" s="70"/>
      <c r="AQ90" s="70"/>
      <c r="AR90" s="98"/>
      <c r="AS90" s="98"/>
      <c r="AT90" s="98"/>
      <c r="AU90" s="98"/>
      <c r="AV90" s="98"/>
      <c r="AW90" s="98"/>
      <c r="AX90" s="98"/>
      <c r="AY90" s="99"/>
      <c r="AZ90" s="99"/>
      <c r="BA90" s="73"/>
    </row>
    <row r="91" customFormat="false" ht="15" hidden="false" customHeight="true" outlineLevel="0" collapsed="false">
      <c r="A91" s="57"/>
      <c r="B91" s="58"/>
      <c r="C91" s="59"/>
      <c r="D91" s="60"/>
      <c r="E91" s="100"/>
      <c r="F91" s="81" t="str">
        <f aca="false">IF(F92&gt;0,"НУ","")</f>
        <v/>
      </c>
      <c r="G91" s="82" t="str">
        <f aca="false">IF(G92&gt;0,"НУ","")</f>
        <v/>
      </c>
      <c r="H91" s="82" t="str">
        <f aca="false">IF(H92&gt;0,"НУ","")</f>
        <v/>
      </c>
      <c r="I91" s="82" t="str">
        <f aca="false">IF(I92&gt;0,"НУ","")</f>
        <v/>
      </c>
      <c r="J91" s="82" t="str">
        <f aca="false">IF(J92&gt;0,"НУ","")</f>
        <v/>
      </c>
      <c r="K91" s="82" t="str">
        <f aca="false">IF(K92&gt;0,"НУ","")</f>
        <v/>
      </c>
      <c r="L91" s="82" t="str">
        <f aca="false">IF(L92&gt;0,"НУ","")</f>
        <v/>
      </c>
      <c r="M91" s="82" t="str">
        <f aca="false">IF(M92&gt;0,"НУ","")</f>
        <v/>
      </c>
      <c r="N91" s="82" t="str">
        <f aca="false">IF(N92&gt;0,"НУ","")</f>
        <v/>
      </c>
      <c r="O91" s="82" t="str">
        <f aca="false">IF(O92&gt;0,"НУ","")</f>
        <v/>
      </c>
      <c r="P91" s="83" t="str">
        <f aca="false">IF(P92&gt;0,"НУ","")</f>
        <v/>
      </c>
      <c r="Q91" s="82" t="str">
        <f aca="false">IF(Q92&gt;0,"НУ","")</f>
        <v/>
      </c>
      <c r="R91" s="82" t="str">
        <f aca="false">IF(R92&gt;0,"НУ","")</f>
        <v/>
      </c>
      <c r="S91" s="82" t="str">
        <f aca="false">IF(S92&gt;0,"НУ","")</f>
        <v/>
      </c>
      <c r="T91" s="83" t="str">
        <f aca="false">IF(T92&gt;0,"НУ","")</f>
        <v/>
      </c>
      <c r="U91" s="82" t="str">
        <f aca="false">IF(U92&gt;0,"НУ","")</f>
        <v/>
      </c>
      <c r="V91" s="82" t="str">
        <f aca="false">IF(V92&gt;0,"НУ","")</f>
        <v/>
      </c>
      <c r="W91" s="83" t="str">
        <f aca="false">IF(W92&gt;0,"НУ","")</f>
        <v/>
      </c>
      <c r="X91" s="82" t="str">
        <f aca="false">IF(X92&gt;0,"НУ","")</f>
        <v/>
      </c>
      <c r="Y91" s="83" t="str">
        <f aca="false">IF(Y92&gt;0,"НУ","")</f>
        <v/>
      </c>
      <c r="Z91" s="83"/>
      <c r="AA91" s="83"/>
      <c r="AB91" s="82"/>
      <c r="AC91" s="82"/>
      <c r="AD91" s="83"/>
      <c r="AE91" s="84"/>
      <c r="AF91" s="82"/>
      <c r="AG91" s="82"/>
      <c r="AH91" s="83"/>
      <c r="AI91" s="83" t="str">
        <f aca="false">IF(AI92&gt;0,"НУ","")</f>
        <v/>
      </c>
      <c r="AJ91" s="85" t="str">
        <f aca="false">IF(AJ92&gt;0,"НУ","")</f>
        <v/>
      </c>
      <c r="AK91" s="93"/>
      <c r="AL91" s="94"/>
      <c r="AM91" s="95"/>
      <c r="AN91" s="96"/>
      <c r="AO91" s="70"/>
      <c r="AP91" s="70"/>
      <c r="AQ91" s="70"/>
      <c r="AR91" s="98"/>
      <c r="AS91" s="98"/>
      <c r="AT91" s="98"/>
      <c r="AU91" s="98"/>
      <c r="AV91" s="98"/>
      <c r="AW91" s="98"/>
      <c r="AX91" s="98"/>
      <c r="AY91" s="99"/>
      <c r="AZ91" s="99"/>
      <c r="BA91" s="73"/>
    </row>
    <row r="92" customFormat="false" ht="15" hidden="false" customHeight="true" outlineLevel="0" collapsed="false">
      <c r="A92" s="57"/>
      <c r="B92" s="58"/>
      <c r="C92" s="59"/>
      <c r="D92" s="60"/>
      <c r="E92" s="101"/>
      <c r="F92" s="87"/>
      <c r="G92" s="88"/>
      <c r="H92" s="88"/>
      <c r="I92" s="88"/>
      <c r="J92" s="88"/>
      <c r="K92" s="88"/>
      <c r="L92" s="88"/>
      <c r="M92" s="88"/>
      <c r="N92" s="88"/>
      <c r="O92" s="88"/>
      <c r="P92" s="89"/>
      <c r="Q92" s="88"/>
      <c r="R92" s="88"/>
      <c r="S92" s="88"/>
      <c r="T92" s="89"/>
      <c r="U92" s="88"/>
      <c r="V92" s="88"/>
      <c r="W92" s="89"/>
      <c r="X92" s="88"/>
      <c r="Y92" s="89"/>
      <c r="Z92" s="89"/>
      <c r="AA92" s="89"/>
      <c r="AB92" s="88"/>
      <c r="AC92" s="88"/>
      <c r="AD92" s="89"/>
      <c r="AE92" s="90"/>
      <c r="AF92" s="88"/>
      <c r="AG92" s="88"/>
      <c r="AH92" s="88"/>
      <c r="AI92" s="88"/>
      <c r="AJ92" s="91"/>
      <c r="AK92" s="93"/>
      <c r="AL92" s="94"/>
      <c r="AM92" s="95"/>
      <c r="AN92" s="96"/>
      <c r="AO92" s="70"/>
      <c r="AP92" s="70"/>
      <c r="AQ92" s="70"/>
      <c r="AR92" s="98"/>
      <c r="AS92" s="98"/>
      <c r="AT92" s="98"/>
      <c r="AU92" s="98"/>
      <c r="AV92" s="98"/>
      <c r="AW92" s="98"/>
      <c r="AX92" s="98"/>
      <c r="AY92" s="99"/>
      <c r="AZ92" s="99"/>
      <c r="BA92" s="73"/>
    </row>
    <row r="93" customFormat="false" ht="15" hidden="false" customHeight="true" outlineLevel="0" collapsed="false">
      <c r="A93" s="57" t="n">
        <v>21</v>
      </c>
      <c r="B93" s="58" t="str">
        <f aca="false">IFERROR(VLOOKUP($C93,Списки!$A$1:$C$3999,2,0),"")</f>
        <v>Сощук  Сергії Іванович</v>
      </c>
      <c r="C93" s="59" t="s">
        <v>74</v>
      </c>
      <c r="D93" s="60" t="str">
        <f aca="false">IFERROR(VLOOKUP($C93,Списки!$A$1:$C$3999,3,0),"")</f>
        <v>транспортувальник</v>
      </c>
      <c r="E93" s="92"/>
      <c r="F93" s="61" t="str">
        <f aca="false">VLOOKUP(F$11,Графік!$E$5:$H$32,3,0)</f>
        <v>ВВ</v>
      </c>
      <c r="G93" s="62" t="str">
        <f aca="false">VLOOKUP(G$11,Графік!$E$5:$H$32,3,0)</f>
        <v>ВВ</v>
      </c>
      <c r="H93" s="62" t="str">
        <f aca="false">VLOOKUP(H$11,Графік!$E$5:$H$32,3,0)</f>
        <v>Р</v>
      </c>
      <c r="I93" s="62" t="str">
        <f aca="false">VLOOKUP(I$11,Графік!$E$5:$H$32,3,0)</f>
        <v>Р</v>
      </c>
      <c r="J93" s="62" t="str">
        <f aca="false">VLOOKUP(J$11,Графік!$E$5:$H$32,3,0)</f>
        <v>Р</v>
      </c>
      <c r="K93" s="62" t="str">
        <f aca="false">VLOOKUP(K$11,Графік!$E$5:$H$32,3,0)</f>
        <v>Р</v>
      </c>
      <c r="L93" s="62" t="str">
        <f aca="false">VLOOKUP(L$11,Графік!$E$5:$H$32,3,0)</f>
        <v>ВВ</v>
      </c>
      <c r="M93" s="62" t="str">
        <f aca="false">VLOOKUP(M$11,Графік!$E$5:$H$32,3,0)</f>
        <v>ВВ</v>
      </c>
      <c r="N93" s="62" t="str">
        <f aca="false">VLOOKUP(N$11,Графік!$E$5:$H$32,3,0)</f>
        <v>Р</v>
      </c>
      <c r="O93" s="62" t="str">
        <f aca="false">VLOOKUP(O$11,Графік!$E$5:$H$32,3,0)</f>
        <v>Р</v>
      </c>
      <c r="P93" s="63" t="str">
        <f aca="false">VLOOKUP(P$11,Графік!$E$5:$H$32,3,0)</f>
        <v>Р</v>
      </c>
      <c r="Q93" s="62" t="str">
        <f aca="false">VLOOKUP(Q$11,Графік!$E$5:$H$32,3,0)</f>
        <v>Р</v>
      </c>
      <c r="R93" s="62" t="str">
        <f aca="false">VLOOKUP(R$11,Графік!$E$5:$H$32,3,0)</f>
        <v>ВВ</v>
      </c>
      <c r="S93" s="62" t="str">
        <f aca="false">VLOOKUP(S$11,Графік!$E$5:$H$32,3,0)</f>
        <v>ВВ</v>
      </c>
      <c r="T93" s="63" t="str">
        <f aca="false">VLOOKUP(T$11,Графік!$E$5:$H$32,3,0)</f>
        <v>Р</v>
      </c>
      <c r="U93" s="62" t="str">
        <f aca="false">VLOOKUP(U$11,Графік!$E$5:$H$32,3,0)</f>
        <v>Р</v>
      </c>
      <c r="V93" s="62" t="str">
        <f aca="false">VLOOKUP(V$11,Графік!$E$5:$H$32,3,0)</f>
        <v>Р</v>
      </c>
      <c r="W93" s="63" t="str">
        <f aca="false">VLOOKUP(W$11,Графік!$E$5:$H$32,3,0)</f>
        <v>Р</v>
      </c>
      <c r="X93" s="62" t="str">
        <f aca="false">VLOOKUP(X$11,Графік!$E$5:$H$32,3,0)</f>
        <v>ВВ</v>
      </c>
      <c r="Y93" s="63" t="str">
        <f aca="false">VLOOKUP(Y$11,Графік!$E$5:$H$32,3,0)</f>
        <v>ВВ</v>
      </c>
      <c r="Z93" s="63" t="str">
        <f aca="false">VLOOKUP(Z$11,Графік!$E$5:$H$32,3,0)</f>
        <v>Р</v>
      </c>
      <c r="AA93" s="63" t="s">
        <v>51</v>
      </c>
      <c r="AB93" s="62" t="s">
        <v>51</v>
      </c>
      <c r="AC93" s="62" t="s">
        <v>51</v>
      </c>
      <c r="AD93" s="63" t="str">
        <f aca="false">VLOOKUP(AD$11,Графік!$E$5:$H$32,3,0)</f>
        <v>ВВ</v>
      </c>
      <c r="AE93" s="64" t="str">
        <f aca="false">VLOOKUP(AE$11,Графік!$E$5:$H$32,3,0)</f>
        <v>ВВ</v>
      </c>
      <c r="AF93" s="62"/>
      <c r="AG93" s="62"/>
      <c r="AH93" s="62"/>
      <c r="AI93" s="62"/>
      <c r="AJ93" s="65"/>
      <c r="AK93" s="93" t="n">
        <f aca="false">SUMIF($F93:$AJ96,"Р",$F94:$AJ94)</f>
        <v>104</v>
      </c>
      <c r="AL93" s="94" t="n">
        <f aca="false">SUMIF($F95:$AJ96,"НУ",$F96:$AJ96)</f>
        <v>0</v>
      </c>
      <c r="AM93" s="95" t="n">
        <f aca="false">SUMIF(F93:AJ96,"РВ",F94:AJ94)</f>
        <v>0</v>
      </c>
      <c r="AN93" s="96" t="n">
        <f aca="false">AK93+AL93+AM93</f>
        <v>104</v>
      </c>
      <c r="AO93" s="70" t="n">
        <f aca="false">COUNTIF($F93:$AJ96,"=Р")</f>
        <v>13</v>
      </c>
      <c r="AP93" s="97" t="n">
        <f aca="false">COUNTIF($F93:$AJ96,"=ВВ")</f>
        <v>10</v>
      </c>
      <c r="AQ93" s="97" t="n">
        <f aca="false">COUNTIF($F93:$AJ96,"=В")</f>
        <v>0</v>
      </c>
      <c r="AR93" s="98" t="n">
        <f aca="false">COUNTIF($F93:$AJ96,"=НА")</f>
        <v>0</v>
      </c>
      <c r="AS93" s="98" t="n">
        <f aca="false">COUNTIF(F93:AJ96,"=ТН")</f>
        <v>0</v>
      </c>
      <c r="AT93" s="98" t="n">
        <f aca="false">COUNTIF($F93:$AJ96,"=ВД")</f>
        <v>0</v>
      </c>
      <c r="AU93" s="98" t="n">
        <f aca="false">COUNTIF($F93:$AJ96,"=ВП")</f>
        <v>0</v>
      </c>
      <c r="AV93" s="98" t="n">
        <f aca="false">COUNTIF($F93:$AJ96,"=ДД")</f>
        <v>0</v>
      </c>
      <c r="AW93" s="98" t="n">
        <f aca="false">COUNTIF($F93:$AJ96,"=П")</f>
        <v>3</v>
      </c>
      <c r="AX93" s="98" t="n">
        <f aca="false">COUNTIF($F93:$AJ96,"=ПР")</f>
        <v>0</v>
      </c>
      <c r="AY93" s="99" t="n">
        <f aca="false">COUNTIF($F93:$AJ96,"=І")</f>
        <v>0</v>
      </c>
      <c r="AZ93" s="99" t="n">
        <f aca="false">COUNTIF($F93:$AJ96,"=НЗ")</f>
        <v>0</v>
      </c>
      <c r="BA93" s="73" t="n">
        <f aca="false">IF(C93&gt;1,Графік!$H$36,"")</f>
        <v>144</v>
      </c>
    </row>
    <row r="94" customFormat="false" ht="15" hidden="false" customHeight="true" outlineLevel="0" collapsed="false">
      <c r="A94" s="57"/>
      <c r="B94" s="58"/>
      <c r="C94" s="59"/>
      <c r="D94" s="60"/>
      <c r="E94" s="100"/>
      <c r="F94" s="75" t="str">
        <f aca="false">IF(F93="Р",8,"")</f>
        <v/>
      </c>
      <c r="G94" s="76" t="str">
        <f aca="false">IF(G93="Р",8,"")</f>
        <v/>
      </c>
      <c r="H94" s="76" t="n">
        <f aca="false">IF(H93="Р",8,"")</f>
        <v>8</v>
      </c>
      <c r="I94" s="76" t="n">
        <f aca="false">IF(I93="Р",8,"")</f>
        <v>8</v>
      </c>
      <c r="J94" s="76" t="n">
        <f aca="false">IF(J93="Р",8,"")</f>
        <v>8</v>
      </c>
      <c r="K94" s="76" t="n">
        <f aca="false">IF(K93="Р",8,"")</f>
        <v>8</v>
      </c>
      <c r="L94" s="76" t="str">
        <f aca="false">IF(L93="Р",8,"")</f>
        <v/>
      </c>
      <c r="M94" s="76" t="str">
        <f aca="false">IF(M93="Р",8,"")</f>
        <v/>
      </c>
      <c r="N94" s="76" t="n">
        <f aca="false">IF(N93="Р",8,"")</f>
        <v>8</v>
      </c>
      <c r="O94" s="76" t="n">
        <f aca="false">IF(O93="Р",8,"")</f>
        <v>8</v>
      </c>
      <c r="P94" s="77" t="n">
        <f aca="false">IF(P93="Р",8,"")</f>
        <v>8</v>
      </c>
      <c r="Q94" s="76" t="n">
        <f aca="false">IF(Q93="Р",8,"")</f>
        <v>8</v>
      </c>
      <c r="R94" s="76" t="str">
        <f aca="false">IF(R93="Р",8,"")</f>
        <v/>
      </c>
      <c r="S94" s="76" t="str">
        <f aca="false">IF(S93="Р",8,"")</f>
        <v/>
      </c>
      <c r="T94" s="77" t="n">
        <f aca="false">IF(T93="Р",8,"")</f>
        <v>8</v>
      </c>
      <c r="U94" s="76" t="n">
        <f aca="false">IF(U93="Р",8,"")</f>
        <v>8</v>
      </c>
      <c r="V94" s="76" t="n">
        <f aca="false">IF(V93="Р",8,"")</f>
        <v>8</v>
      </c>
      <c r="W94" s="77" t="n">
        <f aca="false">IF(W93="Р",8,"")</f>
        <v>8</v>
      </c>
      <c r="X94" s="76" t="str">
        <f aca="false">IF(X93="Р",8,"")</f>
        <v/>
      </c>
      <c r="Y94" s="77" t="str">
        <f aca="false">IF(Y93="Р",8,"")</f>
        <v/>
      </c>
      <c r="Z94" s="77" t="n">
        <f aca="false">IF(Z93="Р",8,"")</f>
        <v>8</v>
      </c>
      <c r="AA94" s="77"/>
      <c r="AB94" s="76"/>
      <c r="AC94" s="76"/>
      <c r="AD94" s="77"/>
      <c r="AE94" s="78"/>
      <c r="AF94" s="76"/>
      <c r="AG94" s="76"/>
      <c r="AH94" s="76"/>
      <c r="AI94" s="76"/>
      <c r="AJ94" s="79"/>
      <c r="AK94" s="93"/>
      <c r="AL94" s="94"/>
      <c r="AM94" s="95"/>
      <c r="AN94" s="96"/>
      <c r="AO94" s="70"/>
      <c r="AP94" s="70"/>
      <c r="AQ94" s="70"/>
      <c r="AR94" s="98"/>
      <c r="AS94" s="98"/>
      <c r="AT94" s="98"/>
      <c r="AU94" s="98"/>
      <c r="AV94" s="98"/>
      <c r="AW94" s="98"/>
      <c r="AX94" s="98"/>
      <c r="AY94" s="99"/>
      <c r="AZ94" s="99"/>
      <c r="BA94" s="73"/>
    </row>
    <row r="95" customFormat="false" ht="13.9" hidden="false" customHeight="true" outlineLevel="0" collapsed="false">
      <c r="A95" s="57"/>
      <c r="B95" s="58"/>
      <c r="C95" s="59"/>
      <c r="D95" s="60"/>
      <c r="E95" s="100"/>
      <c r="F95" s="81" t="str">
        <f aca="false">IF(F96&gt;0,"НУ","")</f>
        <v/>
      </c>
      <c r="G95" s="82" t="str">
        <f aca="false">IF(G96&gt;0,"НУ","")</f>
        <v/>
      </c>
      <c r="H95" s="82" t="str">
        <f aca="false">IF(H96&gt;0,"НУ","")</f>
        <v/>
      </c>
      <c r="I95" s="82" t="str">
        <f aca="false">IF(I96&gt;0,"НУ","")</f>
        <v/>
      </c>
      <c r="J95" s="82" t="str">
        <f aca="false">IF(J96&gt;0,"НУ","")</f>
        <v/>
      </c>
      <c r="K95" s="82" t="str">
        <f aca="false">IF(K96&gt;0,"НУ","")</f>
        <v/>
      </c>
      <c r="L95" s="82" t="str">
        <f aca="false">IF(L96&gt;0,"НУ","")</f>
        <v/>
      </c>
      <c r="M95" s="82" t="str">
        <f aca="false">IF(M96&gt;0,"НУ","")</f>
        <v/>
      </c>
      <c r="N95" s="82" t="str">
        <f aca="false">IF(N96&gt;0,"НУ","")</f>
        <v/>
      </c>
      <c r="O95" s="82" t="str">
        <f aca="false">IF(O96&gt;0,"НУ","")</f>
        <v/>
      </c>
      <c r="P95" s="83" t="str">
        <f aca="false">IF(P96&gt;0,"НУ","")</f>
        <v/>
      </c>
      <c r="Q95" s="82" t="str">
        <f aca="false">IF(Q96&gt;0,"НУ","")</f>
        <v/>
      </c>
      <c r="R95" s="82" t="str">
        <f aca="false">IF(R96&gt;0,"НУ","")</f>
        <v/>
      </c>
      <c r="S95" s="82" t="str">
        <f aca="false">IF(S96&gt;0,"НУ","")</f>
        <v/>
      </c>
      <c r="T95" s="83" t="str">
        <f aca="false">IF(T96&gt;0,"НУ","")</f>
        <v/>
      </c>
      <c r="U95" s="82" t="str">
        <f aca="false">IF(U96&gt;0,"НУ","")</f>
        <v/>
      </c>
      <c r="V95" s="82" t="str">
        <f aca="false">IF(V96&gt;0,"НУ","")</f>
        <v/>
      </c>
      <c r="W95" s="83" t="str">
        <f aca="false">IF(W96&gt;0,"НУ","")</f>
        <v/>
      </c>
      <c r="X95" s="82" t="str">
        <f aca="false">IF(X96&gt;0,"НУ","")</f>
        <v/>
      </c>
      <c r="Y95" s="83" t="str">
        <f aca="false">IF(Y96&gt;0,"НУ","")</f>
        <v/>
      </c>
      <c r="Z95" s="83"/>
      <c r="AA95" s="83"/>
      <c r="AB95" s="82"/>
      <c r="AC95" s="82"/>
      <c r="AD95" s="83"/>
      <c r="AE95" s="84"/>
      <c r="AF95" s="82"/>
      <c r="AG95" s="82"/>
      <c r="AH95" s="83"/>
      <c r="AI95" s="83" t="str">
        <f aca="false">IF(AI96&gt;0,"НУ","")</f>
        <v/>
      </c>
      <c r="AJ95" s="85" t="str">
        <f aca="false">IF(AJ96&gt;0,"НУ","")</f>
        <v/>
      </c>
      <c r="AK95" s="93"/>
      <c r="AL95" s="94"/>
      <c r="AM95" s="95"/>
      <c r="AN95" s="96"/>
      <c r="AO95" s="70"/>
      <c r="AP95" s="70"/>
      <c r="AQ95" s="70"/>
      <c r="AR95" s="98"/>
      <c r="AS95" s="98"/>
      <c r="AT95" s="98"/>
      <c r="AU95" s="98"/>
      <c r="AV95" s="98"/>
      <c r="AW95" s="98"/>
      <c r="AX95" s="98"/>
      <c r="AY95" s="99"/>
      <c r="AZ95" s="99"/>
      <c r="BA95" s="73"/>
    </row>
    <row r="96" customFormat="false" ht="12.75" hidden="false" customHeight="true" outlineLevel="0" collapsed="false">
      <c r="A96" s="57"/>
      <c r="B96" s="58"/>
      <c r="C96" s="59"/>
      <c r="D96" s="60"/>
      <c r="E96" s="101"/>
      <c r="F96" s="87"/>
      <c r="G96" s="88"/>
      <c r="H96" s="88"/>
      <c r="I96" s="88"/>
      <c r="J96" s="88"/>
      <c r="K96" s="88"/>
      <c r="L96" s="88"/>
      <c r="M96" s="88"/>
      <c r="N96" s="88"/>
      <c r="O96" s="88"/>
      <c r="P96" s="89"/>
      <c r="Q96" s="88"/>
      <c r="R96" s="88"/>
      <c r="S96" s="88"/>
      <c r="T96" s="89"/>
      <c r="U96" s="88"/>
      <c r="V96" s="88"/>
      <c r="W96" s="89"/>
      <c r="X96" s="88"/>
      <c r="Y96" s="89"/>
      <c r="Z96" s="89"/>
      <c r="AA96" s="89"/>
      <c r="AB96" s="88"/>
      <c r="AC96" s="88"/>
      <c r="AD96" s="89"/>
      <c r="AE96" s="90"/>
      <c r="AF96" s="88"/>
      <c r="AG96" s="88"/>
      <c r="AH96" s="88"/>
      <c r="AI96" s="88"/>
      <c r="AJ96" s="91"/>
      <c r="AK96" s="93"/>
      <c r="AL96" s="94"/>
      <c r="AM96" s="95"/>
      <c r="AN96" s="96"/>
      <c r="AO96" s="70"/>
      <c r="AP96" s="70"/>
      <c r="AQ96" s="70"/>
      <c r="AR96" s="98"/>
      <c r="AS96" s="98"/>
      <c r="AT96" s="98"/>
      <c r="AU96" s="98"/>
      <c r="AV96" s="98"/>
      <c r="AW96" s="98"/>
      <c r="AX96" s="98"/>
      <c r="AY96" s="99"/>
      <c r="AZ96" s="99"/>
      <c r="BA96" s="73"/>
    </row>
    <row r="97" s="40" customFormat="true" ht="12" hidden="false" customHeight="true" outlineLevel="0" collapsed="false">
      <c r="A97" s="57" t="n">
        <v>22</v>
      </c>
      <c r="B97" s="58" t="str">
        <f aca="false">IFERROR(VLOOKUP($C97,Списки!$A$1:$C$3999,2,0),"")</f>
        <v>Хожинський  Олександр  Анатолійович</v>
      </c>
      <c r="C97" s="59" t="s">
        <v>75</v>
      </c>
      <c r="D97" s="60" t="str">
        <f aca="false">IFERROR(VLOOKUP($C97,Списки!$A$1:$C$3999,3,0),"")</f>
        <v>транспортувальник</v>
      </c>
      <c r="E97" s="92"/>
      <c r="F97" s="61" t="str">
        <f aca="false">VLOOKUP(F$11,Графік!$E$5:$H$32,3,0)</f>
        <v>ВВ</v>
      </c>
      <c r="G97" s="62" t="str">
        <f aca="false">VLOOKUP(G$11,Графік!$E$5:$H$32,3,0)</f>
        <v>ВВ</v>
      </c>
      <c r="H97" s="62" t="s">
        <v>66</v>
      </c>
      <c r="I97" s="62" t="s">
        <v>66</v>
      </c>
      <c r="J97" s="62" t="s">
        <v>66</v>
      </c>
      <c r="K97" s="62" t="s">
        <v>66</v>
      </c>
      <c r="L97" s="62" t="s">
        <v>66</v>
      </c>
      <c r="M97" s="62" t="s">
        <v>66</v>
      </c>
      <c r="N97" s="62" t="s">
        <v>66</v>
      </c>
      <c r="O97" s="62" t="s">
        <v>66</v>
      </c>
      <c r="P97" s="63" t="str">
        <f aca="false">VLOOKUP(P$11,Графік!$E$5:$H$32,3,0)</f>
        <v>Р</v>
      </c>
      <c r="Q97" s="62" t="str">
        <f aca="false">VLOOKUP(Q$11,Графік!$E$5:$H$32,3,0)</f>
        <v>Р</v>
      </c>
      <c r="R97" s="62" t="str">
        <f aca="false">VLOOKUP(R$11,Графік!$E$5:$H$32,3,0)</f>
        <v>ВВ</v>
      </c>
      <c r="S97" s="62" t="str">
        <f aca="false">VLOOKUP(S$11,Графік!$E$5:$H$32,3,0)</f>
        <v>ВВ</v>
      </c>
      <c r="T97" s="63" t="str">
        <f aca="false">VLOOKUP(T$11,Графік!$E$5:$H$32,3,0)</f>
        <v>Р</v>
      </c>
      <c r="U97" s="62" t="str">
        <f aca="false">VLOOKUP(U$11,Графік!$E$5:$H$32,3,0)</f>
        <v>Р</v>
      </c>
      <c r="V97" s="62" t="s">
        <v>51</v>
      </c>
      <c r="W97" s="63" t="str">
        <f aca="false">VLOOKUP(W$11,Графік!$E$5:$H$32,3,0)</f>
        <v>Р</v>
      </c>
      <c r="X97" s="62" t="str">
        <f aca="false">VLOOKUP(X$11,Графік!$E$5:$H$32,3,0)</f>
        <v>ВВ</v>
      </c>
      <c r="Y97" s="63" t="str">
        <f aca="false">VLOOKUP(Y$11,Графік!$E$5:$H$32,3,0)</f>
        <v>ВВ</v>
      </c>
      <c r="Z97" s="63" t="str">
        <f aca="false">VLOOKUP(Z$11,Графік!$E$5:$H$32,3,0)</f>
        <v>Р</v>
      </c>
      <c r="AA97" s="63" t="s">
        <v>51</v>
      </c>
      <c r="AB97" s="62" t="s">
        <v>51</v>
      </c>
      <c r="AC97" s="62" t="s">
        <v>51</v>
      </c>
      <c r="AD97" s="63" t="str">
        <f aca="false">VLOOKUP(AD$11,Графік!$E$5:$H$32,3,0)</f>
        <v>ВВ</v>
      </c>
      <c r="AE97" s="64" t="str">
        <f aca="false">VLOOKUP(AE$11,Графік!$E$5:$H$32,3,0)</f>
        <v>ВВ</v>
      </c>
      <c r="AF97" s="62"/>
      <c r="AG97" s="62"/>
      <c r="AH97" s="62"/>
      <c r="AI97" s="62"/>
      <c r="AJ97" s="65"/>
      <c r="AK97" s="93" t="n">
        <f aca="false">SUMIF($F97:$AJ100,"Р",$F98:$AJ98)</f>
        <v>48</v>
      </c>
      <c r="AL97" s="94" t="n">
        <f aca="false">SUMIF($F99:$AJ100,"НУ",$F100:$AJ100)</f>
        <v>0</v>
      </c>
      <c r="AM97" s="95" t="n">
        <f aca="false">SUMIF(F97:AJ100,"РВ",F98:AJ98)</f>
        <v>0</v>
      </c>
      <c r="AN97" s="96" t="n">
        <f aca="false">AK97+AL97+AM97</f>
        <v>48</v>
      </c>
      <c r="AO97" s="70" t="n">
        <f aca="false">COUNTIF($F97:$AJ100,"=Р")</f>
        <v>6</v>
      </c>
      <c r="AP97" s="97" t="n">
        <f aca="false">COUNTIF($F97:$AJ100,"=ВВ")</f>
        <v>8</v>
      </c>
      <c r="AQ97" s="97" t="n">
        <f aca="false">COUNTIF($F97:$AJ100,"=В")</f>
        <v>0</v>
      </c>
      <c r="AR97" s="98" t="n">
        <f aca="false">COUNTIF($F97:$AJ100,"=НА")</f>
        <v>0</v>
      </c>
      <c r="AS97" s="98" t="n">
        <f aca="false">COUNTIF(F97:AJ100,"=ТН")</f>
        <v>0</v>
      </c>
      <c r="AT97" s="98" t="n">
        <f aca="false">COUNTIF($F97:$AJ100,"=ВД")</f>
        <v>0</v>
      </c>
      <c r="AU97" s="98" t="n">
        <f aca="false">COUNTIF($F97:$AJ100,"=ВП")</f>
        <v>0</v>
      </c>
      <c r="AV97" s="98" t="n">
        <f aca="false">COUNTIF($F97:$AJ100,"=ДД")</f>
        <v>0</v>
      </c>
      <c r="AW97" s="98" t="n">
        <f aca="false">COUNTIF($F97:$AJ100,"=П")</f>
        <v>4</v>
      </c>
      <c r="AX97" s="98" t="n">
        <f aca="false">COUNTIF($F97:$AJ100,"=ПР")</f>
        <v>0</v>
      </c>
      <c r="AY97" s="99" t="n">
        <f aca="false">COUNTIF($F97:$AJ100,"=І")</f>
        <v>0</v>
      </c>
      <c r="AZ97" s="99" t="n">
        <f aca="false">COUNTIF($F97:$AJ100,"=НЗ")</f>
        <v>8</v>
      </c>
      <c r="BA97" s="73" t="n">
        <f aca="false">IF(C97&gt;1,Графік!$H$36,"")</f>
        <v>144</v>
      </c>
    </row>
    <row r="98" customFormat="false" ht="15.75" hidden="false" customHeight="true" outlineLevel="0" collapsed="false">
      <c r="A98" s="57"/>
      <c r="B98" s="58"/>
      <c r="C98" s="59"/>
      <c r="D98" s="60"/>
      <c r="E98" s="100"/>
      <c r="F98" s="75" t="str">
        <f aca="false">IF(F97="Р",8,"")</f>
        <v/>
      </c>
      <c r="G98" s="76" t="str">
        <f aca="false">IF(G97="Р",8,"")</f>
        <v/>
      </c>
      <c r="H98" s="76"/>
      <c r="I98" s="76"/>
      <c r="J98" s="76"/>
      <c r="K98" s="76"/>
      <c r="L98" s="76"/>
      <c r="M98" s="76"/>
      <c r="N98" s="76"/>
      <c r="O98" s="76"/>
      <c r="P98" s="77" t="n">
        <f aca="false">IF(P97="Р",8,"")</f>
        <v>8</v>
      </c>
      <c r="Q98" s="76" t="n">
        <f aca="false">IF(Q97="Р",8,"")</f>
        <v>8</v>
      </c>
      <c r="R98" s="76" t="str">
        <f aca="false">IF(R97="Р",8,"")</f>
        <v/>
      </c>
      <c r="S98" s="76" t="str">
        <f aca="false">IF(S97="Р",8,"")</f>
        <v/>
      </c>
      <c r="T98" s="77" t="n">
        <f aca="false">IF(T97="Р",8,"")</f>
        <v>8</v>
      </c>
      <c r="U98" s="76" t="n">
        <f aca="false">IF(U97="Р",8,"")</f>
        <v>8</v>
      </c>
      <c r="V98" s="76" t="str">
        <f aca="false">IF(V97="Р",8,"")</f>
        <v/>
      </c>
      <c r="W98" s="77" t="n">
        <f aca="false">IF(W97="Р",8,"")</f>
        <v>8</v>
      </c>
      <c r="X98" s="76" t="str">
        <f aca="false">IF(X97="Р",8,"")</f>
        <v/>
      </c>
      <c r="Y98" s="77" t="str">
        <f aca="false">IF(Y97="Р",8,"")</f>
        <v/>
      </c>
      <c r="Z98" s="77" t="n">
        <f aca="false">IF(Z97="Р",8,"")</f>
        <v>8</v>
      </c>
      <c r="AA98" s="77"/>
      <c r="AB98" s="76"/>
      <c r="AC98" s="76"/>
      <c r="AD98" s="77"/>
      <c r="AE98" s="78"/>
      <c r="AF98" s="76"/>
      <c r="AG98" s="76"/>
      <c r="AH98" s="76"/>
      <c r="AI98" s="76"/>
      <c r="AJ98" s="79"/>
      <c r="AK98" s="93"/>
      <c r="AL98" s="94"/>
      <c r="AM98" s="95"/>
      <c r="AN98" s="96"/>
      <c r="AO98" s="70"/>
      <c r="AP98" s="70"/>
      <c r="AQ98" s="70"/>
      <c r="AR98" s="98"/>
      <c r="AS98" s="98"/>
      <c r="AT98" s="98"/>
      <c r="AU98" s="98"/>
      <c r="AV98" s="98"/>
      <c r="AW98" s="98"/>
      <c r="AX98" s="98"/>
      <c r="AY98" s="99"/>
      <c r="AZ98" s="99"/>
      <c r="BA98" s="73"/>
    </row>
    <row r="99" s="40" customFormat="true" ht="12" hidden="false" customHeight="true" outlineLevel="0" collapsed="false">
      <c r="A99" s="57"/>
      <c r="B99" s="58"/>
      <c r="C99" s="59"/>
      <c r="D99" s="60"/>
      <c r="E99" s="100"/>
      <c r="F99" s="81" t="str">
        <f aca="false">IF(F100&gt;0,"НУ","")</f>
        <v/>
      </c>
      <c r="G99" s="82" t="str">
        <f aca="false">IF(G100&gt;0,"НУ","")</f>
        <v/>
      </c>
      <c r="H99" s="82" t="str">
        <f aca="false">IF(H100&gt;0,"НУ","")</f>
        <v/>
      </c>
      <c r="I99" s="82" t="str">
        <f aca="false">IF(I100&gt;0,"НУ","")</f>
        <v/>
      </c>
      <c r="J99" s="82" t="str">
        <f aca="false">IF(J100&gt;0,"НУ","")</f>
        <v/>
      </c>
      <c r="K99" s="82" t="str">
        <f aca="false">IF(K100&gt;0,"НУ","")</f>
        <v/>
      </c>
      <c r="L99" s="82" t="str">
        <f aca="false">IF(L100&gt;0,"НУ","")</f>
        <v/>
      </c>
      <c r="M99" s="82" t="str">
        <f aca="false">IF(M100&gt;0,"НУ","")</f>
        <v/>
      </c>
      <c r="N99" s="82" t="str">
        <f aca="false">IF(N100&gt;0,"НУ","")</f>
        <v/>
      </c>
      <c r="O99" s="82" t="str">
        <f aca="false">IF(O100&gt;0,"НУ","")</f>
        <v/>
      </c>
      <c r="P99" s="83" t="str">
        <f aca="false">IF(P100&gt;0,"НУ","")</f>
        <v/>
      </c>
      <c r="Q99" s="82" t="str">
        <f aca="false">IF(Q100&gt;0,"НУ","")</f>
        <v/>
      </c>
      <c r="R99" s="82" t="str">
        <f aca="false">IF(R100&gt;0,"НУ","")</f>
        <v/>
      </c>
      <c r="S99" s="82" t="str">
        <f aca="false">IF(S100&gt;0,"НУ","")</f>
        <v/>
      </c>
      <c r="T99" s="83" t="str">
        <f aca="false">IF(T100&gt;0,"НУ","")</f>
        <v/>
      </c>
      <c r="U99" s="82" t="str">
        <f aca="false">IF(U100&gt;0,"НУ","")</f>
        <v/>
      </c>
      <c r="V99" s="82" t="str">
        <f aca="false">IF(V100&gt;0,"НУ","")</f>
        <v/>
      </c>
      <c r="W99" s="83" t="str">
        <f aca="false">IF(W100&gt;0,"НУ","")</f>
        <v/>
      </c>
      <c r="X99" s="82" t="str">
        <f aca="false">IF(X100&gt;0,"НУ","")</f>
        <v/>
      </c>
      <c r="Y99" s="83" t="str">
        <f aca="false">IF(Y100&gt;0,"НУ","")</f>
        <v/>
      </c>
      <c r="Z99" s="83"/>
      <c r="AA99" s="83"/>
      <c r="AB99" s="82"/>
      <c r="AC99" s="82"/>
      <c r="AD99" s="83"/>
      <c r="AE99" s="84"/>
      <c r="AF99" s="82"/>
      <c r="AG99" s="82"/>
      <c r="AH99" s="83"/>
      <c r="AI99" s="83" t="str">
        <f aca="false">IF(AI100&gt;0,"НУ","")</f>
        <v/>
      </c>
      <c r="AJ99" s="85" t="str">
        <f aca="false">IF(AJ100&gt;0,"НУ","")</f>
        <v/>
      </c>
      <c r="AK99" s="93"/>
      <c r="AL99" s="94"/>
      <c r="AM99" s="95"/>
      <c r="AN99" s="96"/>
      <c r="AO99" s="70"/>
      <c r="AP99" s="70"/>
      <c r="AQ99" s="70"/>
      <c r="AR99" s="98"/>
      <c r="AS99" s="98"/>
      <c r="AT99" s="98"/>
      <c r="AU99" s="98"/>
      <c r="AV99" s="98"/>
      <c r="AW99" s="98"/>
      <c r="AX99" s="98"/>
      <c r="AY99" s="99"/>
      <c r="AZ99" s="99"/>
      <c r="BA99" s="73"/>
    </row>
    <row r="100" customFormat="false" ht="13.5" hidden="false" customHeight="false" outlineLevel="0" collapsed="false">
      <c r="A100" s="57"/>
      <c r="B100" s="58"/>
      <c r="C100" s="59"/>
      <c r="D100" s="60"/>
      <c r="E100" s="101"/>
      <c r="F100" s="87"/>
      <c r="G100" s="88"/>
      <c r="H100" s="88"/>
      <c r="I100" s="88"/>
      <c r="J100" s="88"/>
      <c r="K100" s="88"/>
      <c r="L100" s="88"/>
      <c r="M100" s="88"/>
      <c r="N100" s="88"/>
      <c r="O100" s="88"/>
      <c r="P100" s="89"/>
      <c r="Q100" s="88"/>
      <c r="R100" s="88"/>
      <c r="S100" s="88"/>
      <c r="T100" s="89"/>
      <c r="U100" s="88"/>
      <c r="V100" s="88"/>
      <c r="W100" s="89"/>
      <c r="X100" s="88"/>
      <c r="Y100" s="89"/>
      <c r="Z100" s="89"/>
      <c r="AA100" s="89"/>
      <c r="AB100" s="88"/>
      <c r="AC100" s="88"/>
      <c r="AD100" s="89"/>
      <c r="AE100" s="90"/>
      <c r="AF100" s="88"/>
      <c r="AG100" s="88"/>
      <c r="AH100" s="88"/>
      <c r="AI100" s="88"/>
      <c r="AJ100" s="91"/>
      <c r="AK100" s="93"/>
      <c r="AL100" s="94"/>
      <c r="AM100" s="95"/>
      <c r="AN100" s="96"/>
      <c r="AO100" s="70"/>
      <c r="AP100" s="70"/>
      <c r="AQ100" s="70"/>
      <c r="AR100" s="98"/>
      <c r="AS100" s="98"/>
      <c r="AT100" s="98"/>
      <c r="AU100" s="98"/>
      <c r="AV100" s="98"/>
      <c r="AW100" s="98"/>
      <c r="AX100" s="98"/>
      <c r="AY100" s="99"/>
      <c r="AZ100" s="99"/>
      <c r="BA100" s="73"/>
    </row>
    <row r="101" customFormat="false" ht="12.75" hidden="false" customHeight="false" outlineLevel="0" collapsed="false">
      <c r="A101" s="57" t="n">
        <v>23</v>
      </c>
      <c r="B101" s="58" t="str">
        <f aca="false">IFERROR(VLOOKUP($C101,Списки!$A$1:$C$3999,2,0),"")</f>
        <v>Чобанюк Василь Іванович</v>
      </c>
      <c r="C101" s="59" t="s">
        <v>76</v>
      </c>
      <c r="D101" s="60" t="str">
        <f aca="false">IFERROR(VLOOKUP($C101,Списки!$A$1:$C$3999,3,0),"")</f>
        <v>транспортувальник</v>
      </c>
      <c r="E101" s="92"/>
      <c r="F101" s="61" t="str">
        <f aca="false">VLOOKUP(F$11,Графік!$E$5:$H$32,3,0)</f>
        <v>ВВ</v>
      </c>
      <c r="G101" s="62" t="str">
        <f aca="false">VLOOKUP(G$11,Графік!$E$5:$H$32,3,0)</f>
        <v>ВВ</v>
      </c>
      <c r="H101" s="62" t="str">
        <f aca="false">VLOOKUP(H$11,Графік!$E$5:$H$32,3,0)</f>
        <v>Р</v>
      </c>
      <c r="I101" s="62" t="str">
        <f aca="false">VLOOKUP(I$11,Графік!$E$5:$H$32,3,0)</f>
        <v>Р</v>
      </c>
      <c r="J101" s="62" t="str">
        <f aca="false">VLOOKUP(J$11,Графік!$E$5:$H$32,3,0)</f>
        <v>Р</v>
      </c>
      <c r="K101" s="62" t="str">
        <f aca="false">VLOOKUP(K$11,Графік!$E$5:$H$32,3,0)</f>
        <v>Р</v>
      </c>
      <c r="L101" s="62" t="str">
        <f aca="false">VLOOKUP(L$11,Графік!$E$5:$H$32,3,0)</f>
        <v>ВВ</v>
      </c>
      <c r="M101" s="62" t="str">
        <f aca="false">VLOOKUP(M$11,Графік!$E$5:$H$32,3,0)</f>
        <v>ВВ</v>
      </c>
      <c r="N101" s="62" t="str">
        <f aca="false">VLOOKUP(N$11,Графік!$E$5:$H$32,3,0)</f>
        <v>Р</v>
      </c>
      <c r="O101" s="62" t="str">
        <f aca="false">VLOOKUP(O$11,Графік!$E$5:$H$32,3,0)</f>
        <v>Р</v>
      </c>
      <c r="P101" s="63" t="str">
        <f aca="false">VLOOKUP(P$11,Графік!$E$5:$H$32,3,0)</f>
        <v>Р</v>
      </c>
      <c r="Q101" s="62" t="str">
        <f aca="false">VLOOKUP(Q$11,Графік!$E$5:$H$32,3,0)</f>
        <v>Р</v>
      </c>
      <c r="R101" s="62" t="str">
        <f aca="false">VLOOKUP(R$11,Графік!$E$5:$H$32,3,0)</f>
        <v>ВВ</v>
      </c>
      <c r="S101" s="62" t="str">
        <f aca="false">VLOOKUP(S$11,Графік!$E$5:$H$32,3,0)</f>
        <v>ВВ</v>
      </c>
      <c r="T101" s="63" t="str">
        <f aca="false">VLOOKUP(T$11,Графік!$E$5:$H$32,3,0)</f>
        <v>Р</v>
      </c>
      <c r="U101" s="62" t="str">
        <f aca="false">VLOOKUP(U$11,Графік!$E$5:$H$32,3,0)</f>
        <v>Р</v>
      </c>
      <c r="V101" s="62" t="s">
        <v>51</v>
      </c>
      <c r="W101" s="63" t="str">
        <f aca="false">VLOOKUP(W$11,Графік!$E$5:$H$32,3,0)</f>
        <v>Р</v>
      </c>
      <c r="X101" s="62" t="str">
        <f aca="false">VLOOKUP(X$11,Графік!$E$5:$H$32,3,0)</f>
        <v>ВВ</v>
      </c>
      <c r="Y101" s="63" t="str">
        <f aca="false">VLOOKUP(Y$11,Графік!$E$5:$H$32,3,0)</f>
        <v>ВВ</v>
      </c>
      <c r="Z101" s="63" t="str">
        <f aca="false">VLOOKUP(Z$11,Графік!$E$5:$H$32,3,0)</f>
        <v>Р</v>
      </c>
      <c r="AA101" s="63" t="s">
        <v>51</v>
      </c>
      <c r="AB101" s="62" t="s">
        <v>51</v>
      </c>
      <c r="AC101" s="62" t="s">
        <v>51</v>
      </c>
      <c r="AD101" s="63" t="str">
        <f aca="false">VLOOKUP(AD$11,Графік!$E$5:$H$32,3,0)</f>
        <v>ВВ</v>
      </c>
      <c r="AE101" s="64" t="str">
        <f aca="false">VLOOKUP(AE$11,Графік!$E$5:$H$32,3,0)</f>
        <v>ВВ</v>
      </c>
      <c r="AF101" s="62"/>
      <c r="AG101" s="62"/>
      <c r="AH101" s="62"/>
      <c r="AI101" s="62"/>
      <c r="AJ101" s="65"/>
      <c r="AK101" s="93" t="n">
        <f aca="false">SUMIF($F101:$AJ104,"Р",$F102:$AJ102)</f>
        <v>96</v>
      </c>
      <c r="AL101" s="94" t="n">
        <f aca="false">SUMIF($F103:$AJ104,"НУ",$F104:$AJ104)</f>
        <v>0</v>
      </c>
      <c r="AM101" s="95" t="n">
        <f aca="false">SUMIF(F101:AJ104,"РВ",F102:AJ102)</f>
        <v>0</v>
      </c>
      <c r="AN101" s="96" t="n">
        <f aca="false">AK101+AL101+AM101</f>
        <v>96</v>
      </c>
      <c r="AO101" s="70" t="n">
        <f aca="false">COUNTIF($F101:$AJ104,"=Р")</f>
        <v>12</v>
      </c>
      <c r="AP101" s="97" t="n">
        <f aca="false">COUNTIF($F101:$AJ104,"=ВВ")</f>
        <v>10</v>
      </c>
      <c r="AQ101" s="97" t="n">
        <f aca="false">COUNTIF($F101:$AJ104,"=В")</f>
        <v>0</v>
      </c>
      <c r="AR101" s="98" t="n">
        <f aca="false">COUNTIF($F101:$AJ104,"=НА")</f>
        <v>0</v>
      </c>
      <c r="AS101" s="98" t="n">
        <f aca="false">COUNTIF(F101:AJ104,"=ТН")</f>
        <v>0</v>
      </c>
      <c r="AT101" s="98" t="n">
        <f aca="false">COUNTIF($F101:$AJ104,"=ВД")</f>
        <v>0</v>
      </c>
      <c r="AU101" s="98" t="n">
        <f aca="false">COUNTIF($F101:$AJ104,"=ВП")</f>
        <v>0</v>
      </c>
      <c r="AV101" s="98" t="n">
        <f aca="false">COUNTIF($F101:$AJ104,"=ДД")</f>
        <v>0</v>
      </c>
      <c r="AW101" s="98" t="n">
        <f aca="false">COUNTIF($F101:$AJ104,"=П")</f>
        <v>4</v>
      </c>
      <c r="AX101" s="98" t="n">
        <f aca="false">COUNTIF($F101:$AJ104,"=ПР")</f>
        <v>0</v>
      </c>
      <c r="AY101" s="99" t="n">
        <f aca="false">COUNTIF($F101:$AJ104,"=І")</f>
        <v>0</v>
      </c>
      <c r="AZ101" s="99" t="n">
        <f aca="false">COUNTIF($F101:$AJ104,"=НЗ")</f>
        <v>0</v>
      </c>
      <c r="BA101" s="73" t="n">
        <f aca="false">IF(C101&gt;1,Графік!$H$36,"")</f>
        <v>144</v>
      </c>
    </row>
    <row r="102" customFormat="false" ht="12.75" hidden="false" customHeight="false" outlineLevel="0" collapsed="false">
      <c r="A102" s="57"/>
      <c r="B102" s="58"/>
      <c r="C102" s="59"/>
      <c r="D102" s="60"/>
      <c r="E102" s="100"/>
      <c r="F102" s="75" t="str">
        <f aca="false">IF(F101="Р",8,"")</f>
        <v/>
      </c>
      <c r="G102" s="76" t="str">
        <f aca="false">IF(G101="Р",8,"")</f>
        <v/>
      </c>
      <c r="H102" s="76" t="n">
        <f aca="false">IF(H101="Р",8,"")</f>
        <v>8</v>
      </c>
      <c r="I102" s="76" t="n">
        <f aca="false">IF(I101="Р",8,"")</f>
        <v>8</v>
      </c>
      <c r="J102" s="76" t="n">
        <f aca="false">IF(J101="Р",8,"")</f>
        <v>8</v>
      </c>
      <c r="K102" s="76" t="n">
        <f aca="false">IF(K101="Р",8,"")</f>
        <v>8</v>
      </c>
      <c r="L102" s="76" t="str">
        <f aca="false">IF(L101="Р",8,"")</f>
        <v/>
      </c>
      <c r="M102" s="76" t="str">
        <f aca="false">IF(M101="Р",8,"")</f>
        <v/>
      </c>
      <c r="N102" s="76" t="n">
        <f aca="false">IF(N101="Р",8,"")</f>
        <v>8</v>
      </c>
      <c r="O102" s="76" t="n">
        <f aca="false">IF(O101="Р",8,"")</f>
        <v>8</v>
      </c>
      <c r="P102" s="77" t="n">
        <f aca="false">IF(P101="Р",8,"")</f>
        <v>8</v>
      </c>
      <c r="Q102" s="76" t="n">
        <f aca="false">IF(Q101="Р",8,"")</f>
        <v>8</v>
      </c>
      <c r="R102" s="76" t="str">
        <f aca="false">IF(R101="Р",8,"")</f>
        <v/>
      </c>
      <c r="S102" s="76" t="str">
        <f aca="false">IF(S101="Р",8,"")</f>
        <v/>
      </c>
      <c r="T102" s="77" t="n">
        <f aca="false">IF(T101="Р",8,"")</f>
        <v>8</v>
      </c>
      <c r="U102" s="76" t="n">
        <f aca="false">IF(U101="Р",8,"")</f>
        <v>8</v>
      </c>
      <c r="V102" s="76" t="str">
        <f aca="false">IF(V101="Р",8,"")</f>
        <v/>
      </c>
      <c r="W102" s="77" t="n">
        <f aca="false">IF(W101="Р",8,"")</f>
        <v>8</v>
      </c>
      <c r="X102" s="76" t="str">
        <f aca="false">IF(X101="Р",8,"")</f>
        <v/>
      </c>
      <c r="Y102" s="77" t="str">
        <f aca="false">IF(Y101="Р",8,"")</f>
        <v/>
      </c>
      <c r="Z102" s="77" t="n">
        <f aca="false">IF(Z101="Р",8,"")</f>
        <v>8</v>
      </c>
      <c r="AA102" s="77"/>
      <c r="AB102" s="76"/>
      <c r="AC102" s="76"/>
      <c r="AD102" s="77"/>
      <c r="AE102" s="78"/>
      <c r="AF102" s="76"/>
      <c r="AG102" s="76"/>
      <c r="AH102" s="76"/>
      <c r="AI102" s="76"/>
      <c r="AJ102" s="79"/>
      <c r="AK102" s="93"/>
      <c r="AL102" s="94"/>
      <c r="AM102" s="95"/>
      <c r="AN102" s="96"/>
      <c r="AO102" s="70"/>
      <c r="AP102" s="70"/>
      <c r="AQ102" s="70"/>
      <c r="AR102" s="98"/>
      <c r="AS102" s="98"/>
      <c r="AT102" s="98"/>
      <c r="AU102" s="98"/>
      <c r="AV102" s="98"/>
      <c r="AW102" s="98"/>
      <c r="AX102" s="98"/>
      <c r="AY102" s="99"/>
      <c r="AZ102" s="99"/>
      <c r="BA102" s="73"/>
    </row>
    <row r="103" customFormat="false" ht="12.75" hidden="false" customHeight="false" outlineLevel="0" collapsed="false">
      <c r="A103" s="57"/>
      <c r="B103" s="58"/>
      <c r="C103" s="59"/>
      <c r="D103" s="60"/>
      <c r="E103" s="100"/>
      <c r="F103" s="81" t="str">
        <f aca="false">IF(F104&gt;0,"НУ","")</f>
        <v/>
      </c>
      <c r="G103" s="82" t="str">
        <f aca="false">IF(G104&gt;0,"НУ","")</f>
        <v/>
      </c>
      <c r="H103" s="82" t="str">
        <f aca="false">IF(H104&gt;0,"НУ","")</f>
        <v/>
      </c>
      <c r="I103" s="82" t="str">
        <f aca="false">IF(I104&gt;0,"НУ","")</f>
        <v/>
      </c>
      <c r="J103" s="82" t="str">
        <f aca="false">IF(J104&gt;0,"НУ","")</f>
        <v/>
      </c>
      <c r="K103" s="82" t="str">
        <f aca="false">IF(K104&gt;0,"НУ","")</f>
        <v/>
      </c>
      <c r="L103" s="82" t="str">
        <f aca="false">IF(L104&gt;0,"НУ","")</f>
        <v/>
      </c>
      <c r="M103" s="82" t="str">
        <f aca="false">IF(M104&gt;0,"НУ","")</f>
        <v/>
      </c>
      <c r="N103" s="82" t="str">
        <f aca="false">IF(N104&gt;0,"НУ","")</f>
        <v/>
      </c>
      <c r="O103" s="82" t="str">
        <f aca="false">IF(O104&gt;0,"НУ","")</f>
        <v/>
      </c>
      <c r="P103" s="83" t="str">
        <f aca="false">IF(P104&gt;0,"НУ","")</f>
        <v/>
      </c>
      <c r="Q103" s="82" t="str">
        <f aca="false">IF(Q104&gt;0,"НУ","")</f>
        <v/>
      </c>
      <c r="R103" s="82" t="str">
        <f aca="false">IF(R104&gt;0,"НУ","")</f>
        <v/>
      </c>
      <c r="S103" s="82" t="str">
        <f aca="false">IF(S104&gt;0,"НУ","")</f>
        <v/>
      </c>
      <c r="T103" s="83" t="str">
        <f aca="false">IF(T104&gt;0,"НУ","")</f>
        <v/>
      </c>
      <c r="U103" s="82" t="str">
        <f aca="false">IF(U104&gt;0,"НУ","")</f>
        <v/>
      </c>
      <c r="V103" s="82" t="str">
        <f aca="false">IF(V104&gt;0,"НУ","")</f>
        <v/>
      </c>
      <c r="W103" s="83" t="str">
        <f aca="false">IF(W104&gt;0,"НУ","")</f>
        <v/>
      </c>
      <c r="X103" s="82" t="str">
        <f aca="false">IF(X104&gt;0,"НУ","")</f>
        <v/>
      </c>
      <c r="Y103" s="83" t="str">
        <f aca="false">IF(Y104&gt;0,"НУ","")</f>
        <v/>
      </c>
      <c r="Z103" s="83"/>
      <c r="AA103" s="83"/>
      <c r="AB103" s="82"/>
      <c r="AC103" s="82"/>
      <c r="AD103" s="83"/>
      <c r="AE103" s="84"/>
      <c r="AF103" s="82"/>
      <c r="AG103" s="82"/>
      <c r="AH103" s="83"/>
      <c r="AI103" s="83" t="str">
        <f aca="false">IF(AI104&gt;0,"НУ","")</f>
        <v/>
      </c>
      <c r="AJ103" s="85" t="str">
        <f aca="false">IF(AJ104&gt;0,"НУ","")</f>
        <v/>
      </c>
      <c r="AK103" s="93"/>
      <c r="AL103" s="94"/>
      <c r="AM103" s="95"/>
      <c r="AN103" s="96"/>
      <c r="AO103" s="70"/>
      <c r="AP103" s="70"/>
      <c r="AQ103" s="70"/>
      <c r="AR103" s="98"/>
      <c r="AS103" s="98"/>
      <c r="AT103" s="98"/>
      <c r="AU103" s="98"/>
      <c r="AV103" s="98"/>
      <c r="AW103" s="98"/>
      <c r="AX103" s="98"/>
      <c r="AY103" s="99"/>
      <c r="AZ103" s="99"/>
      <c r="BA103" s="73"/>
    </row>
    <row r="104" customFormat="false" ht="13.5" hidden="false" customHeight="false" outlineLevel="0" collapsed="false">
      <c r="A104" s="57"/>
      <c r="B104" s="58"/>
      <c r="C104" s="59"/>
      <c r="D104" s="60"/>
      <c r="E104" s="101"/>
      <c r="F104" s="87"/>
      <c r="G104" s="88"/>
      <c r="H104" s="88"/>
      <c r="I104" s="88"/>
      <c r="J104" s="88"/>
      <c r="K104" s="88"/>
      <c r="L104" s="88"/>
      <c r="M104" s="88"/>
      <c r="N104" s="88"/>
      <c r="O104" s="88"/>
      <c r="P104" s="89"/>
      <c r="Q104" s="88"/>
      <c r="R104" s="88"/>
      <c r="S104" s="88"/>
      <c r="T104" s="89"/>
      <c r="U104" s="88"/>
      <c r="V104" s="88"/>
      <c r="W104" s="89"/>
      <c r="X104" s="88"/>
      <c r="Y104" s="89"/>
      <c r="Z104" s="89"/>
      <c r="AA104" s="89"/>
      <c r="AB104" s="88"/>
      <c r="AC104" s="88"/>
      <c r="AD104" s="89"/>
      <c r="AE104" s="90"/>
      <c r="AF104" s="88"/>
      <c r="AG104" s="88"/>
      <c r="AH104" s="88"/>
      <c r="AI104" s="88"/>
      <c r="AJ104" s="91"/>
      <c r="AK104" s="93"/>
      <c r="AL104" s="94"/>
      <c r="AM104" s="95"/>
      <c r="AN104" s="96"/>
      <c r="AO104" s="70"/>
      <c r="AP104" s="70"/>
      <c r="AQ104" s="70"/>
      <c r="AR104" s="98"/>
      <c r="AS104" s="98"/>
      <c r="AT104" s="98"/>
      <c r="AU104" s="98"/>
      <c r="AV104" s="98"/>
      <c r="AW104" s="98"/>
      <c r="AX104" s="98"/>
      <c r="AY104" s="99"/>
      <c r="AZ104" s="99"/>
      <c r="BA104" s="73"/>
    </row>
    <row r="105" customFormat="false" ht="12.75" hidden="false" customHeight="false" outlineLevel="0" collapsed="false">
      <c r="A105" s="57" t="n">
        <v>24</v>
      </c>
      <c r="B105" s="58" t="str">
        <f aca="false">IFERROR(VLOOKUP($C105,Списки!$A$1:$C$3999,2,0),"")</f>
        <v/>
      </c>
      <c r="C105" s="59"/>
      <c r="D105" s="60" t="str">
        <f aca="false">IFERROR(VLOOKUP($C105,Списки!$A$1:$C$3999,3,0),"")</f>
        <v/>
      </c>
      <c r="E105" s="92"/>
      <c r="F105" s="61"/>
      <c r="G105" s="62"/>
      <c r="H105" s="62"/>
      <c r="I105" s="62"/>
      <c r="J105" s="62"/>
      <c r="K105" s="62"/>
      <c r="L105" s="62"/>
      <c r="M105" s="62"/>
      <c r="N105" s="62"/>
      <c r="O105" s="62"/>
      <c r="P105" s="63"/>
      <c r="Q105" s="62"/>
      <c r="R105" s="62"/>
      <c r="S105" s="62"/>
      <c r="T105" s="63"/>
      <c r="U105" s="62"/>
      <c r="V105" s="62"/>
      <c r="W105" s="63"/>
      <c r="X105" s="62"/>
      <c r="Y105" s="63"/>
      <c r="Z105" s="63"/>
      <c r="AA105" s="63"/>
      <c r="AB105" s="62"/>
      <c r="AC105" s="62"/>
      <c r="AD105" s="63"/>
      <c r="AE105" s="64"/>
      <c r="AF105" s="62"/>
      <c r="AG105" s="62"/>
      <c r="AH105" s="62"/>
      <c r="AI105" s="62"/>
      <c r="AJ105" s="65"/>
      <c r="AK105" s="93" t="n">
        <f aca="false">SUMIF($F105:$AJ108,"Р",$F106:$AJ106)</f>
        <v>0</v>
      </c>
      <c r="AL105" s="94" t="n">
        <f aca="false">SUMIF($F107:$AJ108,"НУ",$F108:$AJ108)</f>
        <v>0</v>
      </c>
      <c r="AM105" s="95" t="n">
        <f aca="false">SUMIF(F105:AJ108,"РВ",F106:AJ106)</f>
        <v>0</v>
      </c>
      <c r="AN105" s="96" t="n">
        <f aca="false">AK105+AL105+AM105</f>
        <v>0</v>
      </c>
      <c r="AO105" s="70" t="n">
        <f aca="false">COUNTIF($F105:$AJ108,"=Р")</f>
        <v>0</v>
      </c>
      <c r="AP105" s="97" t="n">
        <f aca="false">COUNTIF($F105:$AJ108,"=ВВ")</f>
        <v>0</v>
      </c>
      <c r="AQ105" s="97" t="n">
        <f aca="false">COUNTIF($F105:$AJ108,"=В")</f>
        <v>0</v>
      </c>
      <c r="AR105" s="98" t="n">
        <f aca="false">COUNTIF($F105:$AJ108,"=НА")</f>
        <v>0</v>
      </c>
      <c r="AS105" s="98" t="n">
        <f aca="false">COUNTIF(F105:AJ108,"=ТН")</f>
        <v>0</v>
      </c>
      <c r="AT105" s="98" t="n">
        <f aca="false">COUNTIF($F105:$AJ108,"=ВД")</f>
        <v>0</v>
      </c>
      <c r="AU105" s="98" t="n">
        <f aca="false">COUNTIF($F105:$AJ108,"=ВП")</f>
        <v>0</v>
      </c>
      <c r="AV105" s="98" t="n">
        <f aca="false">COUNTIF($F105:$AJ108,"=ДД")</f>
        <v>0</v>
      </c>
      <c r="AW105" s="98" t="n">
        <f aca="false">COUNTIF($F105:$AJ108,"=П")</f>
        <v>0</v>
      </c>
      <c r="AX105" s="98" t="n">
        <f aca="false">COUNTIF($F105:$AJ108,"=ПР")</f>
        <v>0</v>
      </c>
      <c r="AY105" s="99" t="n">
        <f aca="false">COUNTIF($F105:$AJ108,"=І")</f>
        <v>0</v>
      </c>
      <c r="AZ105" s="99" t="n">
        <f aca="false">COUNTIF($F105:$AJ108,"=НЗ")</f>
        <v>0</v>
      </c>
      <c r="BA105" s="73" t="str">
        <f aca="false">IF(C105&gt;1,Графік!$H$36,"")</f>
        <v/>
      </c>
    </row>
    <row r="106" customFormat="false" ht="12.75" hidden="false" customHeight="false" outlineLevel="0" collapsed="false">
      <c r="A106" s="57"/>
      <c r="B106" s="58"/>
      <c r="C106" s="59"/>
      <c r="D106" s="60"/>
      <c r="E106" s="100"/>
      <c r="F106" s="75"/>
      <c r="G106" s="76"/>
      <c r="H106" s="76"/>
      <c r="I106" s="76"/>
      <c r="J106" s="76"/>
      <c r="K106" s="76"/>
      <c r="L106" s="76"/>
      <c r="M106" s="76"/>
      <c r="N106" s="76"/>
      <c r="O106" s="76"/>
      <c r="P106" s="77"/>
      <c r="Q106" s="76"/>
      <c r="R106" s="76"/>
      <c r="S106" s="76"/>
      <c r="T106" s="77"/>
      <c r="U106" s="76"/>
      <c r="V106" s="76"/>
      <c r="W106" s="77"/>
      <c r="X106" s="76"/>
      <c r="Y106" s="77"/>
      <c r="Z106" s="77"/>
      <c r="AA106" s="77"/>
      <c r="AB106" s="76"/>
      <c r="AC106" s="76"/>
      <c r="AD106" s="77"/>
      <c r="AE106" s="78"/>
      <c r="AF106" s="76"/>
      <c r="AG106" s="76"/>
      <c r="AH106" s="76"/>
      <c r="AI106" s="76"/>
      <c r="AJ106" s="79"/>
      <c r="AK106" s="93"/>
      <c r="AL106" s="94"/>
      <c r="AM106" s="95"/>
      <c r="AN106" s="96"/>
      <c r="AO106" s="70"/>
      <c r="AP106" s="70"/>
      <c r="AQ106" s="70"/>
      <c r="AR106" s="98"/>
      <c r="AS106" s="98"/>
      <c r="AT106" s="98"/>
      <c r="AU106" s="98"/>
      <c r="AV106" s="98"/>
      <c r="AW106" s="98"/>
      <c r="AX106" s="98"/>
      <c r="AY106" s="99"/>
      <c r="AZ106" s="99"/>
      <c r="BA106" s="73"/>
    </row>
    <row r="107" customFormat="false" ht="12.75" hidden="false" customHeight="false" outlineLevel="0" collapsed="false">
      <c r="A107" s="57"/>
      <c r="B107" s="58"/>
      <c r="C107" s="59"/>
      <c r="D107" s="60"/>
      <c r="E107" s="100"/>
      <c r="F107" s="81"/>
      <c r="G107" s="82"/>
      <c r="H107" s="82"/>
      <c r="I107" s="82"/>
      <c r="J107" s="82"/>
      <c r="K107" s="82"/>
      <c r="L107" s="82"/>
      <c r="M107" s="82"/>
      <c r="N107" s="82"/>
      <c r="O107" s="82"/>
      <c r="P107" s="83"/>
      <c r="Q107" s="82"/>
      <c r="R107" s="82"/>
      <c r="S107" s="82"/>
      <c r="T107" s="83"/>
      <c r="U107" s="82"/>
      <c r="V107" s="82"/>
      <c r="W107" s="83"/>
      <c r="X107" s="82"/>
      <c r="Y107" s="83"/>
      <c r="Z107" s="83"/>
      <c r="AA107" s="83"/>
      <c r="AB107" s="82"/>
      <c r="AC107" s="82"/>
      <c r="AD107" s="83"/>
      <c r="AE107" s="84"/>
      <c r="AF107" s="82"/>
      <c r="AG107" s="82"/>
      <c r="AH107" s="83"/>
      <c r="AI107" s="83"/>
      <c r="AJ107" s="85"/>
      <c r="AK107" s="93"/>
      <c r="AL107" s="94"/>
      <c r="AM107" s="95"/>
      <c r="AN107" s="96"/>
      <c r="AO107" s="70"/>
      <c r="AP107" s="70"/>
      <c r="AQ107" s="70"/>
      <c r="AR107" s="98"/>
      <c r="AS107" s="98"/>
      <c r="AT107" s="98"/>
      <c r="AU107" s="98"/>
      <c r="AV107" s="98"/>
      <c r="AW107" s="98"/>
      <c r="AX107" s="98"/>
      <c r="AY107" s="99"/>
      <c r="AZ107" s="99"/>
      <c r="BA107" s="73"/>
    </row>
    <row r="108" customFormat="false" ht="13.5" hidden="false" customHeight="false" outlineLevel="0" collapsed="false">
      <c r="A108" s="57"/>
      <c r="B108" s="58"/>
      <c r="C108" s="59"/>
      <c r="D108" s="60"/>
      <c r="E108" s="101"/>
      <c r="F108" s="87"/>
      <c r="G108" s="88"/>
      <c r="H108" s="88"/>
      <c r="I108" s="88"/>
      <c r="J108" s="88"/>
      <c r="K108" s="88"/>
      <c r="L108" s="88"/>
      <c r="M108" s="88"/>
      <c r="N108" s="88"/>
      <c r="O108" s="88"/>
      <c r="P108" s="89"/>
      <c r="Q108" s="88"/>
      <c r="R108" s="88"/>
      <c r="S108" s="88"/>
      <c r="T108" s="89"/>
      <c r="U108" s="88"/>
      <c r="V108" s="88"/>
      <c r="W108" s="89"/>
      <c r="X108" s="88"/>
      <c r="Y108" s="89"/>
      <c r="Z108" s="89"/>
      <c r="AA108" s="89"/>
      <c r="AB108" s="88"/>
      <c r="AC108" s="88"/>
      <c r="AD108" s="89"/>
      <c r="AE108" s="90"/>
      <c r="AF108" s="88"/>
      <c r="AG108" s="88"/>
      <c r="AH108" s="88"/>
      <c r="AI108" s="88"/>
      <c r="AJ108" s="91"/>
      <c r="AK108" s="93"/>
      <c r="AL108" s="94"/>
      <c r="AM108" s="95"/>
      <c r="AN108" s="96"/>
      <c r="AO108" s="70"/>
      <c r="AP108" s="70"/>
      <c r="AQ108" s="70"/>
      <c r="AR108" s="98"/>
      <c r="AS108" s="98"/>
      <c r="AT108" s="98"/>
      <c r="AU108" s="98"/>
      <c r="AV108" s="98"/>
      <c r="AW108" s="98"/>
      <c r="AX108" s="98"/>
      <c r="AY108" s="99"/>
      <c r="AZ108" s="99"/>
      <c r="BA108" s="73"/>
    </row>
    <row r="109" customFormat="false" ht="12.75" hidden="false" customHeight="false" outlineLevel="0" collapsed="false">
      <c r="A109" s="57" t="n">
        <v>25</v>
      </c>
      <c r="B109" s="58" t="str">
        <f aca="false">IFERROR(VLOOKUP($C109,Списки!$A$1:$C$3999,2,0),"")</f>
        <v/>
      </c>
      <c r="C109" s="59"/>
      <c r="D109" s="60" t="str">
        <f aca="false">IFERROR(VLOOKUP($C109,Списки!$A$1:$C$3999,3,0),"")</f>
        <v/>
      </c>
      <c r="E109" s="92"/>
      <c r="F109" s="61"/>
      <c r="G109" s="62"/>
      <c r="H109" s="62"/>
      <c r="I109" s="62"/>
      <c r="J109" s="62"/>
      <c r="K109" s="62"/>
      <c r="L109" s="62"/>
      <c r="M109" s="62"/>
      <c r="N109" s="62"/>
      <c r="O109" s="62"/>
      <c r="P109" s="63"/>
      <c r="Q109" s="62"/>
      <c r="R109" s="62"/>
      <c r="S109" s="62"/>
      <c r="T109" s="63"/>
      <c r="U109" s="62"/>
      <c r="V109" s="62"/>
      <c r="W109" s="63"/>
      <c r="X109" s="62"/>
      <c r="Y109" s="63"/>
      <c r="Z109" s="63"/>
      <c r="AA109" s="63"/>
      <c r="AB109" s="62"/>
      <c r="AC109" s="62"/>
      <c r="AD109" s="63"/>
      <c r="AE109" s="64"/>
      <c r="AF109" s="62"/>
      <c r="AG109" s="62"/>
      <c r="AH109" s="62"/>
      <c r="AI109" s="62"/>
      <c r="AJ109" s="65"/>
      <c r="AK109" s="93" t="n">
        <f aca="false">SUMIF($F109:$AJ112,"Р",$F110:$AJ110)</f>
        <v>0</v>
      </c>
      <c r="AL109" s="94" t="n">
        <f aca="false">SUMIF($F111:$AJ112,"НУ",$F112:$AJ112)</f>
        <v>0</v>
      </c>
      <c r="AM109" s="95" t="n">
        <f aca="false">SUMIF(F109:AJ112,"РВ",F110:AJ110)</f>
        <v>0</v>
      </c>
      <c r="AN109" s="96" t="n">
        <f aca="false">AK109+AL109+AM109</f>
        <v>0</v>
      </c>
      <c r="AO109" s="70" t="n">
        <f aca="false">COUNTIF($F109:$AJ112,"=Р")</f>
        <v>0</v>
      </c>
      <c r="AP109" s="97" t="n">
        <f aca="false">COUNTIF($F109:$AJ112,"=ВВ")</f>
        <v>0</v>
      </c>
      <c r="AQ109" s="97" t="n">
        <f aca="false">COUNTIF($F109:$AJ112,"=В")</f>
        <v>0</v>
      </c>
      <c r="AR109" s="98" t="n">
        <f aca="false">COUNTIF($F109:$AJ112,"=НА")</f>
        <v>0</v>
      </c>
      <c r="AS109" s="98" t="n">
        <f aca="false">COUNTIF(F109:AJ112,"=ТН")</f>
        <v>0</v>
      </c>
      <c r="AT109" s="98" t="n">
        <f aca="false">COUNTIF($F109:$AJ112,"=ВД")</f>
        <v>0</v>
      </c>
      <c r="AU109" s="98" t="n">
        <f aca="false">COUNTIF($F109:$AJ112,"=ВП")</f>
        <v>0</v>
      </c>
      <c r="AV109" s="98" t="n">
        <f aca="false">COUNTIF($F109:$AJ112,"=ДД")</f>
        <v>0</v>
      </c>
      <c r="AW109" s="98" t="n">
        <f aca="false">COUNTIF($F109:$AJ112,"=П")</f>
        <v>0</v>
      </c>
      <c r="AX109" s="98" t="n">
        <f aca="false">COUNTIF($F109:$AJ112,"=ПР")</f>
        <v>0</v>
      </c>
      <c r="AY109" s="99" t="n">
        <f aca="false">COUNTIF($F109:$AJ112,"=І")</f>
        <v>0</v>
      </c>
      <c r="AZ109" s="99" t="n">
        <f aca="false">COUNTIF($F109:$AJ112,"=НЗ")</f>
        <v>0</v>
      </c>
      <c r="BA109" s="73" t="str">
        <f aca="false">IF(C109&gt;1,Графік!$H$36,"")</f>
        <v/>
      </c>
    </row>
    <row r="110" customFormat="false" ht="12.75" hidden="false" customHeight="false" outlineLevel="0" collapsed="false">
      <c r="A110" s="57"/>
      <c r="B110" s="58"/>
      <c r="C110" s="59"/>
      <c r="D110" s="60"/>
      <c r="E110" s="100"/>
      <c r="F110" s="75"/>
      <c r="G110" s="76"/>
      <c r="H110" s="76"/>
      <c r="I110" s="76"/>
      <c r="J110" s="76"/>
      <c r="K110" s="76"/>
      <c r="L110" s="76"/>
      <c r="M110" s="76"/>
      <c r="N110" s="76"/>
      <c r="O110" s="76"/>
      <c r="P110" s="77"/>
      <c r="Q110" s="76"/>
      <c r="R110" s="76"/>
      <c r="S110" s="76"/>
      <c r="T110" s="77"/>
      <c r="U110" s="76"/>
      <c r="V110" s="76"/>
      <c r="W110" s="77"/>
      <c r="X110" s="76"/>
      <c r="Y110" s="77"/>
      <c r="Z110" s="77"/>
      <c r="AA110" s="77"/>
      <c r="AB110" s="76"/>
      <c r="AC110" s="76"/>
      <c r="AD110" s="77"/>
      <c r="AE110" s="78"/>
      <c r="AF110" s="76"/>
      <c r="AG110" s="76"/>
      <c r="AH110" s="76"/>
      <c r="AI110" s="76"/>
      <c r="AJ110" s="79"/>
      <c r="AK110" s="93"/>
      <c r="AL110" s="94"/>
      <c r="AM110" s="95"/>
      <c r="AN110" s="96"/>
      <c r="AO110" s="70"/>
      <c r="AP110" s="70"/>
      <c r="AQ110" s="70"/>
      <c r="AR110" s="98"/>
      <c r="AS110" s="98"/>
      <c r="AT110" s="98"/>
      <c r="AU110" s="98"/>
      <c r="AV110" s="98"/>
      <c r="AW110" s="98"/>
      <c r="AX110" s="98"/>
      <c r="AY110" s="99"/>
      <c r="AZ110" s="99"/>
      <c r="BA110" s="73"/>
    </row>
    <row r="111" customFormat="false" ht="12.75" hidden="false" customHeight="false" outlineLevel="0" collapsed="false">
      <c r="A111" s="57"/>
      <c r="B111" s="58"/>
      <c r="C111" s="59"/>
      <c r="D111" s="60"/>
      <c r="E111" s="100"/>
      <c r="F111" s="81"/>
      <c r="G111" s="82"/>
      <c r="H111" s="82"/>
      <c r="I111" s="82"/>
      <c r="J111" s="82"/>
      <c r="K111" s="82"/>
      <c r="L111" s="82"/>
      <c r="M111" s="82"/>
      <c r="N111" s="82"/>
      <c r="O111" s="82"/>
      <c r="P111" s="83"/>
      <c r="Q111" s="82"/>
      <c r="R111" s="82"/>
      <c r="S111" s="82"/>
      <c r="T111" s="83"/>
      <c r="U111" s="82"/>
      <c r="V111" s="82"/>
      <c r="W111" s="83"/>
      <c r="X111" s="82"/>
      <c r="Y111" s="83"/>
      <c r="Z111" s="83"/>
      <c r="AA111" s="83"/>
      <c r="AB111" s="82"/>
      <c r="AC111" s="82"/>
      <c r="AD111" s="83"/>
      <c r="AE111" s="84"/>
      <c r="AF111" s="82"/>
      <c r="AG111" s="82"/>
      <c r="AH111" s="83"/>
      <c r="AI111" s="83"/>
      <c r="AJ111" s="85"/>
      <c r="AK111" s="93"/>
      <c r="AL111" s="94"/>
      <c r="AM111" s="95"/>
      <c r="AN111" s="96"/>
      <c r="AO111" s="70"/>
      <c r="AP111" s="70"/>
      <c r="AQ111" s="70"/>
      <c r="AR111" s="98"/>
      <c r="AS111" s="98"/>
      <c r="AT111" s="98"/>
      <c r="AU111" s="98"/>
      <c r="AV111" s="98"/>
      <c r="AW111" s="98"/>
      <c r="AX111" s="98"/>
      <c r="AY111" s="99"/>
      <c r="AZ111" s="99"/>
      <c r="BA111" s="73"/>
    </row>
    <row r="112" customFormat="false" ht="13.5" hidden="false" customHeight="false" outlineLevel="0" collapsed="false">
      <c r="A112" s="57"/>
      <c r="B112" s="58"/>
      <c r="C112" s="59"/>
      <c r="D112" s="60"/>
      <c r="E112" s="101"/>
      <c r="F112" s="87"/>
      <c r="G112" s="88"/>
      <c r="H112" s="88"/>
      <c r="I112" s="88"/>
      <c r="J112" s="88"/>
      <c r="K112" s="88"/>
      <c r="L112" s="88"/>
      <c r="M112" s="88"/>
      <c r="N112" s="88"/>
      <c r="O112" s="88"/>
      <c r="P112" s="89"/>
      <c r="Q112" s="88"/>
      <c r="R112" s="88"/>
      <c r="S112" s="88"/>
      <c r="T112" s="89"/>
      <c r="U112" s="88"/>
      <c r="V112" s="88"/>
      <c r="W112" s="89"/>
      <c r="X112" s="88"/>
      <c r="Y112" s="89"/>
      <c r="Z112" s="89"/>
      <c r="AA112" s="89"/>
      <c r="AB112" s="88"/>
      <c r="AC112" s="88"/>
      <c r="AD112" s="89"/>
      <c r="AE112" s="90"/>
      <c r="AF112" s="88"/>
      <c r="AG112" s="88"/>
      <c r="AH112" s="88"/>
      <c r="AI112" s="88"/>
      <c r="AJ112" s="91"/>
      <c r="AK112" s="93"/>
      <c r="AL112" s="94"/>
      <c r="AM112" s="95"/>
      <c r="AN112" s="96"/>
      <c r="AO112" s="70"/>
      <c r="AP112" s="70"/>
      <c r="AQ112" s="70"/>
      <c r="AR112" s="98"/>
      <c r="AS112" s="98"/>
      <c r="AT112" s="98"/>
      <c r="AU112" s="98"/>
      <c r="AV112" s="98"/>
      <c r="AW112" s="98"/>
      <c r="AX112" s="98"/>
      <c r="AY112" s="99"/>
      <c r="AZ112" s="99"/>
      <c r="BA112" s="73"/>
    </row>
    <row r="113" customFormat="false" ht="27" hidden="false" customHeight="true" outlineLevel="0" collapsed="false">
      <c r="A113" s="103" t="s">
        <v>77</v>
      </c>
      <c r="B113" s="103"/>
      <c r="C113" s="103"/>
      <c r="D113" s="103"/>
      <c r="E113" s="103"/>
      <c r="F113" s="103" t="str">
        <f aca="false">IF(COUNTIF(F$13:F$112,"Р")=0,"-",COUNTIF(F$13:F$112,"Р"))</f>
        <v>-</v>
      </c>
      <c r="G113" s="103" t="str">
        <f aca="false">IF(COUNTIF(G$13:G$112,"Р")=0,"-",COUNTIF(G$13:G$112,"Р"))</f>
        <v>-</v>
      </c>
      <c r="H113" s="103" t="n">
        <f aca="false">IF(COUNTIF(H$13:H$112,"Р")=0,"-",COUNTIF(H$13:H$112,"Р"))</f>
        <v>22</v>
      </c>
      <c r="I113" s="103" t="n">
        <f aca="false">IF(COUNTIF(I$13:I$112,"Р")=0,"-",COUNTIF(I$13:I$112,"Р"))</f>
        <v>22</v>
      </c>
      <c r="J113" s="103" t="n">
        <f aca="false">IF(COUNTIF(J$13:J$112,"Р")=0,"-",COUNTIF(J$13:J$112,"Р"))</f>
        <v>22</v>
      </c>
      <c r="K113" s="103" t="n">
        <f aca="false">IF(COUNTIF(K$13:K$112,"Р")=0,"-",COUNTIF(K$13:K$112,"Р"))</f>
        <v>22</v>
      </c>
      <c r="L113" s="103" t="str">
        <f aca="false">IF(COUNTIF(L$13:L$112,"Р")=0,"-",COUNTIF(L$13:L$112,"Р"))</f>
        <v>-</v>
      </c>
      <c r="M113" s="103" t="str">
        <f aca="false">IF(COUNTIF(M$13:M$112,"Р")=0,"-",COUNTIF(M$13:M$112,"Р"))</f>
        <v>-</v>
      </c>
      <c r="N113" s="103" t="n">
        <f aca="false">IF(COUNTIF(N$13:N$112,"Р")=0,"-",COUNTIF(N$13:N$112,"Р"))</f>
        <v>21</v>
      </c>
      <c r="O113" s="103" t="n">
        <f aca="false">IF(COUNTIF(O$13:O$112,"Р")=0,"-",COUNTIF(O$13:O$112,"Р"))</f>
        <v>21</v>
      </c>
      <c r="P113" s="103" t="n">
        <f aca="false">IF(COUNTIF(P$13:P$112,"Р")=0,"-",COUNTIF(P$13:P$112,"Р"))</f>
        <v>22</v>
      </c>
      <c r="Q113" s="103" t="n">
        <f aca="false">IF(COUNTIF(Q$13:Q$112,"Р")=0,"-",COUNTIF(Q$13:Q$112,"Р"))</f>
        <v>22</v>
      </c>
      <c r="R113" s="103" t="str">
        <f aca="false">IF(COUNTIF(R$13:R$112,"Р")=0,"-",COUNTIF(R$13:R$112,"Р"))</f>
        <v>-</v>
      </c>
      <c r="S113" s="103" t="str">
        <f aca="false">IF(COUNTIF(S$13:S$112,"Р")=0,"-",COUNTIF(S$13:S$112,"Р"))</f>
        <v>-</v>
      </c>
      <c r="T113" s="103" t="n">
        <f aca="false">IF(COUNTIF(T$13:T$112,"Р")=0,"-",COUNTIF(T$13:T$112,"Р"))</f>
        <v>22</v>
      </c>
      <c r="U113" s="103" t="n">
        <f aca="false">IF(COUNTIF(U$13:U$112,"Р")=0,"-",COUNTIF(U$13:U$112,"Р"))</f>
        <v>22</v>
      </c>
      <c r="V113" s="103" t="n">
        <f aca="false">IF(COUNTIF(V$13:V$112,"Р")=0,"-",COUNTIF(V$13:V$112,"Р"))</f>
        <v>8</v>
      </c>
      <c r="W113" s="104" t="n">
        <f aca="false">IF(COUNTIF(W$13:W$112,"Р")=0,"-",COUNTIF(W$13:W$112,"Р"))</f>
        <v>23</v>
      </c>
      <c r="X113" s="103" t="str">
        <f aca="false">IF(COUNTIF(X$13:X$112,"Р")=0,"-",COUNTIF(X$13:X$112,"Р"))</f>
        <v>-</v>
      </c>
      <c r="Y113" s="104" t="str">
        <f aca="false">IF(COUNTIF(Y$13:Y$112,"Р")=0,"-",COUNTIF(Y$13:Y$112,"Р"))</f>
        <v>-</v>
      </c>
      <c r="Z113" s="104" t="n">
        <f aca="false">IF(COUNTIF(Z$13:Z$112,"Р")=0,"-",COUNTIF(Z$13:Z$112,"Р"))</f>
        <v>23</v>
      </c>
      <c r="AA113" s="104" t="str">
        <f aca="false">IF(COUNTIF(AA$13:AA$112,"Р")=0,"-",COUNTIF(AA$13:AA$112,"Р"))</f>
        <v>-</v>
      </c>
      <c r="AB113" s="103" t="str">
        <f aca="false">IF(COUNTIF(AB$13:AB$112,"Р")=0,"-",COUNTIF(AB$13:AB$112,"Р"))</f>
        <v>-</v>
      </c>
      <c r="AC113" s="103" t="str">
        <f aca="false">IF(COUNTIF(AC$13:AC$112,"Р")=0,"-",COUNTIF(AC$13:AC$112,"Р"))</f>
        <v>-</v>
      </c>
      <c r="AD113" s="104" t="str">
        <f aca="false">IF(COUNTIF(AD$13:AD$112,"Р")=0,"-",COUNTIF(AD$13:AD$112,"Р"))</f>
        <v>-</v>
      </c>
      <c r="AE113" s="105" t="str">
        <f aca="false">IF(COUNTIF(AE$13:AE$112,"Р")=0,"-",COUNTIF(AE$13:AE$112,"Р"))</f>
        <v>-</v>
      </c>
      <c r="AF113" s="103" t="n">
        <f aca="false">IF(COUNTIF(AF$13:AF$112,"Р")=0,"-",COUNTIF(AF$13:AF$112,"Р"))</f>
        <v>1</v>
      </c>
      <c r="AG113" s="103" t="n">
        <f aca="false">IF(COUNTIF(AG$13:AG$112,"Р")=0,"-",COUNTIF(AG$13:AG$112,"Р"))</f>
        <v>1</v>
      </c>
      <c r="AH113" s="103" t="str">
        <f aca="false">IF(COUNTIF(AH$13:AH$112,"Р")=0,"-",COUNTIF(AH$13:AH$112,"Р"))</f>
        <v>-</v>
      </c>
      <c r="AI113" s="103" t="str">
        <f aca="false">IF(COUNTIF(AI$13:AI$112,"Р")=0,"-",COUNTIF(AI$13:AI$112,"Р"))</f>
        <v>-</v>
      </c>
      <c r="AJ113" s="103" t="str">
        <f aca="false">IF(COUNTIF(AJ$13:AJ$112,"Р")=0,"-",COUNTIF(AJ$13:AJ$112,"Р"))</f>
        <v>-</v>
      </c>
      <c r="AK113" s="106" t="n">
        <f aca="false">IF(SUM(AK$13:AK$112)&gt;0,SUM(AK$13:AK$112),"-")</f>
        <v>2112</v>
      </c>
      <c r="AL113" s="107" t="str">
        <f aca="false">IF(SUM(AL$13:AL$112)&gt;0,SUM(AL$13:AL$112),"-")</f>
        <v>-</v>
      </c>
      <c r="AM113" s="107" t="str">
        <f aca="false">IF(SUM(AM$13:AM$112)&gt;0,SUM(AM$13:AM$112),"-")</f>
        <v>-</v>
      </c>
      <c r="AN113" s="108" t="n">
        <f aca="false">IF(SUM(AN$13:AN$112)&gt;0,SUM(AN$13:AN$112),"-")</f>
        <v>2112</v>
      </c>
      <c r="AO113" s="109" t="n">
        <f aca="false">IF(SUM(AO$13:AO$112)&gt;0,SUM(AO$13:AO$112),"-")</f>
        <v>274</v>
      </c>
      <c r="AP113" s="109" t="n">
        <f aca="false">IF(SUM(AP$13:AP$112)&gt;0,SUM(AP$13:AP$112),"-")</f>
        <v>226</v>
      </c>
      <c r="AQ113" s="109" t="str">
        <f aca="false">IF(SUM(AQ$13:AQ$112)&gt;0,SUM(AQ$13:AQ$112),"-")</f>
        <v>-</v>
      </c>
      <c r="AR113" s="109" t="str">
        <f aca="false">IF(SUM(AR$13:AR$112)&gt;0,SUM(AR$13:AR$112),"-")</f>
        <v>-</v>
      </c>
      <c r="AS113" s="109" t="n">
        <f aca="false">IF(SUM(AS$13:AS$112)&gt;0,SUM(AS$13:AS$112),"-")</f>
        <v>11</v>
      </c>
      <c r="AT113" s="109" t="str">
        <f aca="false">IF(SUM(AT$13:AT$112)&gt;0,SUM(AT$13:AT$112),"-")</f>
        <v>-</v>
      </c>
      <c r="AU113" s="109" t="str">
        <f aca="false">IF(SUM(AU$13:AU$112)&gt;0,SUM(AU$13:AU$112),"-")</f>
        <v>-</v>
      </c>
      <c r="AV113" s="109" t="str">
        <f aca="false">IF(SUM(AV$13:AV$112)&gt;0,SUM(AV$13:AV$112),"-")</f>
        <v>-</v>
      </c>
      <c r="AW113" s="109" t="n">
        <f aca="false">IF(SUM(AW$13:AW$112)&gt;0,SUM(AW$13:AW$112),"-")</f>
        <v>84</v>
      </c>
      <c r="AX113" s="109" t="str">
        <f aca="false">IF(SUM(AX$13:AX$112)&gt;0,SUM(AX$13:AX$112),"-")</f>
        <v>-</v>
      </c>
      <c r="AY113" s="109" t="str">
        <f aca="false">IF(SUM(AY$13:AY$112)&gt;0,SUM(AY$13:AY$112),"-")</f>
        <v>-</v>
      </c>
      <c r="AZ113" s="109" t="n">
        <f aca="false">IF(SUM(AZ$13:AZ$112)&gt;0,SUM(AZ$13:AZ$112),"-")</f>
        <v>16</v>
      </c>
      <c r="BA113" s="110" t="n">
        <f aca="false">IF(SUM(BA$13:BA$112)&gt;0,SUM(BA$13:BA$112),"-")</f>
        <v>3312</v>
      </c>
    </row>
    <row r="114" customFormat="false" ht="27" hidden="false" customHeight="true" outlineLevel="0" collapsed="false">
      <c r="A114" s="103" t="s">
        <v>78</v>
      </c>
      <c r="B114" s="103"/>
      <c r="C114" s="103"/>
      <c r="D114" s="103"/>
      <c r="E114" s="103"/>
      <c r="F114" s="103" t="str">
        <f aca="false">IF(COUNTIF(F$13:F$112,"РВ")=0,"-",COUNTIF(F$13:F$112,"РВ"))</f>
        <v>-</v>
      </c>
      <c r="G114" s="103" t="str">
        <f aca="false">IF(COUNTIF(G$13:G$112,"РВ")=0,"-",COUNTIF(G$13:G$112,"РВ"))</f>
        <v>-</v>
      </c>
      <c r="H114" s="103" t="str">
        <f aca="false">IF(COUNTIF(H$13:H$112,"РВ")=0,"-",COUNTIF(H$13:H$112,"РВ"))</f>
        <v>-</v>
      </c>
      <c r="I114" s="103" t="str">
        <f aca="false">IF(COUNTIF(I$13:I$112,"РВ")=0,"-",COUNTIF(I$13:I$112,"РВ"))</f>
        <v>-</v>
      </c>
      <c r="J114" s="103" t="str">
        <f aca="false">IF(COUNTIF(J$13:J$112,"РВ")=0,"-",COUNTIF(J$13:J$112,"РВ"))</f>
        <v>-</v>
      </c>
      <c r="K114" s="103" t="str">
        <f aca="false">IF(COUNTIF(K$13:K$112,"РВ")=0,"-",COUNTIF(K$13:K$112,"РВ"))</f>
        <v>-</v>
      </c>
      <c r="L114" s="103" t="str">
        <f aca="false">IF(COUNTIF(L$13:L$112,"РВ")=0,"-",COUNTIF(L$13:L$112,"РВ"))</f>
        <v>-</v>
      </c>
      <c r="M114" s="103" t="str">
        <f aca="false">IF(COUNTIF(M$13:M$112,"РВ")=0,"-",COUNTIF(M$13:M$112,"РВ"))</f>
        <v>-</v>
      </c>
      <c r="N114" s="103" t="str">
        <f aca="false">IF(COUNTIF(N$13:N$112,"РВ")=0,"-",COUNTIF(N$13:N$112,"РВ"))</f>
        <v>-</v>
      </c>
      <c r="O114" s="103" t="str">
        <f aca="false">IF(COUNTIF(O$13:O$112,"РВ")=0,"-",COUNTIF(O$13:O$112,"РВ"))</f>
        <v>-</v>
      </c>
      <c r="P114" s="103" t="str">
        <f aca="false">IF(COUNTIF(P$13:P$112,"РВ")=0,"-",COUNTIF(P$13:P$112,"РВ"))</f>
        <v>-</v>
      </c>
      <c r="Q114" s="103" t="str">
        <f aca="false">IF(COUNTIF(Q$13:Q$112,"РВ")=0,"-",COUNTIF(Q$13:Q$112,"РВ"))</f>
        <v>-</v>
      </c>
      <c r="R114" s="103" t="str">
        <f aca="false">IF(COUNTIF(R$13:R$112,"РВ")=0,"-",COUNTIF(R$13:R$112,"РВ"))</f>
        <v>-</v>
      </c>
      <c r="S114" s="103" t="str">
        <f aca="false">IF(COUNTIF(S$13:S$112,"РВ")=0,"-",COUNTIF(S$13:S$112,"РВ"))</f>
        <v>-</v>
      </c>
      <c r="T114" s="103" t="str">
        <f aca="false">IF(COUNTIF(T$13:T$112,"РВ")=0,"-",COUNTIF(T$13:T$112,"РВ"))</f>
        <v>-</v>
      </c>
      <c r="U114" s="103" t="str">
        <f aca="false">IF(COUNTIF(U$13:U$112,"РВ")=0,"-",COUNTIF(U$13:U$112,"РВ"))</f>
        <v>-</v>
      </c>
      <c r="V114" s="103" t="str">
        <f aca="false">IF(COUNTIF(V$13:V$112,"РВ")=0,"-",COUNTIF(V$13:V$112,"РВ"))</f>
        <v>-</v>
      </c>
      <c r="W114" s="104" t="str">
        <f aca="false">IF(COUNTIF(W$13:W$112,"РВ")=0,"-",COUNTIF(W$13:W$112,"РВ"))</f>
        <v>-</v>
      </c>
      <c r="X114" s="103" t="str">
        <f aca="false">IF(COUNTIF(X$13:X$112,"РВ")=0,"-",COUNTIF(X$13:X$112,"РВ"))</f>
        <v>-</v>
      </c>
      <c r="Y114" s="104" t="str">
        <f aca="false">IF(COUNTIF(Y$13:Y$112,"РВ")=0,"-",COUNTIF(Y$13:Y$112,"РВ"))</f>
        <v>-</v>
      </c>
      <c r="Z114" s="104" t="str">
        <f aca="false">IF(COUNTIF(Z$13:Z$112,"РВ")=0,"-",COUNTIF(Z$13:Z$112,"РВ"))</f>
        <v>-</v>
      </c>
      <c r="AA114" s="104" t="str">
        <f aca="false">IF(COUNTIF(AA$13:AA$112,"РВ")=0,"-",COUNTIF(AA$13:AA$112,"РВ"))</f>
        <v>-</v>
      </c>
      <c r="AB114" s="103" t="str">
        <f aca="false">IF(COUNTIF(AB$13:AB$112,"РВ")=0,"-",COUNTIF(AB$13:AB$112,"РВ"))</f>
        <v>-</v>
      </c>
      <c r="AC114" s="103" t="str">
        <f aca="false">IF(COUNTIF(AC$13:AC$112,"РВ")=0,"-",COUNTIF(AC$13:AC$112,"РВ"))</f>
        <v>-</v>
      </c>
      <c r="AD114" s="104" t="str">
        <f aca="false">IF(COUNTIF(AD$13:AD$112,"РВ")=0,"-",COUNTIF(AD$13:AD$112,"РВ"))</f>
        <v>-</v>
      </c>
      <c r="AE114" s="105" t="str">
        <f aca="false">IF(COUNTIF(AE$13:AE$112,"РВ")=0,"-",COUNTIF(AE$13:AE$112,"РВ"))</f>
        <v>-</v>
      </c>
      <c r="AF114" s="103" t="str">
        <f aca="false">IF(COUNTIF(AF$13:AF$112,"РВ")=0,"-",COUNTIF(AF$13:AF$112,"РВ"))</f>
        <v>-</v>
      </c>
      <c r="AG114" s="103" t="str">
        <f aca="false">IF(COUNTIF(AG$13:AG$112,"РВ")=0,"-",COUNTIF(AG$13:AG$112,"РВ"))</f>
        <v>-</v>
      </c>
      <c r="AH114" s="103" t="str">
        <f aca="false">IF(COUNTIF(AH$13:AH$112,"РВ")=0,"-",COUNTIF(AH$13:AH$112,"РВ"))</f>
        <v>-</v>
      </c>
      <c r="AI114" s="103" t="str">
        <f aca="false">IF(COUNTIF(AI$13:AI$112,"РВ")=0,"-",COUNTIF(AI$13:AI$112,"РВ"))</f>
        <v>-</v>
      </c>
      <c r="AJ114" s="103" t="str">
        <f aca="false">IF(COUNTIF(AJ$13:AJ$112,"РВ")=0,"-",COUNTIF(AJ$13:AJ$112,"РВ"))</f>
        <v>-</v>
      </c>
      <c r="AK114" s="111"/>
      <c r="AL114" s="111"/>
      <c r="AM114" s="111"/>
      <c r="AN114" s="111"/>
      <c r="AO114" s="111"/>
      <c r="AP114" s="111"/>
      <c r="AQ114" s="111"/>
      <c r="AR114" s="111"/>
      <c r="AS114" s="111"/>
      <c r="AT114" s="111"/>
      <c r="AU114" s="111"/>
      <c r="AV114" s="111"/>
      <c r="AW114" s="111"/>
      <c r="AX114" s="111"/>
      <c r="AY114" s="111"/>
      <c r="AZ114" s="111"/>
      <c r="BA114" s="112"/>
    </row>
    <row r="115" customFormat="false" ht="27" hidden="false" customHeight="true" outlineLevel="0" collapsed="false">
      <c r="A115" s="113" t="s">
        <v>79</v>
      </c>
      <c r="B115" s="113"/>
      <c r="C115" s="113"/>
      <c r="D115" s="113"/>
      <c r="E115" s="113"/>
      <c r="F115" s="103" t="str">
        <f aca="false">IF(COUNTIF(F$13:F$112,"НУ")=0,"-",COUNTIF(F$13:F$112,"НУ"))</f>
        <v>-</v>
      </c>
      <c r="G115" s="103" t="str">
        <f aca="false">IF(COUNTIF(G$13:G$112,"НУ")=0,"-",COUNTIF(G$13:G$112,"НУ"))</f>
        <v>-</v>
      </c>
      <c r="H115" s="103" t="str">
        <f aca="false">IF(COUNTIF(H$13:H$112,"НУ")=0,"-",COUNTIF(H$13:H$112,"НУ"))</f>
        <v>-</v>
      </c>
      <c r="I115" s="103" t="str">
        <f aca="false">IF(COUNTIF(I$13:I$112,"НУ")=0,"-",COUNTIF(I$13:I$112,"НУ"))</f>
        <v>-</v>
      </c>
      <c r="J115" s="103" t="str">
        <f aca="false">IF(COUNTIF(J$13:J$112,"НУ")=0,"-",COUNTIF(J$13:J$112,"НУ"))</f>
        <v>-</v>
      </c>
      <c r="K115" s="103" t="str">
        <f aca="false">IF(COUNTIF(K$13:K$112,"НУ")=0,"-",COUNTIF(K$13:K$112,"НУ"))</f>
        <v>-</v>
      </c>
      <c r="L115" s="103" t="str">
        <f aca="false">IF(COUNTIF(L$13:L$112,"НУ")=0,"-",COUNTIF(L$13:L$112,"НУ"))</f>
        <v>-</v>
      </c>
      <c r="M115" s="103" t="str">
        <f aca="false">IF(COUNTIF(M$13:M$112,"НУ")=0,"-",COUNTIF(M$13:M$112,"НУ"))</f>
        <v>-</v>
      </c>
      <c r="N115" s="103" t="str">
        <f aca="false">IF(COUNTIF(N$13:N$112,"НУ")=0,"-",COUNTIF(N$13:N$112,"НУ"))</f>
        <v>-</v>
      </c>
      <c r="O115" s="103" t="str">
        <f aca="false">IF(COUNTIF(O$13:O$112,"НУ")=0,"-",COUNTIF(O$13:O$112,"НУ"))</f>
        <v>-</v>
      </c>
      <c r="P115" s="103" t="str">
        <f aca="false">IF(COUNTIF(P$13:P$112,"НУ")=0,"-",COUNTIF(P$13:P$112,"НУ"))</f>
        <v>-</v>
      </c>
      <c r="Q115" s="103" t="str">
        <f aca="false">IF(COUNTIF(Q$13:Q$112,"НУ")=0,"-",COUNTIF(Q$13:Q$112,"НУ"))</f>
        <v>-</v>
      </c>
      <c r="R115" s="103" t="str">
        <f aca="false">IF(COUNTIF(R$13:R$112,"НУ")=0,"-",COUNTIF(R$13:R$112,"НУ"))</f>
        <v>-</v>
      </c>
      <c r="S115" s="103" t="str">
        <f aca="false">IF(COUNTIF(S$13:S$112,"НУ")=0,"-",COUNTIF(S$13:S$112,"НУ"))</f>
        <v>-</v>
      </c>
      <c r="T115" s="103" t="str">
        <f aca="false">IF(COUNTIF(T$13:T$112,"НУ")=0,"-",COUNTIF(T$13:T$112,"НУ"))</f>
        <v>-</v>
      </c>
      <c r="U115" s="103" t="str">
        <f aca="false">IF(COUNTIF(U$13:U$112,"НУ")=0,"-",COUNTIF(U$13:U$112,"НУ"))</f>
        <v>-</v>
      </c>
      <c r="V115" s="103" t="str">
        <f aca="false">IF(COUNTIF(V$13:V$112,"НУ")=0,"-",COUNTIF(V$13:V$112,"НУ"))</f>
        <v>-</v>
      </c>
      <c r="W115" s="104" t="str">
        <f aca="false">IF(COUNTIF(W$13:W$112,"НУ")=0,"-",COUNTIF(W$13:W$112,"НУ"))</f>
        <v>-</v>
      </c>
      <c r="X115" s="103" t="str">
        <f aca="false">IF(COUNTIF(X$13:X$112,"НУ")=0,"-",COUNTIF(X$13:X$112,"НУ"))</f>
        <v>-</v>
      </c>
      <c r="Y115" s="104" t="str">
        <f aca="false">IF(COUNTIF(Y$13:Y$112,"НУ")=0,"-",COUNTIF(Y$13:Y$112,"НУ"))</f>
        <v>-</v>
      </c>
      <c r="Z115" s="104" t="str">
        <f aca="false">IF(COUNTIF(Z$13:Z$112,"НУ")=0,"-",COUNTIF(Z$13:Z$112,"НУ"))</f>
        <v>-</v>
      </c>
      <c r="AA115" s="104" t="str">
        <f aca="false">IF(COUNTIF(AA$13:AA$112,"НУ")=0,"-",COUNTIF(AA$13:AA$112,"НУ"))</f>
        <v>-</v>
      </c>
      <c r="AB115" s="103" t="str">
        <f aca="false">IF(COUNTIF(AB$13:AB$112,"НУ")=0,"-",COUNTIF(AB$13:AB$112,"НУ"))</f>
        <v>-</v>
      </c>
      <c r="AC115" s="103" t="str">
        <f aca="false">IF(COUNTIF(AC$13:AC$112,"НУ")=0,"-",COUNTIF(AC$13:AC$112,"НУ"))</f>
        <v>-</v>
      </c>
      <c r="AD115" s="104" t="str">
        <f aca="false">IF(COUNTIF(AD$13:AD$112,"НУ")=0,"-",COUNTIF(AD$13:AD$112,"НУ"))</f>
        <v>-</v>
      </c>
      <c r="AE115" s="105" t="str">
        <f aca="false">IF(COUNTIF(AE$13:AE$112,"НУ")=0,"-",COUNTIF(AE$13:AE$112,"НУ"))</f>
        <v>-</v>
      </c>
      <c r="AF115" s="103" t="str">
        <f aca="false">IF(COUNTIF(AF$13:AF$112,"НУ")=0,"-",COUNTIF(AF$13:AF$112,"НУ"))</f>
        <v>-</v>
      </c>
      <c r="AG115" s="103" t="str">
        <f aca="false">IF(COUNTIF(AG$13:AG$112,"НУ")=0,"-",COUNTIF(AG$13:AG$112,"НУ"))</f>
        <v>-</v>
      </c>
      <c r="AH115" s="103" t="str">
        <f aca="false">IF(COUNTIF(AH$13:AH$112,"НУ")=0,"-",COUNTIF(AH$13:AH$112,"НУ"))</f>
        <v>-</v>
      </c>
      <c r="AI115" s="103" t="str">
        <f aca="false">IF(COUNTIF(AI$13:AI$112,"НУ")=0,"-",COUNTIF(AI$13:AI$112,"НУ"))</f>
        <v>-</v>
      </c>
      <c r="AJ115" s="103" t="str">
        <f aca="false">IF(COUNTIF(AJ$13:AJ$112,"НУ")=0,"-",COUNTIF(AJ$13:AJ$112,"НУ"))</f>
        <v>-</v>
      </c>
      <c r="AK115" s="111"/>
      <c r="AL115" s="111"/>
      <c r="AM115" s="111"/>
      <c r="AN115" s="111"/>
      <c r="AO115" s="111"/>
      <c r="AP115" s="111"/>
      <c r="AQ115" s="111"/>
      <c r="AR115" s="111"/>
      <c r="AS115" s="111"/>
      <c r="AT115" s="111"/>
      <c r="AU115" s="111"/>
      <c r="AV115" s="111"/>
      <c r="AW115" s="111"/>
      <c r="AX115" s="111"/>
      <c r="AY115" s="111"/>
      <c r="AZ115" s="111"/>
      <c r="BA115" s="112"/>
    </row>
    <row r="116" customFormat="false" ht="27" hidden="false" customHeight="true" outlineLevel="0" collapsed="false">
      <c r="A116" s="114" t="s">
        <v>80</v>
      </c>
      <c r="B116" s="114"/>
      <c r="C116" s="114"/>
      <c r="D116" s="114"/>
      <c r="E116" s="114"/>
      <c r="F116" s="115" t="str">
        <f aca="false">IF(COUNTIF(F$13:F$112,"ВВ"),"-",IF(COUNTIF(F$13:F$112,"НЗ")+COUNTIF(F$13:F$112,"ТН")+COUNTIF(F$13:F$112,"ПР")+COUNTIF(F$13:F$112,"П")+COUNTIF(F$13:F$112,"В")+COUNTIF(F$13:F$112,"НА")+COUNTIF(F$13:F$112,"ВД")+COUNTIF(F$13:F$112,"ВП")+COUNTIF(F$13:F$112,"ДД")+COUNTIF(F$13:F$112,"І")=0,"-",COUNTIF(F$13:F$112,"НЗ")+COUNTIF(F$13:F$112,"ТН")+COUNTIF(F$13:F$112,"ПР")+COUNTIF(F$13:F$112,"П")+COUNTIF(F$13:F$112,"В")+COUNTIF(F$13:F$112,"НА")+COUNTIF(F$13:F$112,"ВД")+COUNTIF(F$13:F$112,"ВП")+COUNTIF(F$13:F$112,"ДД")+COUNTIF(F$13:F$112,"І")))</f>
        <v>-</v>
      </c>
      <c r="G116" s="115" t="str">
        <f aca="false">IF(COUNTIF(G$13:G$112,"ВВ"),"-",IF(COUNTIF(G$13:G$112,"НЗ")+COUNTIF(G$13:G$112,"ТН")+COUNTIF(G$13:G$112,"ПР")+COUNTIF(G$13:G$112,"П")+COUNTIF(G$13:G$112,"В")+COUNTIF(G$13:G$112,"НА")+COUNTIF(G$13:G$112,"ВД")+COUNTIF(G$13:G$112,"ВП")+COUNTIF(G$13:G$112,"ДД")+COUNTIF(G$13:G$112,"І")=0,"-",COUNTIF(G$13:G$112,"НЗ")+COUNTIF(G$13:G$112,"ТН")+COUNTIF(G$13:G$112,"ПР")+COUNTIF(G$13:G$112,"П")+COUNTIF(G$13:G$112,"В")+COUNTIF(G$13:G$112,"НА")+COUNTIF(G$13:G$112,"ВД")+COUNTIF(G$13:G$112,"ВП")+COUNTIF(G$13:G$112,"ДД")+COUNTIF(G$13:G$112,"І")))</f>
        <v>-</v>
      </c>
      <c r="H116" s="115" t="n">
        <f aca="false">IF(COUNTIF(H$13:H$112,"ВВ"),"-",IF(COUNTIF(H$13:H$112,"НЗ")+COUNTIF(H$13:H$112,"ТН")+COUNTIF(H$13:H$112,"ПР")+COUNTIF(H$13:H$112,"П")+COUNTIF(H$13:H$112,"В")+COUNTIF(H$13:H$112,"НА")+COUNTIF(H$13:H$112,"ВД")+COUNTIF(H$13:H$112,"ВП")+COUNTIF(H$13:H$112,"ДД")+COUNTIF(H$13:H$112,"І")=0,"-",COUNTIF(H$13:H$112,"НЗ")+COUNTIF(H$13:H$112,"ТН")+COUNTIF(H$13:H$112,"ПР")+COUNTIF(H$13:H$112,"П")+COUNTIF(H$13:H$112,"В")+COUNTIF(H$13:H$112,"НА")+COUNTIF(H$13:H$112,"ВД")+COUNTIF(H$13:H$112,"ВП")+COUNTIF(H$13:H$112,"ДД")+COUNTIF(H$13:H$112,"І")))</f>
        <v>1</v>
      </c>
      <c r="I116" s="115" t="n">
        <f aca="false">IF(COUNTIF(I$13:I$112,"ВВ"),"-",IF(COUNTIF(I$13:I$112,"НЗ")+COUNTIF(I$13:I$112,"ТН")+COUNTIF(I$13:I$112,"ПР")+COUNTIF(I$13:I$112,"П")+COUNTIF(I$13:I$112,"В")+COUNTIF(I$13:I$112,"НА")+COUNTIF(I$13:I$112,"ВД")+COUNTIF(I$13:I$112,"ВП")+COUNTIF(I$13:I$112,"ДД")+COUNTIF(I$13:I$112,"І")=0,"-",COUNTIF(I$13:I$112,"НЗ")+COUNTIF(I$13:I$112,"ТН")+COUNTIF(I$13:I$112,"ПР")+COUNTIF(I$13:I$112,"П")+COUNTIF(I$13:I$112,"В")+COUNTIF(I$13:I$112,"НА")+COUNTIF(I$13:I$112,"ВД")+COUNTIF(I$13:I$112,"ВП")+COUNTIF(I$13:I$112,"ДД")+COUNTIF(I$13:I$112,"І")))</f>
        <v>1</v>
      </c>
      <c r="J116" s="115" t="n">
        <f aca="false">IF(COUNTIF(J$13:J$112,"ВВ"),"-",IF(COUNTIF(J$13:J$112,"НЗ")+COUNTIF(J$13:J$112,"ТН")+COUNTIF(J$13:J$112,"ПР")+COUNTIF(J$13:J$112,"П")+COUNTIF(J$13:J$112,"В")+COUNTIF(J$13:J$112,"НА")+COUNTIF(J$13:J$112,"ВД")+COUNTIF(J$13:J$112,"ВП")+COUNTIF(J$13:J$112,"ДД")+COUNTIF(J$13:J$112,"І")=0,"-",COUNTIF(J$13:J$112,"НЗ")+COUNTIF(J$13:J$112,"ТН")+COUNTIF(J$13:J$112,"ПР")+COUNTIF(J$13:J$112,"П")+COUNTIF(J$13:J$112,"В")+COUNTIF(J$13:J$112,"НА")+COUNTIF(J$13:J$112,"ВД")+COUNTIF(J$13:J$112,"ВП")+COUNTIF(J$13:J$112,"ДД")+COUNTIF(J$13:J$112,"І")))</f>
        <v>2</v>
      </c>
      <c r="K116" s="115" t="n">
        <f aca="false">IF(COUNTIF(K$13:K$112,"ВВ"),"-",IF(COUNTIF(K$13:K$112,"НЗ")+COUNTIF(K$13:K$112,"ТН")+COUNTIF(K$13:K$112,"ПР")+COUNTIF(K$13:K$112,"П")+COUNTIF(K$13:K$112,"В")+COUNTIF(K$13:K$112,"НА")+COUNTIF(K$13:K$112,"ВД")+COUNTIF(K$13:K$112,"ВП")+COUNTIF(K$13:K$112,"ДД")+COUNTIF(K$13:K$112,"І")=0,"-",COUNTIF(K$13:K$112,"НЗ")+COUNTIF(K$13:K$112,"ТН")+COUNTIF(K$13:K$112,"ПР")+COUNTIF(K$13:K$112,"П")+COUNTIF(K$13:K$112,"В")+COUNTIF(K$13:K$112,"НА")+COUNTIF(K$13:K$112,"ВД")+COUNTIF(K$13:K$112,"ВП")+COUNTIF(K$13:K$112,"ДД")+COUNTIF(K$13:K$112,"І")))</f>
        <v>2</v>
      </c>
      <c r="L116" s="115" t="str">
        <f aca="false">IF(COUNTIF(L$13:L$112,"ВВ"),"-",IF(COUNTIF(L$13:L$112,"НЗ")+COUNTIF(L$13:L$112,"ТН")+COUNTIF(L$13:L$112,"ПР")+COUNTIF(L$13:L$112,"П")+COUNTIF(L$13:L$112,"В")+COUNTIF(L$13:L$112,"НА")+COUNTIF(L$13:L$112,"ВД")+COUNTIF(L$13:L$112,"ВП")+COUNTIF(L$13:L$112,"ДД")+COUNTIF(L$13:L$112,"І")=0,"-",COUNTIF(L$13:L$112,"НЗ")+COUNTIF(L$13:L$112,"ТН")+COUNTIF(L$13:L$112,"ПР")+COUNTIF(L$13:L$112,"П")+COUNTIF(L$13:L$112,"В")+COUNTIF(L$13:L$112,"НА")+COUNTIF(L$13:L$112,"ВД")+COUNTIF(L$13:L$112,"ВП")+COUNTIF(L$13:L$112,"ДД")+COUNTIF(L$13:L$112,"І")))</f>
        <v>-</v>
      </c>
      <c r="M116" s="115" t="str">
        <f aca="false">IF(COUNTIF(M$13:M$112,"ВВ"),"-",IF(COUNTIF(M$13:M$112,"НЗ")+COUNTIF(M$13:M$112,"ТН")+COUNTIF(M$13:M$112,"ПР")+COUNTIF(M$13:M$112,"П")+COUNTIF(M$13:M$112,"В")+COUNTIF(M$13:M$112,"НА")+COUNTIF(M$13:M$112,"ВД")+COUNTIF(M$13:M$112,"ВП")+COUNTIF(M$13:M$112,"ДД")+COUNTIF(M$13:M$112,"І")=0,"-",COUNTIF(M$13:M$112,"НЗ")+COUNTIF(M$13:M$112,"ТН")+COUNTIF(M$13:M$112,"ПР")+COUNTIF(M$13:M$112,"П")+COUNTIF(M$13:M$112,"В")+COUNTIF(M$13:M$112,"НА")+COUNTIF(M$13:M$112,"ВД")+COUNTIF(M$13:M$112,"ВП")+COUNTIF(M$13:M$112,"ДД")+COUNTIF(M$13:M$112,"І")))</f>
        <v>-</v>
      </c>
      <c r="N116" s="115" t="n">
        <f aca="false">IF(COUNTIF(N$13:N$112,"ВВ"),"-",IF(COUNTIF(N$13:N$112,"НЗ")+COUNTIF(N$13:N$112,"ТН")+COUNTIF(N$13:N$112,"ПР")+COUNTIF(N$13:N$112,"П")+COUNTIF(N$13:N$112,"В")+COUNTIF(N$13:N$112,"НА")+COUNTIF(N$13:N$112,"ВД")+COUNTIF(N$13:N$112,"ВП")+COUNTIF(N$13:N$112,"ДД")+COUNTIF(N$13:N$112,"І")=0,"-",COUNTIF(N$13:N$112,"НЗ")+COUNTIF(N$13:N$112,"ТН")+COUNTIF(N$13:N$112,"ПР")+COUNTIF(N$13:N$112,"П")+COUNTIF(N$13:N$112,"В")+COUNTIF(N$13:N$112,"НА")+COUNTIF(N$13:N$112,"ВД")+COUNTIF(N$13:N$112,"ВП")+COUNTIF(N$13:N$112,"ДД")+COUNTIF(N$13:N$112,"І")))</f>
        <v>3</v>
      </c>
      <c r="O116" s="115" t="n">
        <f aca="false">IF(COUNTIF(O$13:O$112,"ВВ"),"-",IF(COUNTIF(O$13:O$112,"НЗ")+COUNTIF(O$13:O$112,"ТН")+COUNTIF(O$13:O$112,"ПР")+COUNTIF(O$13:O$112,"П")+COUNTIF(O$13:O$112,"В")+COUNTIF(O$13:O$112,"НА")+COUNTIF(O$13:O$112,"ВД")+COUNTIF(O$13:O$112,"ВП")+COUNTIF(O$13:O$112,"ДД")+COUNTIF(O$13:O$112,"І")=0,"-",COUNTIF(O$13:O$112,"НЗ")+COUNTIF(O$13:O$112,"ТН")+COUNTIF(O$13:O$112,"ПР")+COUNTIF(O$13:O$112,"П")+COUNTIF(O$13:O$112,"В")+COUNTIF(O$13:O$112,"НА")+COUNTIF(O$13:O$112,"ВД")+COUNTIF(O$13:O$112,"ВП")+COUNTIF(O$13:O$112,"ДД")+COUNTIF(O$13:O$112,"І")))</f>
        <v>3</v>
      </c>
      <c r="P116" s="115" t="n">
        <f aca="false">IF(COUNTIF(P$13:P$112,"ВВ"),"-",IF(COUNTIF(P$13:P$112,"НЗ")+COUNTIF(P$13:P$112,"ТН")+COUNTIF(P$13:P$112,"ПР")+COUNTIF(P$13:P$112,"П")+COUNTIF(P$13:P$112,"В")+COUNTIF(P$13:P$112,"НА")+COUNTIF(P$13:P$112,"ВД")+COUNTIF(P$13:P$112,"ВП")+COUNTIF(P$13:P$112,"ДД")+COUNTIF(P$13:P$112,"І")=0,"-",COUNTIF(P$13:P$112,"НЗ")+COUNTIF(P$13:P$112,"ТН")+COUNTIF(P$13:P$112,"ПР")+COUNTIF(P$13:P$112,"П")+COUNTIF(P$13:P$112,"В")+COUNTIF(P$13:P$112,"НА")+COUNTIF(P$13:P$112,"ВД")+COUNTIF(P$13:P$112,"ВП")+COUNTIF(P$13:P$112,"ДД")+COUNTIF(P$13:P$112,"І")))</f>
        <v>2</v>
      </c>
      <c r="Q116" s="115" t="n">
        <f aca="false">IF(COUNTIF(Q$13:Q$112,"ВВ"),"-",IF(COUNTIF(Q$13:Q$112,"НЗ")+COUNTIF(Q$13:Q$112,"ТН")+COUNTIF(Q$13:Q$112,"ПР")+COUNTIF(Q$13:Q$112,"П")+COUNTIF(Q$13:Q$112,"В")+COUNTIF(Q$13:Q$112,"НА")+COUNTIF(Q$13:Q$112,"ВД")+COUNTIF(Q$13:Q$112,"ВП")+COUNTIF(Q$13:Q$112,"ДД")+COUNTIF(Q$13:Q$112,"І")=0,"-",COUNTIF(Q$13:Q$112,"НЗ")+COUNTIF(Q$13:Q$112,"ТН")+COUNTIF(Q$13:Q$112,"ПР")+COUNTIF(Q$13:Q$112,"П")+COUNTIF(Q$13:Q$112,"В")+COUNTIF(Q$13:Q$112,"НА")+COUNTIF(Q$13:Q$112,"ВД")+COUNTIF(Q$13:Q$112,"ВП")+COUNTIF(Q$13:Q$112,"ДД")+COUNTIF(Q$13:Q$112,"І")))</f>
        <v>2</v>
      </c>
      <c r="R116" s="115" t="str">
        <f aca="false">IF(COUNTIF(R$13:R$112,"ВВ"),"-",IF(COUNTIF(R$13:R$112,"НЗ")+COUNTIF(R$13:R$112,"ТН")+COUNTIF(R$13:R$112,"ПР")+COUNTIF(R$13:R$112,"П")+COUNTIF(R$13:R$112,"В")+COUNTIF(R$13:R$112,"НА")+COUNTIF(R$13:R$112,"ВД")+COUNTIF(R$13:R$112,"ВП")+COUNTIF(R$13:R$112,"ДД")+COUNTIF(R$13:R$112,"І")=0,"-",COUNTIF(R$13:R$112,"НЗ")+COUNTIF(R$13:R$112,"ТН")+COUNTIF(R$13:R$112,"ПР")+COUNTIF(R$13:R$112,"П")+COUNTIF(R$13:R$112,"В")+COUNTIF(R$13:R$112,"НА")+COUNTIF(R$13:R$112,"ВД")+COUNTIF(R$13:R$112,"ВП")+COUNTIF(R$13:R$112,"ДД")+COUNTIF(R$13:R$112,"І")))</f>
        <v>-</v>
      </c>
      <c r="S116" s="115" t="str">
        <f aca="false">IF(COUNTIF(S$13:S$112,"ВВ"),"-",IF(COUNTIF(S$13:S$112,"НЗ")+COUNTIF(S$13:S$112,"ТН")+COUNTIF(S$13:S$112,"ПР")+COUNTIF(S$13:S$112,"П")+COUNTIF(S$13:S$112,"В")+COUNTIF(S$13:S$112,"НА")+COUNTIF(S$13:S$112,"ВД")+COUNTIF(S$13:S$112,"ВП")+COUNTIF(S$13:S$112,"ДД")+COUNTIF(S$13:S$112,"І")=0,"-",COUNTIF(S$13:S$112,"НЗ")+COUNTIF(S$13:S$112,"ТН")+COUNTIF(S$13:S$112,"ПР")+COUNTIF(S$13:S$112,"П")+COUNTIF(S$13:S$112,"В")+COUNTIF(S$13:S$112,"НА")+COUNTIF(S$13:S$112,"ВД")+COUNTIF(S$13:S$112,"ВП")+COUNTIF(S$13:S$112,"ДД")+COUNTIF(S$13:S$112,"І")))</f>
        <v>-</v>
      </c>
      <c r="T116" s="115" t="n">
        <f aca="false">IF(COUNTIF(T$13:T$112,"ВВ"),"-",IF(COUNTIF(T$13:T$112,"НЗ")+COUNTIF(T$13:T$112,"ТН")+COUNTIF(T$13:T$112,"ПР")+COUNTIF(T$13:T$112,"П")+COUNTIF(T$13:T$112,"В")+COUNTIF(T$13:T$112,"НА")+COUNTIF(T$13:T$112,"ВД")+COUNTIF(T$13:T$112,"ВП")+COUNTIF(T$13:T$112,"ДД")+COUNTIF(T$13:T$112,"І")=0,"-",COUNTIF(T$13:T$112,"НЗ")+COUNTIF(T$13:T$112,"ТН")+COUNTIF(T$13:T$112,"ПР")+COUNTIF(T$13:T$112,"П")+COUNTIF(T$13:T$112,"В")+COUNTIF(T$13:T$112,"НА")+COUNTIF(T$13:T$112,"ВД")+COUNTIF(T$13:T$112,"ВП")+COUNTIF(T$13:T$112,"ДД")+COUNTIF(T$13:T$112,"І")))</f>
        <v>2</v>
      </c>
      <c r="U116" s="115" t="n">
        <f aca="false">IF(COUNTIF(U$13:U$112,"ВВ"),"-",IF(COUNTIF(U$13:U$112,"НЗ")+COUNTIF(U$13:U$112,"ТН")+COUNTIF(U$13:U$112,"ПР")+COUNTIF(U$13:U$112,"П")+COUNTIF(U$13:U$112,"В")+COUNTIF(U$13:U$112,"НА")+COUNTIF(U$13:U$112,"ВД")+COUNTIF(U$13:U$112,"ВП")+COUNTIF(U$13:U$112,"ДД")+COUNTIF(U$13:U$112,"І")=0,"-",COUNTIF(U$13:U$112,"НЗ")+COUNTIF(U$13:U$112,"ТН")+COUNTIF(U$13:U$112,"ПР")+COUNTIF(U$13:U$112,"П")+COUNTIF(U$13:U$112,"В")+COUNTIF(U$13:U$112,"НА")+COUNTIF(U$13:U$112,"ВД")+COUNTIF(U$13:U$112,"ВП")+COUNTIF(U$13:U$112,"ДД")+COUNTIF(U$13:U$112,"І")))</f>
        <v>1</v>
      </c>
      <c r="V116" s="115" t="n">
        <f aca="false">IF(COUNTIF(V$13:V$112,"ВВ"),"-",IF(COUNTIF(V$13:V$112,"НЗ")+COUNTIF(V$13:V$112,"ТН")+COUNTIF(V$13:V$112,"ПР")+COUNTIF(V$13:V$112,"П")+COUNTIF(V$13:V$112,"В")+COUNTIF(V$13:V$112,"НА")+COUNTIF(V$13:V$112,"ВД")+COUNTIF(V$13:V$112,"ВП")+COUNTIF(V$13:V$112,"ДД")+COUNTIF(V$13:V$112,"І")=0,"-",COUNTIF(V$13:V$112,"НЗ")+COUNTIF(V$13:V$112,"ТН")+COUNTIF(V$13:V$112,"ПР")+COUNTIF(V$13:V$112,"П")+COUNTIF(V$13:V$112,"В")+COUNTIF(V$13:V$112,"НА")+COUNTIF(V$13:V$112,"ВД")+COUNTIF(V$13:V$112,"ВП")+COUNTIF(V$13:V$112,"ДД")+COUNTIF(V$13:V$112,"І")))</f>
        <v>15</v>
      </c>
      <c r="W116" s="116" t="str">
        <f aca="false">IF(COUNTIF(W$13:W$112,"ВВ"),"-",IF(COUNTIF(W$13:W$112,"НЗ")+COUNTIF(W$13:W$112,"ТН")+COUNTIF(W$13:W$112,"ПР")+COUNTIF(W$13:W$112,"П")+COUNTIF(W$13:W$112,"В")+COUNTIF(W$13:W$112,"НА")+COUNTIF(W$13:W$112,"ВД")+COUNTIF(W$13:W$112,"ВП")+COUNTIF(W$13:W$112,"ДД")+COUNTIF(W$13:W$112,"І")=0,"-",COUNTIF(W$13:W$112,"НЗ")+COUNTIF(W$13:W$112,"ТН")+COUNTIF(W$13:W$112,"ПР")+COUNTIF(W$13:W$112,"П")+COUNTIF(W$13:W$112,"В")+COUNTIF(W$13:W$112,"НА")+COUNTIF(W$13:W$112,"ВД")+COUNTIF(W$13:W$112,"ВП")+COUNTIF(W$13:W$112,"ДД")+COUNTIF(W$13:W$112,"І")))</f>
        <v>-</v>
      </c>
      <c r="X116" s="115" t="str">
        <f aca="false">IF(COUNTIF(X$13:X$112,"ВВ"),"-",IF(COUNTIF(X$13:X$112,"НЗ")+COUNTIF(X$13:X$112,"ТН")+COUNTIF(X$13:X$112,"ПР")+COUNTIF(X$13:X$112,"П")+COUNTIF(X$13:X$112,"В")+COUNTIF(X$13:X$112,"НА")+COUNTIF(X$13:X$112,"ВД")+COUNTIF(X$13:X$112,"ВП")+COUNTIF(X$13:X$112,"ДД")+COUNTIF(X$13:X$112,"І")=0,"-",COUNTIF(X$13:X$112,"НЗ")+COUNTIF(X$13:X$112,"ТН")+COUNTIF(X$13:X$112,"ПР")+COUNTIF(X$13:X$112,"П")+COUNTIF(X$13:X$112,"В")+COUNTIF(X$13:X$112,"НА")+COUNTIF(X$13:X$112,"ВД")+COUNTIF(X$13:X$112,"ВП")+COUNTIF(X$13:X$112,"ДД")+COUNTIF(X$13:X$112,"І")))</f>
        <v>-</v>
      </c>
      <c r="Y116" s="116" t="str">
        <f aca="false">IF(COUNTIF(Y$13:Y$112,"ВВ"),"-",IF(COUNTIF(Y$13:Y$112,"НЗ")+COUNTIF(Y$13:Y$112,"ТН")+COUNTIF(Y$13:Y$112,"ПР")+COUNTIF(Y$13:Y$112,"П")+COUNTIF(Y$13:Y$112,"В")+COUNTIF(Y$13:Y$112,"НА")+COUNTIF(Y$13:Y$112,"ВД")+COUNTIF(Y$13:Y$112,"ВП")+COUNTIF(Y$13:Y$112,"ДД")+COUNTIF(Y$13:Y$112,"І")=0,"-",COUNTIF(Y$13:Y$112,"НЗ")+COUNTIF(Y$13:Y$112,"ТН")+COUNTIF(Y$13:Y$112,"ПР")+COUNTIF(Y$13:Y$112,"П")+COUNTIF(Y$13:Y$112,"В")+COUNTIF(Y$13:Y$112,"НА")+COUNTIF(Y$13:Y$112,"ВД")+COUNTIF(Y$13:Y$112,"ВП")+COUNTIF(Y$13:Y$112,"ДД")+COUNTIF(Y$13:Y$112,"І")))</f>
        <v>-</v>
      </c>
      <c r="Z116" s="116" t="str">
        <f aca="false">IF(COUNTIF(Z$13:Z$112,"ВВ"),"-",IF(COUNTIF(Z$13:Z$112,"НЗ")+COUNTIF(Z$13:Z$112,"ТН")+COUNTIF(Z$13:Z$112,"ПР")+COUNTIF(Z$13:Z$112,"П")+COUNTIF(Z$13:Z$112,"В")+COUNTIF(Z$13:Z$112,"НА")+COUNTIF(Z$13:Z$112,"ВД")+COUNTIF(Z$13:Z$112,"ВП")+COUNTIF(Z$13:Z$112,"ДД")+COUNTIF(Z$13:Z$112,"І")=0,"-",COUNTIF(Z$13:Z$112,"НЗ")+COUNTIF(Z$13:Z$112,"ТН")+COUNTIF(Z$13:Z$112,"ПР")+COUNTIF(Z$13:Z$112,"П")+COUNTIF(Z$13:Z$112,"В")+COUNTIF(Z$13:Z$112,"НА")+COUNTIF(Z$13:Z$112,"ВД")+COUNTIF(Z$13:Z$112,"ВП")+COUNTIF(Z$13:Z$112,"ДД")+COUNTIF(Z$13:Z$112,"І")))</f>
        <v>-</v>
      </c>
      <c r="AA116" s="116" t="n">
        <f aca="false">IF(COUNTIF(AA$13:AA$112,"ВВ"),"-",IF(COUNTIF(AA$13:AA$112,"НЗ")+COUNTIF(AA$13:AA$112,"ТН")+COUNTIF(AA$13:AA$112,"ПР")+COUNTIF(AA$13:AA$112,"П")+COUNTIF(AA$13:AA$112,"В")+COUNTIF(AA$13:AA$112,"НА")+COUNTIF(AA$13:AA$112,"ВД")+COUNTIF(AA$13:AA$112,"ВП")+COUNTIF(AA$13:AA$112,"ДД")+COUNTIF(AA$13:AA$112,"І")=0,"-",COUNTIF(AA$13:AA$112,"НЗ")+COUNTIF(AA$13:AA$112,"ТН")+COUNTIF(AA$13:AA$112,"ПР")+COUNTIF(AA$13:AA$112,"П")+COUNTIF(AA$13:AA$112,"В")+COUNTIF(AA$13:AA$112,"НА")+COUNTIF(AA$13:AA$112,"ВД")+COUNTIF(AA$13:AA$112,"ВП")+COUNTIF(AA$13:AA$112,"ДД")+COUNTIF(AA$13:AA$112,"І")))</f>
        <v>23</v>
      </c>
      <c r="AB116" s="115" t="n">
        <f aca="false">IF(COUNTIF(AB$13:AB$112,"ВВ"),"-",IF(COUNTIF(AB$13:AB$112,"НЗ")+COUNTIF(AB$13:AB$112,"ТН")+COUNTIF(AB$13:AB$112,"ПР")+COUNTIF(AB$13:AB$112,"П")+COUNTIF(AB$13:AB$112,"В")+COUNTIF(AB$13:AB$112,"НА")+COUNTIF(AB$13:AB$112,"ВД")+COUNTIF(AB$13:AB$112,"ВП")+COUNTIF(AB$13:AB$112,"ДД")+COUNTIF(AB$13:AB$112,"І")=0,"-",COUNTIF(AB$13:AB$112,"НЗ")+COUNTIF(AB$13:AB$112,"ТН")+COUNTIF(AB$13:AB$112,"ПР")+COUNTIF(AB$13:AB$112,"П")+COUNTIF(AB$13:AB$112,"В")+COUNTIF(AB$13:AB$112,"НА")+COUNTIF(AB$13:AB$112,"ВД")+COUNTIF(AB$13:AB$112,"ВП")+COUNTIF(AB$13:AB$112,"ДД")+COUNTIF(AB$13:AB$112,"І")))</f>
        <v>23</v>
      </c>
      <c r="AC116" s="115" t="n">
        <f aca="false">IF(COUNTIF(AC$13:AC$112,"ВВ"),"-",IF(COUNTIF(AC$13:AC$112,"НЗ")+COUNTIF(AC$13:AC$112,"ТН")+COUNTIF(AC$13:AC$112,"ПР")+COUNTIF(AC$13:AC$112,"П")+COUNTIF(AC$13:AC$112,"В")+COUNTIF(AC$13:AC$112,"НА")+COUNTIF(AC$13:AC$112,"ВД")+COUNTIF(AC$13:AC$112,"ВП")+COUNTIF(AC$13:AC$112,"ДД")+COUNTIF(AC$13:AC$112,"І")=0,"-",COUNTIF(AC$13:AC$112,"НЗ")+COUNTIF(AC$13:AC$112,"ТН")+COUNTIF(AC$13:AC$112,"ПР")+COUNTIF(AC$13:AC$112,"П")+COUNTIF(AC$13:AC$112,"В")+COUNTIF(AC$13:AC$112,"НА")+COUNTIF(AC$13:AC$112,"ВД")+COUNTIF(AC$13:AC$112,"ВП")+COUNTIF(AC$13:AC$112,"ДД")+COUNTIF(AC$13:AC$112,"І")))</f>
        <v>23</v>
      </c>
      <c r="AD116" s="116" t="str">
        <f aca="false">IF(COUNTIF(AD$13:AD$112,"ВВ"),"-",IF(COUNTIF(AD$13:AD$112,"НЗ")+COUNTIF(AD$13:AD$112,"ТН")+COUNTIF(AD$13:AD$112,"ПР")+COUNTIF(AD$13:AD$112,"П")+COUNTIF(AD$13:AD$112,"В")+COUNTIF(AD$13:AD$112,"НА")+COUNTIF(AD$13:AD$112,"ВД")+COUNTIF(AD$13:AD$112,"ВП")+COUNTIF(AD$13:AD$112,"ДД")+COUNTIF(AD$13:AD$112,"І")=0,"-",COUNTIF(AD$13:AD$112,"НЗ")+COUNTIF(AD$13:AD$112,"ТН")+COUNTIF(AD$13:AD$112,"ПР")+COUNTIF(AD$13:AD$112,"П")+COUNTIF(AD$13:AD$112,"В")+COUNTIF(AD$13:AD$112,"НА")+COUNTIF(AD$13:AD$112,"ВД")+COUNTIF(AD$13:AD$112,"ВП")+COUNTIF(AD$13:AD$112,"ДД")+COUNTIF(AD$13:AD$112,"І")))</f>
        <v>-</v>
      </c>
      <c r="AE116" s="117" t="str">
        <f aca="false">IF(COUNTIF(AE$13:AE$112,"ВВ"),"-",IF(COUNTIF(AE$13:AE$112,"НЗ")+COUNTIF(AE$13:AE$112,"ТН")+COUNTIF(AE$13:AE$112,"ПР")+COUNTIF(AE$13:AE$112,"П")+COUNTIF(AE$13:AE$112,"В")+COUNTIF(AE$13:AE$112,"НА")+COUNTIF(AE$13:AE$112,"ВД")+COUNTIF(AE$13:AE$112,"ВП")+COUNTIF(AE$13:AE$112,"ДД")+COUNTIF(AE$13:AE$112,"І")=0,"-",COUNTIF(AE$13:AE$112,"НЗ")+COUNTIF(AE$13:AE$112,"ТН")+COUNTIF(AE$13:AE$112,"ПР")+COUNTIF(AE$13:AE$112,"П")+COUNTIF(AE$13:AE$112,"В")+COUNTIF(AE$13:AE$112,"НА")+COUNTIF(AE$13:AE$112,"ВД")+COUNTIF(AE$13:AE$112,"ВП")+COUNTIF(AE$13:AE$112,"ДД")+COUNTIF(AE$13:AE$112,"І")))</f>
        <v>-</v>
      </c>
      <c r="AF116" s="115" t="str">
        <f aca="false">IF(COUNTIF(AF$13:AF$112,"ВВ"),"-",IF(COUNTIF(AF$13:AF$112,"НЗ")+COUNTIF(AF$13:AF$112,"ТН")+COUNTIF(AF$13:AF$112,"ПР")+COUNTIF(AF$13:AF$112,"П")+COUNTIF(AF$13:AF$112,"В")+COUNTIF(AF$13:AF$112,"НА")+COUNTIF(AF$13:AF$112,"ВД")+COUNTIF(AF$13:AF$112,"ВП")+COUNTIF(AF$13:AF$112,"ДД")+COUNTIF(AF$13:AF$112,"І")=0,"-",COUNTIF(AF$13:AF$112,"НЗ")+COUNTIF(AF$13:AF$112,"ТН")+COUNTIF(AF$13:AF$112,"ПР")+COUNTIF(AF$13:AF$112,"П")+COUNTIF(AF$13:AF$112,"В")+COUNTIF(AF$13:AF$112,"НА")+COUNTIF(AF$13:AF$112,"ВД")+COUNTIF(AF$13:AF$112,"ВП")+COUNTIF(AF$13:AF$112,"ДД")+COUNTIF(AF$13:AF$112,"І")))</f>
        <v>-</v>
      </c>
      <c r="AG116" s="115" t="str">
        <f aca="false">IF(COUNTIF(AG$13:AG$112,"ВВ"),"-",IF(COUNTIF(AG$13:AG$112,"НЗ")+COUNTIF(AG$13:AG$112,"ТН")+COUNTIF(AG$13:AG$112,"ПР")+COUNTIF(AG$13:AG$112,"П")+COUNTIF(AG$13:AG$112,"В")+COUNTIF(AG$13:AG$112,"НА")+COUNTIF(AG$13:AG$112,"ВД")+COUNTIF(AG$13:AG$112,"ВП")+COUNTIF(AG$13:AG$112,"ДД")+COUNTIF(AG$13:AG$112,"І")=0,"-",COUNTIF(AG$13:AG$112,"НЗ")+COUNTIF(AG$13:AG$112,"ТН")+COUNTIF(AG$13:AG$112,"ПР")+COUNTIF(AG$13:AG$112,"П")+COUNTIF(AG$13:AG$112,"В")+COUNTIF(AG$13:AG$112,"НА")+COUNTIF(AG$13:AG$112,"ВД")+COUNTIF(AG$13:AG$112,"ВП")+COUNTIF(AG$13:AG$112,"ДД")+COUNTIF(AG$13:AG$112,"І")))</f>
        <v>-</v>
      </c>
      <c r="AH116" s="115" t="str">
        <f aca="false">IF(COUNTIF(AH$13:AH$112,"ВВ"),"-",IF(COUNTIF(AH$13:AH$112,"НЗ")+COUNTIF(AH$13:AH$112,"ТН")+COUNTIF(AH$13:AH$112,"ПР")+COUNTIF(AH$13:AH$112,"П")+COUNTIF(AH$13:AH$112,"В")+COUNTIF(AH$13:AH$112,"НА")+COUNTIF(AH$13:AH$112,"ВД")+COUNTIF(AH$13:AH$112,"ВП")+COUNTIF(AH$13:AH$112,"ДД")+COUNTIF(AH$13:AH$112,"І")=0,"-",COUNTIF(AH$13:AH$112,"НЗ")+COUNTIF(AH$13:AH$112,"ТН")+COUNTIF(AH$13:AH$112,"ПР")+COUNTIF(AH$13:AH$112,"П")+COUNTIF(AH$13:AH$112,"В")+COUNTIF(AH$13:AH$112,"НА")+COUNTIF(AH$13:AH$112,"ВД")+COUNTIF(AH$13:AH$112,"ВП")+COUNTIF(AH$13:AH$112,"ДД")+COUNTIF(AH$13:AH$112,"І")))</f>
        <v>-</v>
      </c>
      <c r="AI116" s="115" t="str">
        <f aca="false">IF(COUNTIF(AI$13:AI$112,"ВВ"),"-",IF(COUNTIF(AI$13:AI$112,"НЗ")+COUNTIF(AI$13:AI$112,"ТН")+COUNTIF(AI$13:AI$112,"ПР")+COUNTIF(AI$13:AI$112,"П")+COUNTIF(AI$13:AI$112,"В")+COUNTIF(AI$13:AI$112,"НА")+COUNTIF(AI$13:AI$112,"ВД")+COUNTIF(AI$13:AI$112,"ВП")+COUNTIF(AI$13:AI$112,"ДД")+COUNTIF(AI$13:AI$112,"І")=0,"-",COUNTIF(AI$13:AI$112,"НЗ")+COUNTIF(AI$13:AI$112,"ТН")+COUNTIF(AI$13:AI$112,"ПР")+COUNTIF(AI$13:AI$112,"П")+COUNTIF(AI$13:AI$112,"В")+COUNTIF(AI$13:AI$112,"НА")+COUNTIF(AI$13:AI$112,"ВД")+COUNTIF(AI$13:AI$112,"ВП")+COUNTIF(AI$13:AI$112,"ДД")+COUNTIF(AI$13:AI$112,"І")))</f>
        <v>-</v>
      </c>
      <c r="AJ116" s="115" t="str">
        <f aca="false">IF(COUNTIF(AJ$13:AJ$112,"ВВ"),"-",IF(COUNTIF(AJ$13:AJ$112,"НЗ")+COUNTIF(AJ$13:AJ$112,"ТН")+COUNTIF(AJ$13:AJ$112,"ПР")+COUNTIF(AJ$13:AJ$112,"П")+COUNTIF(AJ$13:AJ$112,"В")+COUNTIF(AJ$13:AJ$112,"НА")+COUNTIF(AJ$13:AJ$112,"ВД")+COUNTIF(AJ$13:AJ$112,"ВП")+COUNTIF(AJ$13:AJ$112,"ДД")+COUNTIF(AJ$13:AJ$112,"І")=0,"-",COUNTIF(AJ$13:AJ$112,"НЗ")+COUNTIF(AJ$13:AJ$112,"ТН")+COUNTIF(AJ$13:AJ$112,"ПР")+COUNTIF(AJ$13:AJ$112,"П")+COUNTIF(AJ$13:AJ$112,"В")+COUNTIF(AJ$13:AJ$112,"НА")+COUNTIF(AJ$13:AJ$112,"ВД")+COUNTIF(AJ$13:AJ$112,"ВП")+COUNTIF(AJ$13:AJ$112,"ДД")+COUNTIF(AJ$13:AJ$112,"І")))</f>
        <v>-</v>
      </c>
      <c r="AK116" s="118"/>
      <c r="AL116" s="118"/>
      <c r="AM116" s="118"/>
      <c r="AN116" s="118"/>
      <c r="AO116" s="118"/>
      <c r="AP116" s="118"/>
      <c r="AQ116" s="118"/>
      <c r="AR116" s="118"/>
      <c r="AS116" s="118"/>
      <c r="AT116" s="118"/>
      <c r="AU116" s="118"/>
      <c r="AV116" s="118"/>
      <c r="AW116" s="118"/>
      <c r="AX116" s="118"/>
      <c r="AY116" s="118"/>
      <c r="AZ116" s="118"/>
      <c r="BA116" s="119"/>
    </row>
    <row r="117" customFormat="false" ht="12.75" hidden="false" customHeight="false" outlineLevel="0" collapsed="false">
      <c r="D117" s="120"/>
      <c r="E117" s="120"/>
    </row>
    <row r="118" customFormat="false" ht="12.75" hidden="false" customHeight="true" outlineLevel="0" collapsed="false">
      <c r="A118" s="121" t="s">
        <v>81</v>
      </c>
      <c r="B118" s="121"/>
      <c r="C118" s="121"/>
      <c r="D118" s="121"/>
      <c r="E118" s="122"/>
      <c r="F118" s="122"/>
      <c r="G118" s="122"/>
      <c r="H118" s="122"/>
      <c r="I118" s="122"/>
      <c r="J118" s="122"/>
      <c r="L118" s="123"/>
      <c r="M118" s="123"/>
      <c r="N118" s="123"/>
      <c r="P118" s="124"/>
      <c r="Q118" s="124"/>
      <c r="R118" s="124"/>
      <c r="S118" s="124"/>
      <c r="T118" s="124"/>
      <c r="U118" s="125"/>
      <c r="V118" s="125"/>
      <c r="W118" s="126"/>
      <c r="X118" s="125"/>
      <c r="Y118" s="126"/>
      <c r="Z118" s="126"/>
      <c r="AA118" s="126"/>
      <c r="AB118" s="125"/>
      <c r="AC118" s="125"/>
      <c r="AD118" s="126"/>
      <c r="AE118" s="127"/>
      <c r="AF118" s="125"/>
      <c r="AG118" s="125"/>
      <c r="AH118" s="125"/>
      <c r="AI118" s="125"/>
      <c r="AJ118" s="125"/>
      <c r="AK118" s="128"/>
      <c r="AL118" s="128"/>
      <c r="AM118" s="128"/>
      <c r="AN118" s="129"/>
      <c r="AO118" s="129"/>
    </row>
    <row r="119" customFormat="false" ht="12.75" hidden="false" customHeight="true" outlineLevel="0" collapsed="false">
      <c r="A119" s="40"/>
      <c r="B119" s="130"/>
      <c r="C119" s="131"/>
      <c r="D119" s="40"/>
      <c r="E119" s="132" t="s">
        <v>82</v>
      </c>
      <c r="F119" s="132"/>
      <c r="G119" s="132"/>
      <c r="H119" s="132"/>
      <c r="I119" s="132"/>
      <c r="J119" s="132"/>
      <c r="K119" s="40"/>
      <c r="L119" s="132" t="s">
        <v>83</v>
      </c>
      <c r="M119" s="132"/>
      <c r="N119" s="132"/>
      <c r="O119" s="40"/>
      <c r="P119" s="132" t="s">
        <v>84</v>
      </c>
      <c r="Q119" s="132"/>
      <c r="R119" s="132"/>
      <c r="S119" s="132"/>
      <c r="T119" s="132"/>
      <c r="U119" s="40"/>
      <c r="V119" s="40"/>
      <c r="W119" s="133"/>
      <c r="X119" s="40"/>
      <c r="Y119" s="133"/>
      <c r="Z119" s="133"/>
      <c r="AA119" s="133"/>
      <c r="AB119" s="40"/>
      <c r="AC119" s="40"/>
      <c r="AD119" s="133"/>
      <c r="AE119" s="134"/>
      <c r="AF119" s="40"/>
      <c r="AG119" s="40"/>
      <c r="AH119" s="40"/>
      <c r="AI119" s="40"/>
      <c r="AJ119" s="40"/>
      <c r="AK119" s="40"/>
      <c r="AL119" s="135"/>
      <c r="AM119" s="40"/>
      <c r="AN119" s="136"/>
      <c r="AO119" s="136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137"/>
    </row>
    <row r="120" customFormat="false" ht="12.75" hidden="false" customHeight="true" outlineLevel="0" collapsed="false">
      <c r="A120" s="138" t="s">
        <v>85</v>
      </c>
      <c r="B120" s="138"/>
      <c r="C120" s="139"/>
      <c r="E120" s="140" t="s">
        <v>86</v>
      </c>
      <c r="F120" s="140"/>
      <c r="G120" s="140"/>
      <c r="H120" s="140"/>
      <c r="I120" s="140"/>
      <c r="J120" s="140"/>
      <c r="L120" s="123"/>
      <c r="M120" s="123"/>
      <c r="N120" s="123"/>
      <c r="P120" s="124"/>
      <c r="Q120" s="124"/>
      <c r="R120" s="124"/>
      <c r="S120" s="124"/>
      <c r="T120" s="124"/>
      <c r="U120" s="125"/>
      <c r="V120" s="125"/>
      <c r="W120" s="126"/>
      <c r="X120" s="125"/>
      <c r="Y120" s="126"/>
      <c r="Z120" s="126"/>
      <c r="AA120" s="126"/>
      <c r="AB120" s="125"/>
      <c r="AC120" s="125"/>
      <c r="AD120" s="126"/>
      <c r="AE120" s="127"/>
      <c r="AF120" s="125"/>
      <c r="AG120" s="125"/>
      <c r="AH120" s="125"/>
      <c r="AI120" s="125"/>
      <c r="AJ120" s="125"/>
      <c r="AK120" s="141" t="n">
        <f aca="false">AO4</f>
        <v>43522</v>
      </c>
      <c r="AL120" s="141"/>
      <c r="AM120" s="141"/>
      <c r="AN120" s="129"/>
      <c r="AO120" s="129"/>
    </row>
    <row r="121" customFormat="false" ht="12.75" hidden="false" customHeight="true" outlineLevel="0" collapsed="false">
      <c r="A121" s="40"/>
      <c r="B121" s="40"/>
      <c r="C121" s="40"/>
      <c r="D121" s="40"/>
      <c r="E121" s="132" t="s">
        <v>82</v>
      </c>
      <c r="F121" s="132"/>
      <c r="G121" s="132"/>
      <c r="H121" s="132"/>
      <c r="I121" s="132"/>
      <c r="J121" s="132"/>
      <c r="K121" s="40"/>
      <c r="L121" s="132" t="s">
        <v>83</v>
      </c>
      <c r="M121" s="132"/>
      <c r="N121" s="132"/>
      <c r="O121" s="40"/>
      <c r="P121" s="132" t="s">
        <v>84</v>
      </c>
      <c r="Q121" s="132"/>
      <c r="R121" s="132"/>
      <c r="S121" s="132"/>
      <c r="T121" s="132"/>
      <c r="U121" s="136"/>
      <c r="V121" s="136"/>
      <c r="W121" s="142"/>
      <c r="X121" s="136"/>
      <c r="Y121" s="142"/>
      <c r="Z121" s="142"/>
      <c r="AA121" s="142"/>
      <c r="AB121" s="136"/>
      <c r="AC121" s="136"/>
      <c r="AD121" s="142"/>
      <c r="AE121" s="143"/>
      <c r="AF121" s="136"/>
      <c r="AG121" s="136"/>
      <c r="AH121" s="136"/>
      <c r="AI121" s="136"/>
      <c r="AJ121" s="136"/>
      <c r="AK121" s="136"/>
      <c r="AL121" s="40"/>
      <c r="AM121" s="136"/>
      <c r="AN121" s="136"/>
      <c r="AO121" s="136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137"/>
    </row>
    <row r="123" customFormat="false" ht="12.75" hidden="false" customHeight="true" outlineLevel="0" collapsed="false">
      <c r="D123" s="144" t="s">
        <v>87</v>
      </c>
      <c r="E123" s="144"/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  <c r="W123" s="144"/>
      <c r="X123" s="144"/>
      <c r="Y123" s="144"/>
      <c r="Z123" s="144"/>
      <c r="AA123" s="144"/>
      <c r="AB123" s="144"/>
      <c r="AC123" s="144"/>
      <c r="AD123" s="144"/>
      <c r="AE123" s="144"/>
      <c r="AF123" s="144"/>
      <c r="AG123" s="144"/>
      <c r="AH123" s="144"/>
      <c r="AI123" s="144"/>
      <c r="AJ123" s="144"/>
      <c r="AK123" s="144"/>
      <c r="AL123" s="144"/>
      <c r="AM123" s="144"/>
    </row>
    <row r="124" customFormat="false" ht="12.75" hidden="false" customHeight="true" outlineLevel="0" collapsed="false">
      <c r="D124" s="6" t="s">
        <v>35</v>
      </c>
      <c r="E124" s="6" t="s">
        <v>88</v>
      </c>
      <c r="F124" s="145" t="s">
        <v>89</v>
      </c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  <c r="AE124" s="145"/>
      <c r="AF124" s="145"/>
      <c r="AG124" s="145"/>
      <c r="AH124" s="145"/>
      <c r="AI124" s="145"/>
      <c r="AJ124" s="145"/>
      <c r="AK124" s="145"/>
      <c r="AL124" s="145"/>
      <c r="AM124" s="145"/>
    </row>
    <row r="125" customFormat="false" ht="12.75" hidden="false" customHeight="true" outlineLevel="0" collapsed="false">
      <c r="D125" s="6" t="s">
        <v>38</v>
      </c>
      <c r="E125" s="6" t="s">
        <v>88</v>
      </c>
      <c r="F125" s="145" t="s">
        <v>90</v>
      </c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  <c r="AB125" s="145"/>
      <c r="AC125" s="145"/>
      <c r="AD125" s="145"/>
      <c r="AE125" s="145"/>
      <c r="AF125" s="145"/>
      <c r="AG125" s="145"/>
      <c r="AH125" s="145"/>
      <c r="AI125" s="145"/>
      <c r="AJ125" s="145"/>
      <c r="AK125" s="145"/>
      <c r="AL125" s="145"/>
      <c r="AM125" s="145"/>
    </row>
    <row r="126" customFormat="false" ht="12.75" hidden="false" customHeight="true" outlineLevel="0" collapsed="false">
      <c r="D126" s="6" t="s">
        <v>91</v>
      </c>
      <c r="E126" s="6" t="s">
        <v>88</v>
      </c>
      <c r="F126" s="145" t="s">
        <v>92</v>
      </c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  <c r="AE126" s="145"/>
      <c r="AF126" s="145"/>
      <c r="AG126" s="145"/>
      <c r="AH126" s="145"/>
      <c r="AI126" s="145"/>
      <c r="AJ126" s="145"/>
      <c r="AK126" s="145"/>
      <c r="AL126" s="145"/>
      <c r="AM126" s="145"/>
    </row>
    <row r="127" customFormat="false" ht="12.75" hidden="false" customHeight="true" outlineLevel="0" collapsed="false">
      <c r="D127" s="6" t="s">
        <v>93</v>
      </c>
      <c r="E127" s="6" t="s">
        <v>88</v>
      </c>
      <c r="F127" s="145" t="s">
        <v>94</v>
      </c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  <c r="AA127" s="145"/>
      <c r="AB127" s="145"/>
      <c r="AC127" s="145"/>
      <c r="AD127" s="145"/>
      <c r="AE127" s="145"/>
      <c r="AF127" s="145"/>
      <c r="AG127" s="145"/>
      <c r="AH127" s="145"/>
      <c r="AI127" s="145"/>
      <c r="AJ127" s="145"/>
      <c r="AK127" s="145"/>
      <c r="AL127" s="145"/>
      <c r="AM127" s="145"/>
    </row>
    <row r="128" customFormat="false" ht="12.75" hidden="false" customHeight="true" outlineLevel="0" collapsed="false">
      <c r="D128" s="6" t="s">
        <v>36</v>
      </c>
      <c r="E128" s="6" t="s">
        <v>88</v>
      </c>
      <c r="F128" s="145" t="s">
        <v>95</v>
      </c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  <c r="AE128" s="145"/>
      <c r="AF128" s="145"/>
      <c r="AG128" s="145"/>
      <c r="AH128" s="145"/>
      <c r="AI128" s="145"/>
      <c r="AJ128" s="145"/>
      <c r="AK128" s="145"/>
      <c r="AL128" s="145"/>
      <c r="AM128" s="145"/>
    </row>
    <row r="129" customFormat="false" ht="12.75" hidden="false" customHeight="true" outlineLevel="0" collapsed="false">
      <c r="D129" s="6" t="s">
        <v>37</v>
      </c>
      <c r="E129" s="6" t="s">
        <v>88</v>
      </c>
      <c r="F129" s="145" t="s">
        <v>96</v>
      </c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  <c r="AB129" s="145"/>
      <c r="AC129" s="145"/>
      <c r="AD129" s="145"/>
      <c r="AE129" s="145"/>
      <c r="AF129" s="145"/>
      <c r="AG129" s="145"/>
      <c r="AH129" s="145"/>
      <c r="AI129" s="145"/>
      <c r="AJ129" s="145"/>
      <c r="AK129" s="145"/>
      <c r="AL129" s="145"/>
      <c r="AM129" s="145"/>
    </row>
    <row r="130" customFormat="false" ht="12.75" hidden="false" customHeight="true" outlineLevel="0" collapsed="false">
      <c r="D130" s="6" t="s">
        <v>42</v>
      </c>
      <c r="E130" s="6" t="s">
        <v>88</v>
      </c>
      <c r="F130" s="145" t="s">
        <v>27</v>
      </c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  <c r="AB130" s="145"/>
      <c r="AC130" s="145"/>
      <c r="AD130" s="145"/>
      <c r="AE130" s="145"/>
      <c r="AF130" s="145"/>
      <c r="AG130" s="145"/>
      <c r="AH130" s="145"/>
      <c r="AI130" s="145"/>
      <c r="AJ130" s="145"/>
      <c r="AK130" s="145"/>
      <c r="AL130" s="145"/>
      <c r="AM130" s="145"/>
    </row>
    <row r="131" customFormat="false" ht="12.75" hidden="false" customHeight="true" outlineLevel="0" collapsed="false">
      <c r="D131" s="6" t="s">
        <v>97</v>
      </c>
      <c r="E131" s="6" t="s">
        <v>88</v>
      </c>
      <c r="F131" s="145" t="s">
        <v>98</v>
      </c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  <c r="AB131" s="145"/>
      <c r="AC131" s="145"/>
      <c r="AD131" s="145"/>
      <c r="AE131" s="145"/>
      <c r="AF131" s="145"/>
      <c r="AG131" s="145"/>
      <c r="AH131" s="145"/>
      <c r="AI131" s="145"/>
      <c r="AJ131" s="145"/>
      <c r="AK131" s="145"/>
      <c r="AL131" s="145"/>
      <c r="AM131" s="145"/>
    </row>
    <row r="132" customFormat="false" ht="12.75" hidden="false" customHeight="true" outlineLevel="0" collapsed="false">
      <c r="D132" s="6" t="s">
        <v>43</v>
      </c>
      <c r="E132" s="6" t="s">
        <v>88</v>
      </c>
      <c r="F132" s="145" t="s">
        <v>99</v>
      </c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145"/>
      <c r="AM132" s="145"/>
    </row>
    <row r="133" customFormat="false" ht="12.75" hidden="false" customHeight="true" outlineLevel="0" collapsed="false">
      <c r="D133" s="6" t="s">
        <v>44</v>
      </c>
      <c r="E133" s="6" t="s">
        <v>88</v>
      </c>
      <c r="F133" s="145" t="s">
        <v>100</v>
      </c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  <c r="AA133" s="145"/>
      <c r="AB133" s="145"/>
      <c r="AC133" s="145"/>
      <c r="AD133" s="145"/>
      <c r="AE133" s="145"/>
      <c r="AF133" s="145"/>
      <c r="AG133" s="145"/>
      <c r="AH133" s="145"/>
      <c r="AI133" s="145"/>
      <c r="AJ133" s="145"/>
      <c r="AK133" s="145"/>
      <c r="AL133" s="145"/>
      <c r="AM133" s="145"/>
    </row>
    <row r="134" customFormat="false" ht="12.75" hidden="false" customHeight="true" outlineLevel="0" collapsed="false">
      <c r="D134" s="6" t="s">
        <v>40</v>
      </c>
      <c r="E134" s="6" t="s">
        <v>88</v>
      </c>
      <c r="F134" s="145" t="s">
        <v>101</v>
      </c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  <c r="AB134" s="145"/>
      <c r="AC134" s="145"/>
      <c r="AD134" s="145"/>
      <c r="AE134" s="145"/>
      <c r="AF134" s="145"/>
      <c r="AG134" s="145"/>
      <c r="AH134" s="145"/>
      <c r="AI134" s="145"/>
      <c r="AJ134" s="145"/>
      <c r="AK134" s="145"/>
      <c r="AL134" s="145"/>
      <c r="AM134" s="145"/>
    </row>
    <row r="135" customFormat="false" ht="12.75" hidden="false" customHeight="true" outlineLevel="0" collapsed="false">
      <c r="D135" s="6" t="s">
        <v>45</v>
      </c>
      <c r="E135" s="6" t="s">
        <v>88</v>
      </c>
      <c r="F135" s="145" t="s">
        <v>30</v>
      </c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45"/>
      <c r="AG135" s="145"/>
      <c r="AH135" s="145"/>
      <c r="AI135" s="145"/>
      <c r="AJ135" s="145"/>
      <c r="AK135" s="145"/>
      <c r="AL135" s="145"/>
      <c r="AM135" s="145"/>
    </row>
    <row r="136" customFormat="false" ht="12.75" hidden="false" customHeight="true" outlineLevel="0" collapsed="false">
      <c r="D136" s="6" t="s">
        <v>46</v>
      </c>
      <c r="E136" s="6" t="s">
        <v>88</v>
      </c>
      <c r="F136" s="145" t="s">
        <v>31</v>
      </c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  <c r="AB136" s="145"/>
      <c r="AC136" s="145"/>
      <c r="AD136" s="145"/>
      <c r="AE136" s="145"/>
      <c r="AF136" s="145"/>
      <c r="AG136" s="145"/>
      <c r="AH136" s="145"/>
      <c r="AI136" s="145"/>
      <c r="AJ136" s="145"/>
      <c r="AK136" s="145"/>
      <c r="AL136" s="145"/>
      <c r="AM136" s="145"/>
    </row>
    <row r="137" customFormat="false" ht="12.75" hidden="false" customHeight="true" outlineLevel="0" collapsed="false">
      <c r="D137" s="6" t="s">
        <v>41</v>
      </c>
      <c r="E137" s="6" t="s">
        <v>88</v>
      </c>
      <c r="F137" s="145" t="s">
        <v>102</v>
      </c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  <c r="AA137" s="145"/>
      <c r="AB137" s="145"/>
      <c r="AC137" s="145"/>
      <c r="AD137" s="145"/>
      <c r="AE137" s="145"/>
      <c r="AF137" s="145"/>
      <c r="AG137" s="145"/>
      <c r="AH137" s="145"/>
      <c r="AI137" s="145"/>
      <c r="AJ137" s="145"/>
      <c r="AK137" s="145"/>
      <c r="AL137" s="145"/>
      <c r="AM137" s="145"/>
    </row>
    <row r="138" customFormat="false" ht="12.75" hidden="false" customHeight="true" outlineLevel="0" collapsed="false">
      <c r="D138" s="6" t="s">
        <v>47</v>
      </c>
      <c r="E138" s="6" t="s">
        <v>88</v>
      </c>
      <c r="F138" s="145" t="s">
        <v>32</v>
      </c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  <c r="AA138" s="145"/>
      <c r="AB138" s="145"/>
      <c r="AC138" s="145"/>
      <c r="AD138" s="145"/>
      <c r="AE138" s="145"/>
      <c r="AF138" s="145"/>
      <c r="AG138" s="145"/>
      <c r="AH138" s="145"/>
      <c r="AI138" s="145"/>
      <c r="AJ138" s="145"/>
      <c r="AK138" s="145"/>
      <c r="AL138" s="145"/>
      <c r="AM138" s="145"/>
    </row>
    <row r="139" customFormat="false" ht="12.75" hidden="false" customHeight="true" outlineLevel="0" collapsed="false">
      <c r="D139" s="6" t="s">
        <v>48</v>
      </c>
      <c r="E139" s="6" t="s">
        <v>88</v>
      </c>
      <c r="F139" s="145" t="s">
        <v>33</v>
      </c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  <c r="AB139" s="145"/>
      <c r="AC139" s="145"/>
      <c r="AD139" s="145"/>
      <c r="AE139" s="145"/>
      <c r="AF139" s="145"/>
      <c r="AG139" s="145"/>
      <c r="AH139" s="145"/>
      <c r="AI139" s="145"/>
      <c r="AJ139" s="145"/>
      <c r="AK139" s="145"/>
      <c r="AL139" s="145"/>
      <c r="AM139" s="145"/>
    </row>
  </sheetData>
  <autoFilter ref="A12:BA114"/>
  <mergeCells count="599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A76"/>
    <mergeCell ref="B73:B76"/>
    <mergeCell ref="C73:C76"/>
    <mergeCell ref="D73:D76"/>
    <mergeCell ref="AK73:AK76"/>
    <mergeCell ref="AL73:AL76"/>
    <mergeCell ref="AM73:AM76"/>
    <mergeCell ref="AN73:AN76"/>
    <mergeCell ref="AO73:AO76"/>
    <mergeCell ref="AP73:AP76"/>
    <mergeCell ref="AQ73:AQ76"/>
    <mergeCell ref="AR73:AR76"/>
    <mergeCell ref="AS73:AS76"/>
    <mergeCell ref="AT73:AT76"/>
    <mergeCell ref="AU73:AU76"/>
    <mergeCell ref="AV73:AV76"/>
    <mergeCell ref="AW73:AW76"/>
    <mergeCell ref="AX73:AX76"/>
    <mergeCell ref="AY73:AY76"/>
    <mergeCell ref="AZ73:AZ76"/>
    <mergeCell ref="BA73:BA76"/>
    <mergeCell ref="A77:A80"/>
    <mergeCell ref="B77:B80"/>
    <mergeCell ref="C77:C80"/>
    <mergeCell ref="D77:D80"/>
    <mergeCell ref="AK77:AK80"/>
    <mergeCell ref="AL77:AL80"/>
    <mergeCell ref="AM77:AM80"/>
    <mergeCell ref="AN77:AN80"/>
    <mergeCell ref="AO77:AO80"/>
    <mergeCell ref="AP77:AP80"/>
    <mergeCell ref="AQ77:AQ80"/>
    <mergeCell ref="AR77:AR80"/>
    <mergeCell ref="AS77:AS80"/>
    <mergeCell ref="AT77:AT80"/>
    <mergeCell ref="AU77:AU80"/>
    <mergeCell ref="AV77:AV80"/>
    <mergeCell ref="AW77:AW80"/>
    <mergeCell ref="AX77:AX80"/>
    <mergeCell ref="AY77:AY80"/>
    <mergeCell ref="AZ77:AZ80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O81:AO84"/>
    <mergeCell ref="AP81:AP84"/>
    <mergeCell ref="AQ81:AQ84"/>
    <mergeCell ref="AR81:AR84"/>
    <mergeCell ref="AS81:AS84"/>
    <mergeCell ref="AT81:AT84"/>
    <mergeCell ref="AU81:AU84"/>
    <mergeCell ref="AV81:AV84"/>
    <mergeCell ref="AW81:AW84"/>
    <mergeCell ref="AX81:AX84"/>
    <mergeCell ref="AY81:AY84"/>
    <mergeCell ref="AZ81:AZ84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P85:AP88"/>
    <mergeCell ref="AQ85:AQ88"/>
    <mergeCell ref="AR85:AR88"/>
    <mergeCell ref="AS85:AS88"/>
    <mergeCell ref="AT85:AT88"/>
    <mergeCell ref="AU85:AU88"/>
    <mergeCell ref="AV85:AV88"/>
    <mergeCell ref="AW85:AW88"/>
    <mergeCell ref="AX85:AX88"/>
    <mergeCell ref="AY85:AY88"/>
    <mergeCell ref="AZ85:AZ88"/>
    <mergeCell ref="BA85:BA88"/>
    <mergeCell ref="A89:A92"/>
    <mergeCell ref="B89:B92"/>
    <mergeCell ref="C89:C92"/>
    <mergeCell ref="D89:D92"/>
    <mergeCell ref="AK89:AK92"/>
    <mergeCell ref="AL89:AL92"/>
    <mergeCell ref="AM89:AM92"/>
    <mergeCell ref="AN89:AN92"/>
    <mergeCell ref="AO89:AO92"/>
    <mergeCell ref="AP89:AP92"/>
    <mergeCell ref="AQ89:AQ92"/>
    <mergeCell ref="AR89:AR92"/>
    <mergeCell ref="AS89:AS92"/>
    <mergeCell ref="AT89:AT92"/>
    <mergeCell ref="AU89:AU92"/>
    <mergeCell ref="AV89:AV92"/>
    <mergeCell ref="AW89:AW92"/>
    <mergeCell ref="AX89:AX92"/>
    <mergeCell ref="AY89:AY92"/>
    <mergeCell ref="AZ89:AZ92"/>
    <mergeCell ref="BA89:BA92"/>
    <mergeCell ref="A93:A96"/>
    <mergeCell ref="B93:B96"/>
    <mergeCell ref="C93:C96"/>
    <mergeCell ref="D93:D96"/>
    <mergeCell ref="AK93:AK96"/>
    <mergeCell ref="AL93:AL96"/>
    <mergeCell ref="AM93:AM96"/>
    <mergeCell ref="AN93:AN96"/>
    <mergeCell ref="AO93:AO96"/>
    <mergeCell ref="AP93:AP96"/>
    <mergeCell ref="AQ93:AQ96"/>
    <mergeCell ref="AR93:AR96"/>
    <mergeCell ref="AS93:AS96"/>
    <mergeCell ref="AT93:AT96"/>
    <mergeCell ref="AU93:AU96"/>
    <mergeCell ref="AV93:AV96"/>
    <mergeCell ref="AW93:AW96"/>
    <mergeCell ref="AX93:AX96"/>
    <mergeCell ref="AY93:AY96"/>
    <mergeCell ref="AZ93:AZ96"/>
    <mergeCell ref="BA93:BA96"/>
    <mergeCell ref="A97:A100"/>
    <mergeCell ref="B97:B100"/>
    <mergeCell ref="C97:C100"/>
    <mergeCell ref="D97:D100"/>
    <mergeCell ref="AK97:AK100"/>
    <mergeCell ref="AL97:AL100"/>
    <mergeCell ref="AM97:AM100"/>
    <mergeCell ref="AN97:AN100"/>
    <mergeCell ref="AO97:AO100"/>
    <mergeCell ref="AP97:AP100"/>
    <mergeCell ref="AQ97:AQ100"/>
    <mergeCell ref="AR97:AR100"/>
    <mergeCell ref="AS97:AS100"/>
    <mergeCell ref="AT97:AT100"/>
    <mergeCell ref="AU97:AU100"/>
    <mergeCell ref="AV97:AV100"/>
    <mergeCell ref="AW97:AW100"/>
    <mergeCell ref="AX97:AX100"/>
    <mergeCell ref="AY97:AY100"/>
    <mergeCell ref="AZ97:AZ100"/>
    <mergeCell ref="BA97:BA100"/>
    <mergeCell ref="A101:A104"/>
    <mergeCell ref="B101:B104"/>
    <mergeCell ref="C101:C104"/>
    <mergeCell ref="D101:D104"/>
    <mergeCell ref="AK101:AK104"/>
    <mergeCell ref="AL101:AL104"/>
    <mergeCell ref="AM101:AM104"/>
    <mergeCell ref="AN101:AN104"/>
    <mergeCell ref="AO101:AO104"/>
    <mergeCell ref="AP101:AP104"/>
    <mergeCell ref="AQ101:AQ104"/>
    <mergeCell ref="AR101:AR104"/>
    <mergeCell ref="AS101:AS104"/>
    <mergeCell ref="AT101:AT104"/>
    <mergeCell ref="AU101:AU104"/>
    <mergeCell ref="AV101:AV104"/>
    <mergeCell ref="AW101:AW104"/>
    <mergeCell ref="AX101:AX104"/>
    <mergeCell ref="AY101:AY104"/>
    <mergeCell ref="AZ101:AZ104"/>
    <mergeCell ref="BA101:BA104"/>
    <mergeCell ref="A105:A108"/>
    <mergeCell ref="B105:B108"/>
    <mergeCell ref="C105:C108"/>
    <mergeCell ref="D105:D108"/>
    <mergeCell ref="AK105:AK108"/>
    <mergeCell ref="AL105:AL108"/>
    <mergeCell ref="AM105:AM108"/>
    <mergeCell ref="AN105:AN108"/>
    <mergeCell ref="AO105:AO108"/>
    <mergeCell ref="AP105:AP108"/>
    <mergeCell ref="AQ105:AQ108"/>
    <mergeCell ref="AR105:AR108"/>
    <mergeCell ref="AS105:AS108"/>
    <mergeCell ref="AT105:AT108"/>
    <mergeCell ref="AU105:AU108"/>
    <mergeCell ref="AV105:AV108"/>
    <mergeCell ref="AW105:AW108"/>
    <mergeCell ref="AX105:AX108"/>
    <mergeCell ref="AY105:AY108"/>
    <mergeCell ref="AZ105:AZ108"/>
    <mergeCell ref="BA105:BA108"/>
    <mergeCell ref="A109:A112"/>
    <mergeCell ref="B109:B112"/>
    <mergeCell ref="C109:C112"/>
    <mergeCell ref="D109:D112"/>
    <mergeCell ref="AK109:AK112"/>
    <mergeCell ref="AL109:AL112"/>
    <mergeCell ref="AM109:AM112"/>
    <mergeCell ref="AN109:AN112"/>
    <mergeCell ref="AO109:AO112"/>
    <mergeCell ref="AP109:AP112"/>
    <mergeCell ref="AQ109:AQ112"/>
    <mergeCell ref="AR109:AR112"/>
    <mergeCell ref="AS109:AS112"/>
    <mergeCell ref="AT109:AT112"/>
    <mergeCell ref="AU109:AU112"/>
    <mergeCell ref="AV109:AV112"/>
    <mergeCell ref="AW109:AW112"/>
    <mergeCell ref="AX109:AX112"/>
    <mergeCell ref="AY109:AY112"/>
    <mergeCell ref="AZ109:AZ112"/>
    <mergeCell ref="BA109:BA112"/>
    <mergeCell ref="A113:E113"/>
    <mergeCell ref="A114:E114"/>
    <mergeCell ref="A115:E115"/>
    <mergeCell ref="A116:E116"/>
    <mergeCell ref="A118:D118"/>
    <mergeCell ref="E118:J118"/>
    <mergeCell ref="L118:N118"/>
    <mergeCell ref="P118:T118"/>
    <mergeCell ref="AK118:AM118"/>
    <mergeCell ref="E119:J119"/>
    <mergeCell ref="L119:N119"/>
    <mergeCell ref="P119:T119"/>
    <mergeCell ref="E120:J120"/>
    <mergeCell ref="L120:N120"/>
    <mergeCell ref="P120:T120"/>
    <mergeCell ref="AK120:AM120"/>
    <mergeCell ref="E121:J121"/>
    <mergeCell ref="L121:N121"/>
    <mergeCell ref="P121:T121"/>
    <mergeCell ref="D123:AM123"/>
    <mergeCell ref="F124:AM124"/>
    <mergeCell ref="F125:AM125"/>
    <mergeCell ref="F126:AM126"/>
    <mergeCell ref="F127:AM127"/>
    <mergeCell ref="F128:AM128"/>
    <mergeCell ref="F129:AM129"/>
    <mergeCell ref="F130:AM130"/>
    <mergeCell ref="F131:AM131"/>
    <mergeCell ref="F132:AM132"/>
    <mergeCell ref="F133:AM133"/>
    <mergeCell ref="F134:AM134"/>
    <mergeCell ref="F135:AM135"/>
    <mergeCell ref="F136:AM136"/>
    <mergeCell ref="F137:AM137"/>
    <mergeCell ref="F138:AM138"/>
    <mergeCell ref="F139:AM139"/>
  </mergeCells>
  <conditionalFormatting sqref="AH16:AJ16,AH20:AJ20,AH24:AJ24,AH28:AJ28,AH32:AJ32,AH36:AJ36,AH40:AJ40,AH44:AJ44,AH48:AJ48,AH52:AJ52,AH56:AJ56,AH60:AJ60,AH64:AJ64,AH68:AJ68,AH72:AJ72,AH76:AJ76,AH80:AJ80,AH84:AJ84,AH88:AJ88,AH92:AJ92,AH96:AJ96,AH100:AJ100,AH104:AJ104,AH108:AJ108,AH112:AJ112">
    <cfRule type="cellIs" priority="2" operator="greaterThan" aboveAverage="0" equalAverage="0" bottom="0" percent="0" rank="0" text="" dxfId="0">
      <formula>4</formula>
    </cfRule>
  </conditionalFormatting>
  <conditionalFormatting sqref="F16:AG16,F20:Y20,F28:Y28,F36:Y36,F44:Y44,F52:Y52,F60:Y60,F68:Y68,F76:Y76,F84:Y84,F92:Y92,F100:Y100,F108:AG108,F112:AG112,AD20:AG20,AD28:AG28,F24:Z24,F32:Z32,F40:Z40,F48:Z48,F56:Z56,F64:Z64,F72:Z72,F80:Z80,F88:Z88,F96:Z96,F104:Z104,AD32:AG32,AD24:AG24,AD36:AG36,AD40:AG40,AD44:AG44,AD48:AG48,AD52:AG52,AD56:AG56,AD60:AG60,AD64:AG64,AD68:AG68,AD72:AG72,AD76:AG76,AD80:AG80,AD84:AG84,AD88:AG88,AD92:AG92,AD96:AG96,AD100:AG100,AD104:AG104">
    <cfRule type="cellIs" priority="3" operator="greaterThan" aboveAverage="0" equalAverage="0" bottom="0" percent="0" rank="0" text="" dxfId="1">
      <formula>4</formula>
    </cfRule>
  </conditionalFormatting>
  <conditionalFormatting sqref="Z20,Z28,Z36,Z44,Z52,Z60,Z68,Z76,Z84,Z92,Z100">
    <cfRule type="cellIs" priority="4" operator="greaterThan" aboveAverage="0" equalAverage="0" bottom="0" percent="0" rank="0" text="" dxfId="2">
      <formula>4</formula>
    </cfRule>
  </conditionalFormatting>
  <conditionalFormatting sqref="AA20:AC20,AA24:AC24,AA28:AC28,AA32:AC32,AA36:AC36,AA40:AC40,AA44:AC44,AA48:AC48,AA52:AC52,AA56:AC56,AA60:AC60,AA64:AC64,AA68:AC68,AA72:AC72,AA76:AC76,AA80:AC80,AA84:AC84,AA88:AC88,AA92:AC92,AA96:AC96,AA100:AC100,AA104:AC104">
    <cfRule type="cellIs" priority="5" operator="greaterThan" aboveAverage="0" equalAverage="0" bottom="0" percent="0" rank="0" text="" dxfId="3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C00"/>
    <pageSetUpPr fitToPage="true"/>
  </sheetPr>
  <dimension ref="A2:BA1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80" workbookViewId="0">
      <pane xSplit="5" ySplit="12" topLeftCell="F94" activePane="bottomRight" state="frozen"/>
      <selection pane="topLeft" activeCell="A1" activeCellId="0" sqref="A1"/>
      <selection pane="topRight" activeCell="F1" activeCellId="0" sqref="F1"/>
      <selection pane="bottomLeft" activeCell="A94" activeCellId="0" sqref="A94"/>
      <selection pane="bottomRight" activeCell="A112" activeCellId="0" sqref="A112"/>
    </sheetView>
  </sheetViews>
  <sheetFormatPr defaultRowHeight="12.75"/>
  <cols>
    <col collapsed="false" hidden="false" max="1" min="1" style="1" width="7.41326530612245"/>
    <col collapsed="false" hidden="false" max="2" min="2" style="146" width="34.6734693877551"/>
    <col collapsed="false" hidden="false" max="3" min="3" style="1" width="10.5561224489796"/>
    <col collapsed="false" hidden="false" max="4" min="4" style="147" width="27.6836734693878"/>
    <col collapsed="false" hidden="false" max="5" min="5" style="1" width="3.99489795918367"/>
    <col collapsed="false" hidden="false" max="15" min="6" style="1" width="4.70918367346939"/>
    <col collapsed="false" hidden="false" max="16" min="16" style="2" width="4.70918367346939"/>
    <col collapsed="false" hidden="false" max="19" min="17" style="1" width="4.70918367346939"/>
    <col collapsed="false" hidden="false" max="20" min="20" style="2" width="4.70918367346939"/>
    <col collapsed="false" hidden="false" max="22" min="21" style="1" width="4.70918367346939"/>
    <col collapsed="false" hidden="false" max="23" min="23" style="2" width="4.70918367346939"/>
    <col collapsed="false" hidden="false" max="24" min="24" style="1" width="4.70918367346939"/>
    <col collapsed="false" hidden="false" max="27" min="25" style="2" width="4.70918367346939"/>
    <col collapsed="false" hidden="false" max="29" min="28" style="1" width="4.70918367346939"/>
    <col collapsed="false" hidden="false" max="30" min="30" style="2" width="4.70918367346939"/>
    <col collapsed="false" hidden="false" max="31" min="31" style="3" width="4.70918367346939"/>
    <col collapsed="false" hidden="false" max="36" min="32" style="1" width="4.70918367346939"/>
    <col collapsed="false" hidden="false" max="37" min="37" style="1" width="7.56122448979592"/>
    <col collapsed="false" hidden="false" max="39" min="38" style="1" width="4.70918367346939"/>
    <col collapsed="false" hidden="false" max="40" min="40" style="1" width="7.70408163265306"/>
    <col collapsed="false" hidden="false" max="41" min="41" style="1" width="6.56122448979592"/>
    <col collapsed="false" hidden="false" max="45" min="42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1" width="8.70408163265306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14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C4" s="11"/>
      <c r="D4" s="149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3"/>
      <c r="Q4" s="14"/>
      <c r="R4" s="14"/>
      <c r="S4" s="11"/>
      <c r="U4" s="11"/>
      <c r="V4" s="11"/>
      <c r="X4" s="11"/>
      <c r="AB4" s="11"/>
      <c r="AC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20"/>
      <c r="R5" s="11"/>
      <c r="S5" s="11"/>
      <c r="U5" s="11"/>
      <c r="V5" s="11"/>
      <c r="X5" s="11"/>
      <c r="AB5" s="11"/>
      <c r="AC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3"/>
      <c r="Q6" s="14"/>
      <c r="R6" s="11"/>
      <c r="S6" s="11"/>
      <c r="U6" s="11"/>
      <c r="V6" s="11"/>
      <c r="X6" s="11"/>
      <c r="AB6" s="11"/>
      <c r="AC6" s="11"/>
      <c r="AK6" s="11"/>
    </row>
    <row r="7" customFormat="false" ht="16.5" hidden="false" customHeight="true" outlineLevel="0" collapsed="false">
      <c r="A7" s="11"/>
      <c r="B7" s="150"/>
      <c r="C7" s="23"/>
      <c r="D7" s="149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5"/>
      <c r="X7" s="23"/>
      <c r="Y7" s="25"/>
      <c r="Z7" s="25"/>
      <c r="AA7" s="25"/>
      <c r="AB7" s="23"/>
      <c r="AC7" s="23"/>
      <c r="AD7" s="25"/>
      <c r="AE7" s="26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C8" s="11"/>
      <c r="D8" s="149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151" t="s">
        <v>13</v>
      </c>
      <c r="C10" s="32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8" t="s">
        <v>34</v>
      </c>
    </row>
    <row r="11" s="40" customFormat="true" ht="146.45" hidden="false" customHeight="true" outlineLevel="0" collapsed="false">
      <c r="A11" s="31"/>
      <c r="B11" s="151"/>
      <c r="C11" s="32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3" t="n">
        <v>11</v>
      </c>
      <c r="Q11" s="42" t="n">
        <v>12</v>
      </c>
      <c r="R11" s="42" t="n">
        <v>13</v>
      </c>
      <c r="S11" s="42" t="n">
        <v>14</v>
      </c>
      <c r="T11" s="43" t="n">
        <v>15</v>
      </c>
      <c r="U11" s="42" t="n">
        <v>16</v>
      </c>
      <c r="V11" s="42" t="n">
        <v>17</v>
      </c>
      <c r="W11" s="43" t="n">
        <v>18</v>
      </c>
      <c r="X11" s="42" t="n">
        <v>19</v>
      </c>
      <c r="Y11" s="43" t="n">
        <v>20</v>
      </c>
      <c r="Z11" s="43" t="n">
        <v>21</v>
      </c>
      <c r="AA11" s="43" t="n">
        <v>22</v>
      </c>
      <c r="AB11" s="42" t="n">
        <v>23</v>
      </c>
      <c r="AC11" s="42" t="n">
        <v>24</v>
      </c>
      <c r="AD11" s="43" t="n">
        <v>25</v>
      </c>
      <c r="AE11" s="44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8"/>
    </row>
    <row r="12" s="40" customFormat="true" ht="35.25" hidden="false" customHeight="true" outlineLevel="0" collapsed="false">
      <c r="A12" s="46"/>
      <c r="B12" s="152"/>
      <c r="C12" s="153"/>
      <c r="D12" s="154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50"/>
      <c r="Q12" s="49"/>
      <c r="R12" s="49"/>
      <c r="S12" s="49"/>
      <c r="T12" s="50"/>
      <c r="U12" s="49"/>
      <c r="V12" s="49"/>
      <c r="W12" s="50"/>
      <c r="X12" s="49"/>
      <c r="Y12" s="50"/>
      <c r="Z12" s="50"/>
      <c r="AA12" s="50"/>
      <c r="AB12" s="49"/>
      <c r="AC12" s="49"/>
      <c r="AD12" s="50"/>
      <c r="AE12" s="51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155" t="s">
        <v>49</v>
      </c>
    </row>
    <row r="13" customFormat="false" ht="15" hidden="false" customHeight="true" outlineLevel="0" collapsed="false">
      <c r="A13" s="156" t="n">
        <v>1</v>
      </c>
      <c r="B13" s="58" t="str">
        <f aca="false">IFERROR(VLOOKUP($C13,Списки!$A$1:$C$3999,2,0),"")</f>
        <v>Бондарук Дмитро Олександрович</v>
      </c>
      <c r="C13" s="59" t="s">
        <v>103</v>
      </c>
      <c r="D13" s="157" t="str">
        <f aca="false">IFERROR(VLOOKUP($C13,Списки!$A$1:$C$3999,3,0),"")</f>
        <v>транспортувальник</v>
      </c>
      <c r="E13" s="0"/>
      <c r="F13" s="61" t="str">
        <f aca="false">VLOOKUP(F$11,Графік!$A$5:$C$32,3,0)</f>
        <v>Р</v>
      </c>
      <c r="G13" s="158" t="str">
        <f aca="false">VLOOKUP(G$11,Графік!$A$5:$C$32,3,0)</f>
        <v>Р</v>
      </c>
      <c r="H13" s="158" t="str">
        <f aca="false">VLOOKUP(H$11,Графік!$A$5:$C$32,3,0)</f>
        <v>ВВ</v>
      </c>
      <c r="I13" s="158" t="str">
        <f aca="false">VLOOKUP(I$11,Графік!$A$5:$C$32,3,0)</f>
        <v>ВВ</v>
      </c>
      <c r="J13" s="158" t="str">
        <f aca="false">VLOOKUP(J$11,Графік!$A$5:$C$32,3,0)</f>
        <v>Р</v>
      </c>
      <c r="K13" s="158" t="str">
        <f aca="false">VLOOKUP(K$11,Графік!$A$5:$C$32,3,0)</f>
        <v>Р</v>
      </c>
      <c r="L13" s="158" t="str">
        <f aca="false">VLOOKUP(L$11,Графік!$A$5:$C$32,3,0)</f>
        <v>Р</v>
      </c>
      <c r="M13" s="158" t="str">
        <f aca="false">VLOOKUP(M$11,Графік!$A$5:$C$32,3,0)</f>
        <v>Р</v>
      </c>
      <c r="N13" s="158" t="str">
        <f aca="false">VLOOKUP(N$11,Графік!$A$5:$C$32,3,0)</f>
        <v>ВВ</v>
      </c>
      <c r="O13" s="158" t="str">
        <f aca="false">VLOOKUP(O$11,Графік!$A$5:$C$32,3,0)</f>
        <v>ВВ</v>
      </c>
      <c r="P13" s="159" t="str">
        <f aca="false">VLOOKUP(P$11,Графік!$A$5:$C$32,3,0)</f>
        <v>Р</v>
      </c>
      <c r="Q13" s="158" t="str">
        <f aca="false">VLOOKUP(Q$11,Графік!$A$5:$C$32,3,0)</f>
        <v>Р</v>
      </c>
      <c r="R13" s="158" t="str">
        <f aca="false">VLOOKUP(R$11,Графік!$A$5:$C$32,3,0)</f>
        <v>Р</v>
      </c>
      <c r="S13" s="158" t="str">
        <f aca="false">VLOOKUP(S$11,Графік!$A$5:$C$32,3,0)</f>
        <v>Р</v>
      </c>
      <c r="T13" s="159" t="str">
        <f aca="false">VLOOKUP(T$11,Графік!$A$5:$C$32,3,0)</f>
        <v>ВВ</v>
      </c>
      <c r="U13" s="158" t="str">
        <f aca="false">VLOOKUP(U$11,Графік!$A$5:$C$32,3,0)</f>
        <v>ВВ</v>
      </c>
      <c r="V13" s="158" t="s">
        <v>51</v>
      </c>
      <c r="W13" s="159" t="str">
        <f aca="false">VLOOKUP(W$11,Графік!$A$5:$C$32,3,0)</f>
        <v>Р</v>
      </c>
      <c r="X13" s="158" t="str">
        <f aca="false">VLOOKUP(X$11,Графік!$A$5:$C$32,3,0)</f>
        <v>Р</v>
      </c>
      <c r="Y13" s="159" t="str">
        <f aca="false">VLOOKUP(Y$11,Графік!$A$5:$C$32,3,0)</f>
        <v>Р</v>
      </c>
      <c r="Z13" s="159" t="s">
        <v>104</v>
      </c>
      <c r="AA13" s="159" t="s">
        <v>104</v>
      </c>
      <c r="AB13" s="159" t="s">
        <v>104</v>
      </c>
      <c r="AC13" s="159" t="s">
        <v>104</v>
      </c>
      <c r="AD13" s="159" t="s">
        <v>104</v>
      </c>
      <c r="AE13" s="160" t="s">
        <v>104</v>
      </c>
      <c r="AF13" s="159" t="s">
        <v>104</v>
      </c>
      <c r="AG13" s="159" t="s">
        <v>104</v>
      </c>
      <c r="AH13" s="158"/>
      <c r="AI13" s="158"/>
      <c r="AJ13" s="161"/>
      <c r="AK13" s="66" t="n">
        <f aca="false">SUMIF($F13:$AJ16,"Р",$F14:$AJ14)</f>
        <v>101</v>
      </c>
      <c r="AL13" s="67" t="n">
        <f aca="false">SUMIF($F15:$AJ16,"НУ",$F16:$AJ16)</f>
        <v>0</v>
      </c>
      <c r="AM13" s="68" t="n">
        <f aca="false">SUMIF(F13:AJ16,"РВ",F14:AJ14)</f>
        <v>0</v>
      </c>
      <c r="AN13" s="69" t="n">
        <f aca="false">AK13+AL13+AM13</f>
        <v>101</v>
      </c>
      <c r="AO13" s="70" t="n">
        <f aca="false">COUNTIF($F13:$AJ16,"=Р")</f>
        <v>13</v>
      </c>
      <c r="AP13" s="70" t="n">
        <f aca="false">COUNTIF($F13:$AJ16,"=ВВ")</f>
        <v>6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0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1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n">
        <f aca="false">IF(C13&gt;1,Графік!$D$36,"")</f>
        <v>144</v>
      </c>
    </row>
    <row r="14" s="80" customFormat="true" ht="15.75" hidden="false" customHeight="true" outlineLevel="0" collapsed="false">
      <c r="A14" s="156"/>
      <c r="B14" s="58"/>
      <c r="C14" s="59"/>
      <c r="D14" s="157"/>
      <c r="E14" s="162"/>
      <c r="F14" s="75" t="n">
        <v>8</v>
      </c>
      <c r="G14" s="76" t="n">
        <f aca="false">IF(G13="Р",8,"")</f>
        <v>8</v>
      </c>
      <c r="H14" s="76" t="str">
        <f aca="false">IF(H13="Р",8,"")</f>
        <v/>
      </c>
      <c r="I14" s="76" t="str">
        <f aca="false">IF(I13="Р",8,"")</f>
        <v/>
      </c>
      <c r="J14" s="76" t="n">
        <f aca="false">IF(J13="Р",8,"")</f>
        <v>8</v>
      </c>
      <c r="K14" s="76" t="n">
        <f aca="false">IF(K13="Р",8,"")</f>
        <v>8</v>
      </c>
      <c r="L14" s="76" t="n">
        <f aca="false">IF(L13="Р",8,"")</f>
        <v>8</v>
      </c>
      <c r="M14" s="76" t="n">
        <f aca="false">IF(M13="Р",8,"")</f>
        <v>8</v>
      </c>
      <c r="N14" s="76" t="str">
        <f aca="false">IF(N13="Р",8,"")</f>
        <v/>
      </c>
      <c r="O14" s="76" t="str">
        <f aca="false">IF(O13="Р",8,"")</f>
        <v/>
      </c>
      <c r="P14" s="77" t="n">
        <f aca="false">IF(P13="Р",8,"")</f>
        <v>8</v>
      </c>
      <c r="Q14" s="76" t="n">
        <f aca="false">IF(Q13="Р",8,"")</f>
        <v>8</v>
      </c>
      <c r="R14" s="76" t="n">
        <f aca="false">IF(R13="Р",8,"")</f>
        <v>8</v>
      </c>
      <c r="S14" s="76" t="n">
        <f aca="false">IF(S13="Р",8,"")</f>
        <v>8</v>
      </c>
      <c r="T14" s="77" t="str">
        <f aca="false">IF(T13="Р",8,"")</f>
        <v/>
      </c>
      <c r="U14" s="76" t="str">
        <f aca="false">IF(U13="Р",8,"")</f>
        <v/>
      </c>
      <c r="V14" s="76" t="str">
        <f aca="false">IF(V13="Р",8,"")</f>
        <v/>
      </c>
      <c r="W14" s="77" t="n">
        <f aca="false">IF(W13="Р",8,"")</f>
        <v>8</v>
      </c>
      <c r="X14" s="76" t="n">
        <v>5</v>
      </c>
      <c r="Y14" s="77" t="n">
        <f aca="false">IF(Y13="Р",8,"")</f>
        <v>8</v>
      </c>
      <c r="Z14" s="77"/>
      <c r="AA14" s="77"/>
      <c r="AB14" s="76"/>
      <c r="AC14" s="76"/>
      <c r="AD14" s="77"/>
      <c r="AE14" s="78"/>
      <c r="AF14" s="76"/>
      <c r="AG14" s="76"/>
      <c r="AH14" s="76"/>
      <c r="AI14" s="76"/>
      <c r="AJ14" s="79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156"/>
      <c r="B15" s="58"/>
      <c r="C15" s="59"/>
      <c r="D15" s="157"/>
      <c r="E15" s="162"/>
      <c r="F15" s="81" t="str">
        <f aca="false">IF(F16&gt;0,"НУ","")</f>
        <v/>
      </c>
      <c r="G15" s="83" t="str">
        <f aca="false">IF(G16&gt;0,"НУ","")</f>
        <v/>
      </c>
      <c r="H15" s="83" t="str">
        <f aca="false">IF(H16&gt;0,"НУ","")</f>
        <v/>
      </c>
      <c r="I15" s="83" t="str">
        <f aca="false">IF(I16&gt;0,"НУ","")</f>
        <v/>
      </c>
      <c r="J15" s="83" t="str">
        <f aca="false">IF(J16&gt;0,"НУ","")</f>
        <v/>
      </c>
      <c r="K15" s="83" t="str">
        <f aca="false">IF(K16&gt;0,"НУ","")</f>
        <v/>
      </c>
      <c r="L15" s="83" t="str">
        <f aca="false">IF(L16&gt;0,"НУ","")</f>
        <v/>
      </c>
      <c r="M15" s="83" t="str">
        <f aca="false">IF(M16&gt;0,"НУ","")</f>
        <v/>
      </c>
      <c r="N15" s="83" t="str">
        <f aca="false">IF(N16&gt;0,"НУ","")</f>
        <v/>
      </c>
      <c r="O15" s="83" t="str">
        <f aca="false">IF(O16&gt;0,"НУ","")</f>
        <v/>
      </c>
      <c r="P15" s="83" t="str">
        <f aca="false">IF(P16&gt;0,"НУ","")</f>
        <v/>
      </c>
      <c r="Q15" s="83" t="str">
        <f aca="false">IF(Q16&gt;0,"НУ","")</f>
        <v/>
      </c>
      <c r="R15" s="83" t="str">
        <f aca="false">IF(R16&gt;0,"НУ","")</f>
        <v/>
      </c>
      <c r="S15" s="83" t="str">
        <f aca="false">IF(S16&gt;0,"НУ","")</f>
        <v/>
      </c>
      <c r="T15" s="83" t="str">
        <f aca="false">IF(T16&gt;0,"НУ","")</f>
        <v/>
      </c>
      <c r="U15" s="83" t="str">
        <f aca="false">IF(U16&gt;0,"НУ","")</f>
        <v/>
      </c>
      <c r="V15" s="83" t="str">
        <f aca="false">IF(V16&gt;0,"НУ","")</f>
        <v/>
      </c>
      <c r="W15" s="83" t="str">
        <f aca="false">IF(W16&gt;0,"НУ","")</f>
        <v/>
      </c>
      <c r="X15" s="83" t="str">
        <f aca="false">IF(X16&gt;0,"НУ","")</f>
        <v/>
      </c>
      <c r="Y15" s="83" t="str">
        <f aca="false">IF(Y16&gt;0,"НУ","")</f>
        <v/>
      </c>
      <c r="Z15" s="83"/>
      <c r="AA15" s="83"/>
      <c r="AB15" s="83"/>
      <c r="AC15" s="83"/>
      <c r="AD15" s="83"/>
      <c r="AE15" s="84"/>
      <c r="AF15" s="83"/>
      <c r="AG15" s="83"/>
      <c r="AH15" s="83" t="str">
        <f aca="false">IF(AH16&gt;0,"НУ","")</f>
        <v/>
      </c>
      <c r="AI15" s="83" t="str">
        <f aca="false">IF(AI16&gt;0,"НУ","")</f>
        <v/>
      </c>
      <c r="AJ15" s="85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156"/>
      <c r="B16" s="58"/>
      <c r="C16" s="59"/>
      <c r="D16" s="157"/>
      <c r="E16" s="163"/>
      <c r="F16" s="87"/>
      <c r="G16" s="88"/>
      <c r="H16" s="88"/>
      <c r="I16" s="88"/>
      <c r="J16" s="88"/>
      <c r="K16" s="88"/>
      <c r="L16" s="88"/>
      <c r="M16" s="88"/>
      <c r="N16" s="88"/>
      <c r="O16" s="88"/>
      <c r="P16" s="89"/>
      <c r="Q16" s="88"/>
      <c r="R16" s="88"/>
      <c r="S16" s="88"/>
      <c r="T16" s="89"/>
      <c r="U16" s="88"/>
      <c r="V16" s="88"/>
      <c r="W16" s="89"/>
      <c r="X16" s="88"/>
      <c r="Y16" s="89"/>
      <c r="Z16" s="89"/>
      <c r="AA16" s="89"/>
      <c r="AB16" s="88"/>
      <c r="AC16" s="88"/>
      <c r="AD16" s="89"/>
      <c r="AE16" s="90"/>
      <c r="AF16" s="88"/>
      <c r="AG16" s="88"/>
      <c r="AH16" s="88"/>
      <c r="AI16" s="88"/>
      <c r="AJ16" s="91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156" t="n">
        <v>2</v>
      </c>
      <c r="B17" s="58" t="str">
        <f aca="false">IFERROR(VLOOKUP($C17,Списки!$A$1:$C$3999,2,0),"")</f>
        <v>Вакнюк Віорел Михайлович</v>
      </c>
      <c r="C17" s="59" t="s">
        <v>105</v>
      </c>
      <c r="D17" s="164" t="str">
        <f aca="false">IFERROR(VLOOKUP($C17,Списки!$A$1:$C$3999,3,0),"")</f>
        <v>транспортувальник</v>
      </c>
      <c r="E17" s="92"/>
      <c r="F17" s="165" t="str">
        <f aca="false">VLOOKUP(F$11,Графік!$A$5:$C$32,3,0)</f>
        <v>Р</v>
      </c>
      <c r="G17" s="166" t="str">
        <f aca="false">VLOOKUP(G$11,Графік!$A$5:$C$32,3,0)</f>
        <v>Р</v>
      </c>
      <c r="H17" s="166" t="str">
        <f aca="false">VLOOKUP(H$11,Графік!$A$5:$C$32,3,0)</f>
        <v>ВВ</v>
      </c>
      <c r="I17" s="166" t="str">
        <f aca="false">VLOOKUP(I$11,Графік!$A$5:$C$32,3,0)</f>
        <v>ВВ</v>
      </c>
      <c r="J17" s="166" t="str">
        <f aca="false">VLOOKUP(J$11,Графік!$A$5:$C$32,3,0)</f>
        <v>Р</v>
      </c>
      <c r="K17" s="166" t="str">
        <f aca="false">VLOOKUP(K$11,Графік!$A$5:$C$32,3,0)</f>
        <v>Р</v>
      </c>
      <c r="L17" s="166" t="str">
        <f aca="false">VLOOKUP(L$11,Графік!$A$5:$C$32,3,0)</f>
        <v>Р</v>
      </c>
      <c r="M17" s="166" t="str">
        <f aca="false">VLOOKUP(M$11,Графік!$A$5:$C$32,3,0)</f>
        <v>Р</v>
      </c>
      <c r="N17" s="166" t="str">
        <f aca="false">VLOOKUP(N$11,Графік!$A$5:$C$32,3,0)</f>
        <v>ВВ</v>
      </c>
      <c r="O17" s="166" t="str">
        <f aca="false">VLOOKUP(O$11,Графік!$A$5:$C$32,3,0)</f>
        <v>ВВ</v>
      </c>
      <c r="P17" s="167" t="str">
        <f aca="false">VLOOKUP(P$11,Графік!$A$5:$C$32,3,0)</f>
        <v>Р</v>
      </c>
      <c r="Q17" s="166" t="str">
        <f aca="false">VLOOKUP(Q$11,Графік!$A$5:$C$32,3,0)</f>
        <v>Р</v>
      </c>
      <c r="R17" s="166" t="str">
        <f aca="false">VLOOKUP(R$11,Графік!$A$5:$C$32,3,0)</f>
        <v>Р</v>
      </c>
      <c r="S17" s="166" t="str">
        <f aca="false">VLOOKUP(S$11,Графік!$A$5:$C$32,3,0)</f>
        <v>Р</v>
      </c>
      <c r="T17" s="167" t="str">
        <f aca="false">VLOOKUP(T$11,Графік!$A$5:$C$32,3,0)</f>
        <v>ВВ</v>
      </c>
      <c r="U17" s="166" t="str">
        <f aca="false">VLOOKUP(U$11,Графік!$A$5:$C$32,3,0)</f>
        <v>ВВ</v>
      </c>
      <c r="V17" s="166" t="str">
        <f aca="false">VLOOKUP(V$11,Графік!$A$5:$C$32,3,0)</f>
        <v>Р</v>
      </c>
      <c r="W17" s="167" t="str">
        <f aca="false">VLOOKUP(W$11,Графік!$A$5:$C$32,3,0)</f>
        <v>Р</v>
      </c>
      <c r="X17" s="166" t="str">
        <f aca="false">VLOOKUP(X$11,Графік!$A$5:$C$32,3,0)</f>
        <v>Р</v>
      </c>
      <c r="Y17" s="167" t="str">
        <f aca="false">VLOOKUP(Y$11,Графік!$A$5:$C$32,3,0)</f>
        <v>Р</v>
      </c>
      <c r="Z17" s="167" t="str">
        <f aca="false">VLOOKUP(Z$11,Графік!$A$5:$C$32,3,0)</f>
        <v>ВВ</v>
      </c>
      <c r="AA17" s="167" t="str">
        <f aca="false">VLOOKUP(AA$11,Графік!$A$5:$C$32,3,0)</f>
        <v>ВВ</v>
      </c>
      <c r="AB17" s="167" t="s">
        <v>51</v>
      </c>
      <c r="AC17" s="167" t="s">
        <v>51</v>
      </c>
      <c r="AD17" s="167" t="str">
        <f aca="false">VLOOKUP(AD$11,Графік!$A$5:$C$32,3,0)</f>
        <v>Р</v>
      </c>
      <c r="AE17" s="168" t="str">
        <f aca="false">VLOOKUP(AE$11,Графік!$A$5:$C$32,3,0)</f>
        <v>Р</v>
      </c>
      <c r="AF17" s="167" t="str">
        <f aca="false">VLOOKUP(AF$11,Графік!$A$5:$C$32,3,0)</f>
        <v>ВВ</v>
      </c>
      <c r="AG17" s="167" t="str">
        <f aca="false">VLOOKUP(AG$11,Графік!$A$5:$C$32,3,0)</f>
        <v>ВВ</v>
      </c>
      <c r="AH17" s="166"/>
      <c r="AI17" s="166"/>
      <c r="AJ17" s="169"/>
      <c r="AK17" s="93" t="n">
        <f aca="false">SUMIF($F17:$AJ20,"Р",$F18:$AJ18)</f>
        <v>120</v>
      </c>
      <c r="AL17" s="94" t="n">
        <f aca="false">SUMIF($F19:$AJ20,"НУ",$F20:$AJ20)</f>
        <v>0</v>
      </c>
      <c r="AM17" s="95" t="n">
        <f aca="false">SUMIF(F17:AJ20,"РВ",F18:AJ18)</f>
        <v>0</v>
      </c>
      <c r="AN17" s="96" t="n">
        <f aca="false">AK17+AL17+AM17</f>
        <v>120</v>
      </c>
      <c r="AO17" s="70" t="n">
        <f aca="false">COUNTIF($F17:$AJ20,"=Р")</f>
        <v>16</v>
      </c>
      <c r="AP17" s="97" t="n">
        <f aca="false">COUNTIF($F17:$AJ20,"=ВВ")</f>
        <v>10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0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2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0</v>
      </c>
      <c r="BA17" s="73" t="n">
        <f aca="false">IF(C17&gt;1,Графік!$D$36,"")</f>
        <v>144</v>
      </c>
    </row>
    <row r="18" customFormat="false" ht="15" hidden="false" customHeight="true" outlineLevel="0" collapsed="false">
      <c r="A18" s="156"/>
      <c r="B18" s="58"/>
      <c r="C18" s="59"/>
      <c r="D18" s="164"/>
      <c r="E18" s="100"/>
      <c r="F18" s="75" t="n">
        <f aca="false">IF(F17="Р",8,"")</f>
        <v>8</v>
      </c>
      <c r="G18" s="76" t="n">
        <f aca="false">IF(G17="Р",8,"")</f>
        <v>8</v>
      </c>
      <c r="H18" s="170" t="str">
        <f aca="false">IF(H17="Р",8,"")</f>
        <v/>
      </c>
      <c r="I18" s="170" t="str">
        <f aca="false">IF(I17="Р",8,"")</f>
        <v/>
      </c>
      <c r="J18" s="170" t="n">
        <f aca="false">IF(J17="Р",8,"")</f>
        <v>8</v>
      </c>
      <c r="K18" s="170" t="n">
        <f aca="false">IF(K17="Р",8,"")</f>
        <v>8</v>
      </c>
      <c r="L18" s="170" t="n">
        <f aca="false">IF(L17="Р",8,"")</f>
        <v>8</v>
      </c>
      <c r="M18" s="170" t="n">
        <f aca="false">IF(M17="Р",8,"")</f>
        <v>8</v>
      </c>
      <c r="N18" s="170" t="str">
        <f aca="false">IF(N17="Р",8,"")</f>
        <v/>
      </c>
      <c r="O18" s="170" t="str">
        <f aca="false">IF(O17="Р",8,"")</f>
        <v/>
      </c>
      <c r="P18" s="171" t="n">
        <f aca="false">IF(P17="Р",8,"")</f>
        <v>8</v>
      </c>
      <c r="Q18" s="170" t="n">
        <f aca="false">IF(Q17="Р",8,"")</f>
        <v>8</v>
      </c>
      <c r="R18" s="170" t="n">
        <f aca="false">IF(R17="Р",8,"")</f>
        <v>8</v>
      </c>
      <c r="S18" s="170" t="n">
        <f aca="false">IF(S17="Р",8,"")</f>
        <v>8</v>
      </c>
      <c r="T18" s="171" t="str">
        <f aca="false">IF(T17="Р",8,"")</f>
        <v/>
      </c>
      <c r="U18" s="170" t="str">
        <f aca="false">IF(U17="Р",8,"")</f>
        <v/>
      </c>
      <c r="V18" s="170" t="n">
        <f aca="false">IF(V17="Р",8,"")</f>
        <v>8</v>
      </c>
      <c r="W18" s="171" t="n">
        <f aca="false">IF(W17="Р",8,"")</f>
        <v>8</v>
      </c>
      <c r="X18" s="170" t="n">
        <f aca="false">IF(X17="Р",8,"")</f>
        <v>8</v>
      </c>
      <c r="Y18" s="171" t="n">
        <f aca="false">IF(Y17="Р",8,"")</f>
        <v>8</v>
      </c>
      <c r="Z18" s="171" t="str">
        <f aca="false">IF(Z17="Р",8,"")</f>
        <v/>
      </c>
      <c r="AA18" s="171" t="str">
        <f aca="false">IF(AA17="Р",8,"")</f>
        <v/>
      </c>
      <c r="AB18" s="170"/>
      <c r="AC18" s="170"/>
      <c r="AD18" s="171" t="n">
        <v>8</v>
      </c>
      <c r="AE18" s="172"/>
      <c r="AF18" s="170"/>
      <c r="AG18" s="170"/>
      <c r="AH18" s="76"/>
      <c r="AI18" s="76"/>
      <c r="AJ18" s="79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156"/>
      <c r="B19" s="58"/>
      <c r="C19" s="59"/>
      <c r="D19" s="164"/>
      <c r="E19" s="100"/>
      <c r="F19" s="82" t="str">
        <f aca="false">IF(F20&gt;0,"НУ","")</f>
        <v/>
      </c>
      <c r="G19" s="82" t="str">
        <f aca="false">IF(G20&gt;0,"НУ","")</f>
        <v/>
      </c>
      <c r="H19" s="82" t="str">
        <f aca="false">IF(H20&gt;0,"НУ","")</f>
        <v/>
      </c>
      <c r="I19" s="82" t="str">
        <f aca="false">IF(I20&gt;0,"НУ","")</f>
        <v/>
      </c>
      <c r="J19" s="82" t="str">
        <f aca="false">IF(J20&gt;0,"НУ","")</f>
        <v/>
      </c>
      <c r="K19" s="82" t="str">
        <f aca="false">IF(K20&gt;0,"НУ","")</f>
        <v/>
      </c>
      <c r="L19" s="82" t="str">
        <f aca="false">IF(L20&gt;0,"НУ","")</f>
        <v/>
      </c>
      <c r="M19" s="82" t="str">
        <f aca="false">IF(M20&gt;0,"НУ","")</f>
        <v/>
      </c>
      <c r="N19" s="82" t="str">
        <f aca="false">IF(N20&gt;0,"НУ","")</f>
        <v/>
      </c>
      <c r="O19" s="82" t="str">
        <f aca="false">IF(O20&gt;0,"НУ","")</f>
        <v/>
      </c>
      <c r="P19" s="83" t="str">
        <f aca="false">IF(P20&gt;0,"НУ","")</f>
        <v/>
      </c>
      <c r="Q19" s="82" t="str">
        <f aca="false">IF(Q20&gt;0,"НУ","")</f>
        <v/>
      </c>
      <c r="R19" s="82" t="str">
        <f aca="false">IF(R20&gt;0,"НУ","")</f>
        <v/>
      </c>
      <c r="S19" s="82" t="str">
        <f aca="false">IF(S20&gt;0,"НУ","")</f>
        <v/>
      </c>
      <c r="T19" s="83" t="str">
        <f aca="false">IF(T20&gt;0,"НУ","")</f>
        <v/>
      </c>
      <c r="U19" s="82" t="str">
        <f aca="false">IF(U20&gt;0,"НУ","")</f>
        <v/>
      </c>
      <c r="V19" s="82" t="str">
        <f aca="false">IF(V20&gt;0,"НУ","")</f>
        <v/>
      </c>
      <c r="W19" s="83" t="str">
        <f aca="false">IF(W20&gt;0,"НУ","")</f>
        <v/>
      </c>
      <c r="X19" s="82" t="str">
        <f aca="false">IF(X20&gt;0,"НУ","")</f>
        <v/>
      </c>
      <c r="Y19" s="83" t="str">
        <f aca="false">IF(Y20&gt;0,"НУ","")</f>
        <v/>
      </c>
      <c r="Z19" s="83" t="str">
        <f aca="false">IF(Z20&gt;0,"НУ","")</f>
        <v/>
      </c>
      <c r="AA19" s="83" t="str">
        <f aca="false">IF(AA20&gt;0,"НУ","")</f>
        <v/>
      </c>
      <c r="AB19" s="82"/>
      <c r="AC19" s="82"/>
      <c r="AD19" s="83"/>
      <c r="AE19" s="84"/>
      <c r="AF19" s="82"/>
      <c r="AG19" s="82"/>
      <c r="AH19" s="82"/>
      <c r="AI19" s="82"/>
      <c r="AJ19" s="173"/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156"/>
      <c r="B20" s="58"/>
      <c r="C20" s="59"/>
      <c r="D20" s="164"/>
      <c r="E20" s="101"/>
      <c r="F20" s="87"/>
      <c r="G20" s="88"/>
      <c r="H20" s="88"/>
      <c r="I20" s="88"/>
      <c r="J20" s="88"/>
      <c r="K20" s="88"/>
      <c r="L20" s="88"/>
      <c r="M20" s="88"/>
      <c r="N20" s="88"/>
      <c r="O20" s="88"/>
      <c r="P20" s="89"/>
      <c r="Q20" s="88"/>
      <c r="R20" s="88"/>
      <c r="S20" s="88"/>
      <c r="T20" s="89"/>
      <c r="U20" s="88"/>
      <c r="V20" s="88"/>
      <c r="W20" s="89"/>
      <c r="X20" s="88"/>
      <c r="Y20" s="89"/>
      <c r="Z20" s="89"/>
      <c r="AA20" s="89"/>
      <c r="AB20" s="88"/>
      <c r="AC20" s="88"/>
      <c r="AD20" s="89"/>
      <c r="AE20" s="90"/>
      <c r="AF20" s="88"/>
      <c r="AG20" s="88"/>
      <c r="AH20" s="88"/>
      <c r="AI20" s="88"/>
      <c r="AJ20" s="91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156" t="n">
        <v>3</v>
      </c>
      <c r="B21" s="58" t="str">
        <f aca="false">IFERROR(VLOOKUP($C21,Списки!$A$1:$C$3999,2,0),"")</f>
        <v>Витрикуш  Володимир Васильович</v>
      </c>
      <c r="C21" s="59" t="s">
        <v>106</v>
      </c>
      <c r="D21" s="164" t="str">
        <f aca="false">IFERROR(VLOOKUP($C21,Списки!$A$1:$C$3999,3,0),"")</f>
        <v>транспотувальник</v>
      </c>
      <c r="E21" s="92"/>
      <c r="F21" s="61" t="str">
        <f aca="false">VLOOKUP(F$11,Графік!$A$5:$C$32,3,0)</f>
        <v>Р</v>
      </c>
      <c r="G21" s="158" t="str">
        <f aca="false">VLOOKUP(G$11,Графік!$A$5:$C$32,3,0)</f>
        <v>Р</v>
      </c>
      <c r="H21" s="158" t="str">
        <f aca="false">VLOOKUP(H$11,Графік!$A$5:$C$32,3,0)</f>
        <v>ВВ</v>
      </c>
      <c r="I21" s="158" t="str">
        <f aca="false">VLOOKUP(I$11,Графік!$A$5:$C$32,3,0)</f>
        <v>ВВ</v>
      </c>
      <c r="J21" s="158" t="str">
        <f aca="false">VLOOKUP(J$11,Графік!$A$5:$C$32,3,0)</f>
        <v>Р</v>
      </c>
      <c r="K21" s="158" t="str">
        <f aca="false">VLOOKUP(K$11,Графік!$A$5:$C$32,3,0)</f>
        <v>Р</v>
      </c>
      <c r="L21" s="158" t="str">
        <f aca="false">VLOOKUP(L$11,Графік!$A$5:$C$32,3,0)</f>
        <v>Р</v>
      </c>
      <c r="M21" s="158" t="str">
        <f aca="false">VLOOKUP(M$11,Графік!$A$5:$C$32,3,0)</f>
        <v>Р</v>
      </c>
      <c r="N21" s="158" t="str">
        <f aca="false">VLOOKUP(N$11,Графік!$A$5:$C$32,3,0)</f>
        <v>ВВ</v>
      </c>
      <c r="O21" s="158" t="str">
        <f aca="false">VLOOKUP(O$11,Графік!$A$5:$C$32,3,0)</f>
        <v>ВВ</v>
      </c>
      <c r="P21" s="159" t="str">
        <f aca="false">VLOOKUP(P$11,Графік!$A$5:$C$32,3,0)</f>
        <v>Р</v>
      </c>
      <c r="Q21" s="158" t="str">
        <f aca="false">VLOOKUP(Q$11,Графік!$A$5:$C$32,3,0)</f>
        <v>Р</v>
      </c>
      <c r="R21" s="158" t="str">
        <f aca="false">VLOOKUP(R$11,Графік!$A$5:$C$32,3,0)</f>
        <v>Р</v>
      </c>
      <c r="S21" s="158" t="str">
        <f aca="false">VLOOKUP(S$11,Графік!$A$5:$C$32,3,0)</f>
        <v>Р</v>
      </c>
      <c r="T21" s="159" t="str">
        <f aca="false">VLOOKUP(T$11,Графік!$A$5:$C$32,3,0)</f>
        <v>ВВ</v>
      </c>
      <c r="U21" s="158" t="str">
        <f aca="false">VLOOKUP(U$11,Графік!$A$5:$C$32,3,0)</f>
        <v>ВВ</v>
      </c>
      <c r="V21" s="158" t="str">
        <f aca="false">VLOOKUP(V$11,Графік!$A$5:$C$32,3,0)</f>
        <v>Р</v>
      </c>
      <c r="W21" s="159" t="str">
        <f aca="false">VLOOKUP(W$11,Графік!$A$5:$C$32,3,0)</f>
        <v>Р</v>
      </c>
      <c r="X21" s="158" t="str">
        <f aca="false">VLOOKUP(X$11,Графік!$A$5:$C$32,3,0)</f>
        <v>Р</v>
      </c>
      <c r="Y21" s="159" t="str">
        <f aca="false">VLOOKUP(Y$11,Графік!$A$5:$C$32,3,0)</f>
        <v>Р</v>
      </c>
      <c r="Z21" s="167" t="str">
        <f aca="false">VLOOKUP(Z$11,Графік!$A$5:$C$32,3,0)</f>
        <v>ВВ</v>
      </c>
      <c r="AA21" s="167" t="str">
        <f aca="false">VLOOKUP(AA$11,Графік!$A$5:$C$32,3,0)</f>
        <v>ВВ</v>
      </c>
      <c r="AB21" s="167" t="s">
        <v>51</v>
      </c>
      <c r="AC21" s="167" t="s">
        <v>51</v>
      </c>
      <c r="AD21" s="167" t="str">
        <f aca="false">VLOOKUP(AD$11,Графік!$A$5:$C$32,3,0)</f>
        <v>Р</v>
      </c>
      <c r="AE21" s="168" t="str">
        <f aca="false">VLOOKUP(AE$11,Графік!$A$5:$C$32,3,0)</f>
        <v>Р</v>
      </c>
      <c r="AF21" s="167" t="str">
        <f aca="false">VLOOKUP(AF$11,Графік!$A$5:$C$32,3,0)</f>
        <v>ВВ</v>
      </c>
      <c r="AG21" s="167" t="str">
        <f aca="false">VLOOKUP(AG$11,Графік!$A$5:$C$32,3,0)</f>
        <v>ВВ</v>
      </c>
      <c r="AH21" s="158"/>
      <c r="AI21" s="158"/>
      <c r="AJ21" s="161"/>
      <c r="AK21" s="93" t="n">
        <f aca="false">SUMIF($F21:$AJ24,"Р",$F22:$AJ22)</f>
        <v>120</v>
      </c>
      <c r="AL21" s="94" t="n">
        <f aca="false">SUMIF($F23:$AJ24,"НУ",$F24:$AJ24)</f>
        <v>0</v>
      </c>
      <c r="AM21" s="95" t="n">
        <f aca="false">SUMIF(F21:AJ24,"РВ",F22:AJ22)</f>
        <v>0</v>
      </c>
      <c r="AN21" s="96" t="n">
        <f aca="false">AK21+AL21+AM21</f>
        <v>120</v>
      </c>
      <c r="AO21" s="70" t="n">
        <f aca="false">COUNTIF($F21:$AJ24,"=Р")</f>
        <v>16</v>
      </c>
      <c r="AP21" s="97" t="n">
        <f aca="false">COUNTIF($F21:$AJ24,"=ВВ")</f>
        <v>10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2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0</v>
      </c>
      <c r="BA21" s="73" t="n">
        <f aca="false">IF(C21&gt;1,Графік!$D$36,"")</f>
        <v>144</v>
      </c>
    </row>
    <row r="22" customFormat="false" ht="15" hidden="false" customHeight="true" outlineLevel="0" collapsed="false">
      <c r="A22" s="156"/>
      <c r="B22" s="58"/>
      <c r="C22" s="59"/>
      <c r="D22" s="164"/>
      <c r="E22" s="100"/>
      <c r="F22" s="75" t="n">
        <f aca="false">IF(F21="Р",8,"")</f>
        <v>8</v>
      </c>
      <c r="G22" s="76" t="n">
        <f aca="false">IF(G21="Р",8,"")</f>
        <v>8</v>
      </c>
      <c r="H22" s="170" t="str">
        <f aca="false">IF(H21="Р",8,"")</f>
        <v/>
      </c>
      <c r="I22" s="170" t="str">
        <f aca="false">IF(I21="Р",8,"")</f>
        <v/>
      </c>
      <c r="J22" s="170" t="n">
        <f aca="false">IF(J21="Р",8,"")</f>
        <v>8</v>
      </c>
      <c r="K22" s="170" t="n">
        <f aca="false">IF(K21="Р",8,"")</f>
        <v>8</v>
      </c>
      <c r="L22" s="170" t="n">
        <f aca="false">IF(L21="Р",8,"")</f>
        <v>8</v>
      </c>
      <c r="M22" s="170" t="n">
        <f aca="false">IF(M21="Р",8,"")</f>
        <v>8</v>
      </c>
      <c r="N22" s="170" t="str">
        <f aca="false">IF(N21="Р",8,"")</f>
        <v/>
      </c>
      <c r="O22" s="170" t="str">
        <f aca="false">IF(O21="Р",8,"")</f>
        <v/>
      </c>
      <c r="P22" s="171" t="n">
        <f aca="false">IF(P21="Р",8,"")</f>
        <v>8</v>
      </c>
      <c r="Q22" s="170" t="n">
        <f aca="false">IF(Q21="Р",8,"")</f>
        <v>8</v>
      </c>
      <c r="R22" s="170" t="n">
        <f aca="false">IF(R21="Р",8,"")</f>
        <v>8</v>
      </c>
      <c r="S22" s="170" t="n">
        <f aca="false">IF(S21="Р",8,"")</f>
        <v>8</v>
      </c>
      <c r="T22" s="171" t="str">
        <f aca="false">IF(T21="Р",8,"")</f>
        <v/>
      </c>
      <c r="U22" s="170" t="str">
        <f aca="false">IF(U21="Р",8,"")</f>
        <v/>
      </c>
      <c r="V22" s="170" t="n">
        <f aca="false">IF(V21="Р",8,"")</f>
        <v>8</v>
      </c>
      <c r="W22" s="171" t="n">
        <f aca="false">IF(W21="Р",8,"")</f>
        <v>8</v>
      </c>
      <c r="X22" s="170" t="n">
        <f aca="false">IF(X21="Р",8,"")</f>
        <v>8</v>
      </c>
      <c r="Y22" s="171" t="n">
        <f aca="false">IF(Y21="Р",8,"")</f>
        <v>8</v>
      </c>
      <c r="Z22" s="171" t="str">
        <f aca="false">IF(Z21="Р",8,"")</f>
        <v/>
      </c>
      <c r="AA22" s="171" t="str">
        <f aca="false">IF(AA21="Р",8,"")</f>
        <v/>
      </c>
      <c r="AB22" s="170"/>
      <c r="AC22" s="170"/>
      <c r="AD22" s="171" t="n">
        <v>8</v>
      </c>
      <c r="AE22" s="172"/>
      <c r="AF22" s="170"/>
      <c r="AG22" s="170"/>
      <c r="AH22" s="76"/>
      <c r="AI22" s="76"/>
      <c r="AJ22" s="79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156"/>
      <c r="B23" s="58"/>
      <c r="C23" s="59"/>
      <c r="D23" s="164"/>
      <c r="E23" s="100"/>
      <c r="F23" s="82" t="str">
        <f aca="false">IF(F24&gt;0,"НУ","")</f>
        <v/>
      </c>
      <c r="G23" s="82" t="str">
        <f aca="false">IF(G24&gt;0,"НУ","")</f>
        <v/>
      </c>
      <c r="H23" s="82" t="str">
        <f aca="false">IF(H24&gt;0,"НУ","")</f>
        <v/>
      </c>
      <c r="I23" s="82" t="str">
        <f aca="false">IF(I24&gt;0,"НУ","")</f>
        <v/>
      </c>
      <c r="J23" s="82" t="str">
        <f aca="false">IF(J24&gt;0,"НУ","")</f>
        <v/>
      </c>
      <c r="K23" s="82" t="str">
        <f aca="false">IF(K24&gt;0,"НУ","")</f>
        <v/>
      </c>
      <c r="L23" s="82" t="str">
        <f aca="false">IF(L24&gt;0,"НУ","")</f>
        <v/>
      </c>
      <c r="M23" s="82" t="str">
        <f aca="false">IF(M24&gt;0,"НУ","")</f>
        <v/>
      </c>
      <c r="N23" s="82" t="str">
        <f aca="false">IF(N24&gt;0,"НУ","")</f>
        <v/>
      </c>
      <c r="O23" s="82" t="str">
        <f aca="false">IF(O24&gt;0,"НУ","")</f>
        <v/>
      </c>
      <c r="P23" s="83" t="str">
        <f aca="false">IF(P24&gt;0,"НУ","")</f>
        <v/>
      </c>
      <c r="Q23" s="82" t="str">
        <f aca="false">IF(Q24&gt;0,"НУ","")</f>
        <v/>
      </c>
      <c r="R23" s="82" t="str">
        <f aca="false">IF(R24&gt;0,"НУ","")</f>
        <v/>
      </c>
      <c r="S23" s="82" t="str">
        <f aca="false">IF(S24&gt;0,"НУ","")</f>
        <v/>
      </c>
      <c r="T23" s="83" t="str">
        <f aca="false">IF(T24&gt;0,"НУ","")</f>
        <v/>
      </c>
      <c r="U23" s="82" t="str">
        <f aca="false">IF(U24&gt;0,"НУ","")</f>
        <v/>
      </c>
      <c r="V23" s="82" t="str">
        <f aca="false">IF(V24&gt;0,"НУ","")</f>
        <v/>
      </c>
      <c r="W23" s="83" t="str">
        <f aca="false">IF(W24&gt;0,"НУ","")</f>
        <v/>
      </c>
      <c r="X23" s="82" t="str">
        <f aca="false">IF(X24&gt;0,"НУ","")</f>
        <v/>
      </c>
      <c r="Y23" s="83" t="str">
        <f aca="false">IF(Y24&gt;0,"НУ","")</f>
        <v/>
      </c>
      <c r="Z23" s="83" t="str">
        <f aca="false">IF(Z24&gt;0,"НУ","")</f>
        <v/>
      </c>
      <c r="AA23" s="83" t="str">
        <f aca="false">IF(AA24&gt;0,"НУ","")</f>
        <v/>
      </c>
      <c r="AB23" s="82"/>
      <c r="AC23" s="82"/>
      <c r="AD23" s="83"/>
      <c r="AE23" s="84"/>
      <c r="AF23" s="82"/>
      <c r="AG23" s="82"/>
      <c r="AH23" s="82"/>
      <c r="AI23" s="82"/>
      <c r="AJ23" s="173"/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156"/>
      <c r="B24" s="58"/>
      <c r="C24" s="59"/>
      <c r="D24" s="164"/>
      <c r="E24" s="101"/>
      <c r="F24" s="87"/>
      <c r="G24" s="88"/>
      <c r="H24" s="88"/>
      <c r="I24" s="88"/>
      <c r="J24" s="88"/>
      <c r="K24" s="88"/>
      <c r="L24" s="88"/>
      <c r="M24" s="88"/>
      <c r="N24" s="88"/>
      <c r="O24" s="88"/>
      <c r="P24" s="89"/>
      <c r="Q24" s="88"/>
      <c r="R24" s="88"/>
      <c r="S24" s="88"/>
      <c r="T24" s="89"/>
      <c r="U24" s="88"/>
      <c r="V24" s="88"/>
      <c r="W24" s="89"/>
      <c r="X24" s="88"/>
      <c r="Y24" s="89"/>
      <c r="Z24" s="89"/>
      <c r="AA24" s="89"/>
      <c r="AB24" s="88"/>
      <c r="AC24" s="88"/>
      <c r="AD24" s="89"/>
      <c r="AE24" s="90"/>
      <c r="AF24" s="88"/>
      <c r="AG24" s="88"/>
      <c r="AH24" s="88"/>
      <c r="AI24" s="88"/>
      <c r="AJ24" s="91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156" t="n">
        <v>4</v>
      </c>
      <c r="B25" s="58" t="str">
        <f aca="false">IFERROR(VLOOKUP($C25,Списки!$A$1:$C$3999,2,0),"")</f>
        <v>Галуза Іван Михайлович</v>
      </c>
      <c r="C25" s="59" t="s">
        <v>107</v>
      </c>
      <c r="D25" s="164" t="str">
        <f aca="false">IFERROR(VLOOKUP($C25,Списки!$A$1:$C$3999,3,0),"")</f>
        <v>транспортувальник</v>
      </c>
      <c r="E25" s="92"/>
      <c r="F25" s="61" t="str">
        <f aca="false">VLOOKUP(F$11,Графік!$A$5:$C$32,3,0)</f>
        <v>Р</v>
      </c>
      <c r="G25" s="158" t="str">
        <f aca="false">VLOOKUP(G$11,Графік!$A$5:$C$32,3,0)</f>
        <v>Р</v>
      </c>
      <c r="H25" s="158" t="str">
        <f aca="false">VLOOKUP(H$11,Графік!$A$5:$C$32,3,0)</f>
        <v>ВВ</v>
      </c>
      <c r="I25" s="158" t="str">
        <f aca="false">VLOOKUP(I$11,Графік!$A$5:$C$32,3,0)</f>
        <v>ВВ</v>
      </c>
      <c r="J25" s="158" t="str">
        <f aca="false">VLOOKUP(J$11,Графік!$A$5:$C$32,3,0)</f>
        <v>Р</v>
      </c>
      <c r="K25" s="158" t="str">
        <f aca="false">VLOOKUP(K$11,Графік!$A$5:$C$32,3,0)</f>
        <v>Р</v>
      </c>
      <c r="L25" s="158" t="str">
        <f aca="false">VLOOKUP(L$11,Графік!$A$5:$C$32,3,0)</f>
        <v>Р</v>
      </c>
      <c r="M25" s="158" t="str">
        <f aca="false">VLOOKUP(M$11,Графік!$A$5:$C$32,3,0)</f>
        <v>Р</v>
      </c>
      <c r="N25" s="158" t="str">
        <f aca="false">VLOOKUP(N$11,Графік!$A$5:$C$32,3,0)</f>
        <v>ВВ</v>
      </c>
      <c r="O25" s="158" t="str">
        <f aca="false">VLOOKUP(O$11,Графік!$A$5:$C$32,3,0)</f>
        <v>ВВ</v>
      </c>
      <c r="P25" s="159" t="str">
        <f aca="false">VLOOKUP(P$11,Графік!$A$5:$C$32,3,0)</f>
        <v>Р</v>
      </c>
      <c r="Q25" s="158" t="str">
        <f aca="false">VLOOKUP(Q$11,Графік!$A$5:$C$32,3,0)</f>
        <v>Р</v>
      </c>
      <c r="R25" s="158" t="str">
        <f aca="false">VLOOKUP(R$11,Графік!$A$5:$C$32,3,0)</f>
        <v>Р</v>
      </c>
      <c r="S25" s="158" t="str">
        <f aca="false">VLOOKUP(S$11,Графік!$A$5:$C$32,3,0)</f>
        <v>Р</v>
      </c>
      <c r="T25" s="159" t="str">
        <f aca="false">VLOOKUP(T$11,Графік!$A$5:$C$32,3,0)</f>
        <v>ВВ</v>
      </c>
      <c r="U25" s="158" t="str">
        <f aca="false">VLOOKUP(U$11,Графік!$A$5:$C$32,3,0)</f>
        <v>ВВ</v>
      </c>
      <c r="V25" s="158" t="str">
        <f aca="false">VLOOKUP(V$11,Графік!$A$5:$C$32,3,0)</f>
        <v>Р</v>
      </c>
      <c r="W25" s="159" t="str">
        <f aca="false">VLOOKUP(W$11,Графік!$A$5:$C$32,3,0)</f>
        <v>Р</v>
      </c>
      <c r="X25" s="158" t="str">
        <f aca="false">VLOOKUP(X$11,Графік!$A$5:$C$32,3,0)</f>
        <v>Р</v>
      </c>
      <c r="Y25" s="159" t="str">
        <f aca="false">VLOOKUP(Y$11,Графік!$A$5:$C$32,3,0)</f>
        <v>Р</v>
      </c>
      <c r="Z25" s="167" t="str">
        <f aca="false">VLOOKUP(Z$11,Графік!$A$5:$C$32,3,0)</f>
        <v>ВВ</v>
      </c>
      <c r="AA25" s="167" t="str">
        <f aca="false">VLOOKUP(AA$11,Графік!$A$5:$C$32,3,0)</f>
        <v>ВВ</v>
      </c>
      <c r="AB25" s="167" t="s">
        <v>51</v>
      </c>
      <c r="AC25" s="167" t="s">
        <v>51</v>
      </c>
      <c r="AD25" s="167" t="str">
        <f aca="false">VLOOKUP(AD$11,Графік!$A$5:$C$32,3,0)</f>
        <v>Р</v>
      </c>
      <c r="AE25" s="168" t="str">
        <f aca="false">VLOOKUP(AE$11,Графік!$A$5:$C$32,3,0)</f>
        <v>Р</v>
      </c>
      <c r="AF25" s="167" t="str">
        <f aca="false">VLOOKUP(AF$11,Графік!$A$5:$C$32,3,0)</f>
        <v>ВВ</v>
      </c>
      <c r="AG25" s="167" t="str">
        <f aca="false">VLOOKUP(AG$11,Графік!$A$5:$C$32,3,0)</f>
        <v>ВВ</v>
      </c>
      <c r="AH25" s="158"/>
      <c r="AI25" s="158"/>
      <c r="AJ25" s="161"/>
      <c r="AK25" s="93" t="n">
        <f aca="false">SUMIF($F25:$AJ28,"Р",$F26:$AJ26)</f>
        <v>120</v>
      </c>
      <c r="AL25" s="94" t="n">
        <f aca="false">SUMIF($F27:$AJ28,"НУ",$F28:$AJ28)</f>
        <v>0</v>
      </c>
      <c r="AM25" s="95" t="n">
        <f aca="false">SUMIF(F25:AJ28,"РВ",F26:AJ26)</f>
        <v>0</v>
      </c>
      <c r="AN25" s="96" t="n">
        <f aca="false">AK25+AL25+AM25</f>
        <v>120</v>
      </c>
      <c r="AO25" s="70" t="n">
        <f aca="false">COUNTIF($F25:$AJ28,"=Р")</f>
        <v>16</v>
      </c>
      <c r="AP25" s="97" t="n">
        <f aca="false">COUNTIF($F25:$AJ28,"=ВВ")</f>
        <v>10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2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0</v>
      </c>
      <c r="BA25" s="73" t="n">
        <f aca="false">IF(C25&gt;1,Графік!$D$36,"")</f>
        <v>144</v>
      </c>
    </row>
    <row r="26" customFormat="false" ht="15" hidden="false" customHeight="true" outlineLevel="0" collapsed="false">
      <c r="A26" s="156"/>
      <c r="B26" s="58"/>
      <c r="C26" s="59"/>
      <c r="D26" s="164"/>
      <c r="E26" s="100"/>
      <c r="F26" s="75" t="n">
        <f aca="false">IF(F25="Р",8,"")</f>
        <v>8</v>
      </c>
      <c r="G26" s="76" t="n">
        <f aca="false">IF(G25="Р",8,"")</f>
        <v>8</v>
      </c>
      <c r="H26" s="170" t="str">
        <f aca="false">IF(H25="Р",8,"")</f>
        <v/>
      </c>
      <c r="I26" s="170" t="str">
        <f aca="false">IF(I25="Р",8,"")</f>
        <v/>
      </c>
      <c r="J26" s="170" t="n">
        <f aca="false">IF(J25="Р",8,"")</f>
        <v>8</v>
      </c>
      <c r="K26" s="170" t="n">
        <f aca="false">IF(K25="Р",8,"")</f>
        <v>8</v>
      </c>
      <c r="L26" s="170" t="n">
        <f aca="false">IF(L25="Р",8,"")</f>
        <v>8</v>
      </c>
      <c r="M26" s="170" t="n">
        <f aca="false">IF(M25="Р",8,"")</f>
        <v>8</v>
      </c>
      <c r="N26" s="170" t="str">
        <f aca="false">IF(N25="Р",8,"")</f>
        <v/>
      </c>
      <c r="O26" s="170" t="str">
        <f aca="false">IF(O25="Р",8,"")</f>
        <v/>
      </c>
      <c r="P26" s="171" t="n">
        <f aca="false">IF(P25="Р",8,"")</f>
        <v>8</v>
      </c>
      <c r="Q26" s="170" t="n">
        <f aca="false">IF(Q25="Р",8,"")</f>
        <v>8</v>
      </c>
      <c r="R26" s="170" t="n">
        <f aca="false">IF(R25="Р",8,"")</f>
        <v>8</v>
      </c>
      <c r="S26" s="170" t="n">
        <f aca="false">IF(S25="Р",8,"")</f>
        <v>8</v>
      </c>
      <c r="T26" s="171" t="str">
        <f aca="false">IF(T25="Р",8,"")</f>
        <v/>
      </c>
      <c r="U26" s="170" t="str">
        <f aca="false">IF(U25="Р",8,"")</f>
        <v/>
      </c>
      <c r="V26" s="170" t="n">
        <f aca="false">IF(V25="Р",8,"")</f>
        <v>8</v>
      </c>
      <c r="W26" s="171" t="n">
        <f aca="false">IF(W25="Р",8,"")</f>
        <v>8</v>
      </c>
      <c r="X26" s="170" t="n">
        <f aca="false">IF(X25="Р",8,"")</f>
        <v>8</v>
      </c>
      <c r="Y26" s="171" t="n">
        <f aca="false">IF(Y25="Р",8,"")</f>
        <v>8</v>
      </c>
      <c r="Z26" s="171" t="str">
        <f aca="false">IF(Z25="Р",8,"")</f>
        <v/>
      </c>
      <c r="AA26" s="171" t="str">
        <f aca="false">IF(AA25="Р",8,"")</f>
        <v/>
      </c>
      <c r="AB26" s="170"/>
      <c r="AC26" s="170"/>
      <c r="AD26" s="171" t="n">
        <v>8</v>
      </c>
      <c r="AE26" s="172"/>
      <c r="AF26" s="170"/>
      <c r="AG26" s="170"/>
      <c r="AH26" s="76"/>
      <c r="AI26" s="76"/>
      <c r="AJ26" s="79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156"/>
      <c r="B27" s="58"/>
      <c r="C27" s="59"/>
      <c r="D27" s="164"/>
      <c r="E27" s="100"/>
      <c r="F27" s="82" t="str">
        <f aca="false">IF(F28&gt;0,"НУ","")</f>
        <v/>
      </c>
      <c r="G27" s="82" t="str">
        <f aca="false">IF(G28&gt;0,"НУ","")</f>
        <v/>
      </c>
      <c r="H27" s="82" t="str">
        <f aca="false">IF(H28&gt;0,"НУ","")</f>
        <v/>
      </c>
      <c r="I27" s="82" t="str">
        <f aca="false">IF(I28&gt;0,"НУ","")</f>
        <v/>
      </c>
      <c r="J27" s="82" t="str">
        <f aca="false">IF(J28&gt;0,"НУ","")</f>
        <v/>
      </c>
      <c r="K27" s="82" t="str">
        <f aca="false">IF(K28&gt;0,"НУ","")</f>
        <v/>
      </c>
      <c r="L27" s="82" t="str">
        <f aca="false">IF(L28&gt;0,"НУ","")</f>
        <v/>
      </c>
      <c r="M27" s="82" t="str">
        <f aca="false">IF(M28&gt;0,"НУ","")</f>
        <v/>
      </c>
      <c r="N27" s="82" t="str">
        <f aca="false">IF(N28&gt;0,"НУ","")</f>
        <v/>
      </c>
      <c r="O27" s="82" t="str">
        <f aca="false">IF(O28&gt;0,"НУ","")</f>
        <v/>
      </c>
      <c r="P27" s="83" t="str">
        <f aca="false">IF(P28&gt;0,"НУ","")</f>
        <v/>
      </c>
      <c r="Q27" s="82" t="str">
        <f aca="false">IF(Q28&gt;0,"НУ","")</f>
        <v/>
      </c>
      <c r="R27" s="82" t="str">
        <f aca="false">IF(R28&gt;0,"НУ","")</f>
        <v/>
      </c>
      <c r="S27" s="82" t="str">
        <f aca="false">IF(S28&gt;0,"НУ","")</f>
        <v/>
      </c>
      <c r="T27" s="83" t="str">
        <f aca="false">IF(T28&gt;0,"НУ","")</f>
        <v/>
      </c>
      <c r="U27" s="82" t="str">
        <f aca="false">IF(U28&gt;0,"НУ","")</f>
        <v/>
      </c>
      <c r="V27" s="82" t="str">
        <f aca="false">IF(V28&gt;0,"НУ","")</f>
        <v/>
      </c>
      <c r="W27" s="83" t="str">
        <f aca="false">IF(W28&gt;0,"НУ","")</f>
        <v/>
      </c>
      <c r="X27" s="82" t="str">
        <f aca="false">IF(X28&gt;0,"НУ","")</f>
        <v/>
      </c>
      <c r="Y27" s="83" t="str">
        <f aca="false">IF(Y28&gt;0,"НУ","")</f>
        <v/>
      </c>
      <c r="Z27" s="83" t="str">
        <f aca="false">IF(Z28&gt;0,"НУ","")</f>
        <v/>
      </c>
      <c r="AA27" s="83" t="str">
        <f aca="false">IF(AA28&gt;0,"НУ","")</f>
        <v/>
      </c>
      <c r="AB27" s="82"/>
      <c r="AC27" s="82"/>
      <c r="AD27" s="83"/>
      <c r="AE27" s="84"/>
      <c r="AF27" s="82"/>
      <c r="AG27" s="82"/>
      <c r="AH27" s="82"/>
      <c r="AI27" s="82"/>
      <c r="AJ27" s="173"/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156"/>
      <c r="B28" s="58"/>
      <c r="C28" s="59"/>
      <c r="D28" s="164"/>
      <c r="E28" s="101"/>
      <c r="F28" s="87"/>
      <c r="G28" s="88"/>
      <c r="H28" s="88"/>
      <c r="I28" s="88"/>
      <c r="J28" s="88"/>
      <c r="K28" s="88"/>
      <c r="L28" s="88"/>
      <c r="M28" s="88"/>
      <c r="N28" s="88"/>
      <c r="O28" s="88"/>
      <c r="P28" s="89"/>
      <c r="Q28" s="88"/>
      <c r="R28" s="88"/>
      <c r="S28" s="88"/>
      <c r="T28" s="89"/>
      <c r="U28" s="88"/>
      <c r="V28" s="88"/>
      <c r="W28" s="89"/>
      <c r="X28" s="88"/>
      <c r="Y28" s="89"/>
      <c r="Z28" s="89"/>
      <c r="AA28" s="89"/>
      <c r="AB28" s="88"/>
      <c r="AC28" s="88"/>
      <c r="AD28" s="89"/>
      <c r="AE28" s="90"/>
      <c r="AF28" s="88"/>
      <c r="AG28" s="88"/>
      <c r="AH28" s="88"/>
      <c r="AI28" s="88"/>
      <c r="AJ28" s="91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156" t="n">
        <v>5</v>
      </c>
      <c r="B29" s="58" t="str">
        <f aca="false">IFERROR(VLOOKUP($C29,Списки!$A$1:$C$3999,2,0),"")</f>
        <v>Ганзюк Микола Олександрович</v>
      </c>
      <c r="C29" s="102" t="s">
        <v>108</v>
      </c>
      <c r="D29" s="164" t="str">
        <f aca="false">IFERROR(VLOOKUP($C29,Списки!$A$1:$C$3999,3,0),"")</f>
        <v>транспортувальник</v>
      </c>
      <c r="E29" s="92"/>
      <c r="F29" s="61" t="str">
        <f aca="false">VLOOKUP(F$11,Графік!$A$5:$C$32,3,0)</f>
        <v>Р</v>
      </c>
      <c r="G29" s="158" t="str">
        <f aca="false">VLOOKUP(G$11,Графік!$A$5:$C$32,3,0)</f>
        <v>Р</v>
      </c>
      <c r="H29" s="158" t="str">
        <f aca="false">VLOOKUP(H$11,Графік!$A$5:$C$32,3,0)</f>
        <v>ВВ</v>
      </c>
      <c r="I29" s="158" t="str">
        <f aca="false">VLOOKUP(I$11,Графік!$A$5:$C$32,3,0)</f>
        <v>ВВ</v>
      </c>
      <c r="J29" s="158" t="str">
        <f aca="false">VLOOKUP(J$11,Графік!$A$5:$C$32,3,0)</f>
        <v>Р</v>
      </c>
      <c r="K29" s="158" t="str">
        <f aca="false">VLOOKUP(K$11,Графік!$A$5:$C$32,3,0)</f>
        <v>Р</v>
      </c>
      <c r="L29" s="158" t="str">
        <f aca="false">VLOOKUP(L$11,Графік!$A$5:$C$32,3,0)</f>
        <v>Р</v>
      </c>
      <c r="M29" s="158" t="str">
        <f aca="false">VLOOKUP(M$11,Графік!$A$5:$C$32,3,0)</f>
        <v>Р</v>
      </c>
      <c r="N29" s="158" t="str">
        <f aca="false">VLOOKUP(N$11,Графік!$A$5:$C$32,3,0)</f>
        <v>ВВ</v>
      </c>
      <c r="O29" s="158" t="str">
        <f aca="false">VLOOKUP(O$11,Графік!$A$5:$C$32,3,0)</f>
        <v>ВВ</v>
      </c>
      <c r="P29" s="159" t="str">
        <f aca="false">VLOOKUP(P$11,Графік!$A$5:$C$32,3,0)</f>
        <v>Р</v>
      </c>
      <c r="Q29" s="158" t="str">
        <f aca="false">VLOOKUP(Q$11,Графік!$A$5:$C$32,3,0)</f>
        <v>Р</v>
      </c>
      <c r="R29" s="158" t="str">
        <f aca="false">VLOOKUP(R$11,Графік!$A$5:$C$32,3,0)</f>
        <v>Р</v>
      </c>
      <c r="S29" s="158" t="str">
        <f aca="false">VLOOKUP(S$11,Графік!$A$5:$C$32,3,0)</f>
        <v>Р</v>
      </c>
      <c r="T29" s="159" t="str">
        <f aca="false">VLOOKUP(T$11,Графік!$A$5:$C$32,3,0)</f>
        <v>ВВ</v>
      </c>
      <c r="U29" s="158" t="str">
        <f aca="false">VLOOKUP(U$11,Графік!$A$5:$C$32,3,0)</f>
        <v>ВВ</v>
      </c>
      <c r="V29" s="158" t="s">
        <v>51</v>
      </c>
      <c r="W29" s="159" t="str">
        <f aca="false">VLOOKUP(W$11,Графік!$A$5:$C$32,3,0)</f>
        <v>Р</v>
      </c>
      <c r="X29" s="158" t="str">
        <f aca="false">VLOOKUP(X$11,Графік!$A$5:$C$32,3,0)</f>
        <v>Р</v>
      </c>
      <c r="Y29" s="159" t="str">
        <f aca="false">VLOOKUP(Y$11,Графік!$A$5:$C$32,3,0)</f>
        <v>Р</v>
      </c>
      <c r="Z29" s="167" t="str">
        <f aca="false">VLOOKUP(Z$11,Графік!$A$5:$C$32,3,0)</f>
        <v>ВВ</v>
      </c>
      <c r="AA29" s="167" t="str">
        <f aca="false">VLOOKUP(AA$11,Графік!$A$5:$C$32,3,0)</f>
        <v>ВВ</v>
      </c>
      <c r="AB29" s="167" t="s">
        <v>51</v>
      </c>
      <c r="AC29" s="167" t="s">
        <v>51</v>
      </c>
      <c r="AD29" s="167" t="str">
        <f aca="false">VLOOKUP(AD$11,Графік!$A$5:$C$32,3,0)</f>
        <v>Р</v>
      </c>
      <c r="AE29" s="168" t="str">
        <f aca="false">VLOOKUP(AE$11,Графік!$A$5:$C$32,3,0)</f>
        <v>Р</v>
      </c>
      <c r="AF29" s="167" t="str">
        <f aca="false">VLOOKUP(AF$11,Графік!$A$5:$C$32,3,0)</f>
        <v>ВВ</v>
      </c>
      <c r="AG29" s="167" t="str">
        <f aca="false">VLOOKUP(AG$11,Графік!$A$5:$C$32,3,0)</f>
        <v>ВВ</v>
      </c>
      <c r="AH29" s="158"/>
      <c r="AI29" s="158"/>
      <c r="AJ29" s="161"/>
      <c r="AK29" s="93" t="n">
        <f aca="false">SUMIF($F29:$AJ32,"Р",$F30:$AJ30)</f>
        <v>112</v>
      </c>
      <c r="AL29" s="94" t="n">
        <f aca="false">SUMIF($F31:$AJ32,"НУ",$F32:$AJ32)</f>
        <v>0</v>
      </c>
      <c r="AM29" s="95" t="n">
        <f aca="false">SUMIF(F29:AJ32,"РВ",F30:AJ30)</f>
        <v>0</v>
      </c>
      <c r="AN29" s="96" t="n">
        <f aca="false">AK29+AL29+AM29</f>
        <v>112</v>
      </c>
      <c r="AO29" s="70" t="n">
        <f aca="false">COUNTIF($F29:$AJ32,"=Р")</f>
        <v>15</v>
      </c>
      <c r="AP29" s="97" t="n">
        <f aca="false">COUNTIF($F29:$AJ32,"=ВВ")</f>
        <v>10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3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n">
        <f aca="false">IF(C29&gt;1,Графік!$D$36,"")</f>
        <v>144</v>
      </c>
    </row>
    <row r="30" customFormat="false" ht="15" hidden="false" customHeight="true" outlineLevel="0" collapsed="false">
      <c r="A30" s="156"/>
      <c r="B30" s="58"/>
      <c r="C30" s="102"/>
      <c r="D30" s="164"/>
      <c r="E30" s="100"/>
      <c r="F30" s="75" t="n">
        <f aca="false">IF(F29="Р",8,"")</f>
        <v>8</v>
      </c>
      <c r="G30" s="76" t="n">
        <f aca="false">IF(G29="Р",8,"")</f>
        <v>8</v>
      </c>
      <c r="H30" s="170" t="str">
        <f aca="false">IF(H29="Р",8,"")</f>
        <v/>
      </c>
      <c r="I30" s="170" t="str">
        <f aca="false">IF(I29="Р",8,"")</f>
        <v/>
      </c>
      <c r="J30" s="170" t="n">
        <f aca="false">IF(J29="Р",8,"")</f>
        <v>8</v>
      </c>
      <c r="K30" s="170" t="n">
        <f aca="false">IF(K29="Р",8,"")</f>
        <v>8</v>
      </c>
      <c r="L30" s="170" t="n">
        <f aca="false">IF(L29="Р",8,"")</f>
        <v>8</v>
      </c>
      <c r="M30" s="170" t="n">
        <f aca="false">IF(M29="Р",8,"")</f>
        <v>8</v>
      </c>
      <c r="N30" s="170" t="str">
        <f aca="false">IF(N29="Р",8,"")</f>
        <v/>
      </c>
      <c r="O30" s="170" t="str">
        <f aca="false">IF(O29="Р",8,"")</f>
        <v/>
      </c>
      <c r="P30" s="171" t="n">
        <f aca="false">IF(P29="Р",8,"")</f>
        <v>8</v>
      </c>
      <c r="Q30" s="170" t="n">
        <f aca="false">IF(Q29="Р",8,"")</f>
        <v>8</v>
      </c>
      <c r="R30" s="170" t="n">
        <f aca="false">IF(R29="Р",8,"")</f>
        <v>8</v>
      </c>
      <c r="S30" s="170" t="n">
        <f aca="false">IF(S29="Р",8,"")</f>
        <v>8</v>
      </c>
      <c r="T30" s="171" t="str">
        <f aca="false">IF(T29="Р",8,"")</f>
        <v/>
      </c>
      <c r="U30" s="170" t="str">
        <f aca="false">IF(U29="Р",8,"")</f>
        <v/>
      </c>
      <c r="V30" s="170" t="str">
        <f aca="false">IF(V29="Р",8,"")</f>
        <v/>
      </c>
      <c r="W30" s="171" t="n">
        <f aca="false">IF(W29="Р",8,"")</f>
        <v>8</v>
      </c>
      <c r="X30" s="170" t="n">
        <f aca="false">IF(X29="Р",8,"")</f>
        <v>8</v>
      </c>
      <c r="Y30" s="171" t="n">
        <f aca="false">IF(Y29="Р",8,"")</f>
        <v>8</v>
      </c>
      <c r="Z30" s="171" t="str">
        <f aca="false">IF(Z29="Р",8,"")</f>
        <v/>
      </c>
      <c r="AA30" s="171" t="str">
        <f aca="false">IF(AA29="Р",8,"")</f>
        <v/>
      </c>
      <c r="AB30" s="170"/>
      <c r="AC30" s="170"/>
      <c r="AD30" s="171" t="n">
        <v>8</v>
      </c>
      <c r="AE30" s="172"/>
      <c r="AF30" s="170"/>
      <c r="AG30" s="170"/>
      <c r="AH30" s="76"/>
      <c r="AI30" s="76"/>
      <c r="AJ30" s="79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156"/>
      <c r="B31" s="58"/>
      <c r="C31" s="102"/>
      <c r="D31" s="164"/>
      <c r="E31" s="100"/>
      <c r="F31" s="82" t="str">
        <f aca="false">IF(F32&gt;0,"НУ","")</f>
        <v/>
      </c>
      <c r="G31" s="82" t="str">
        <f aca="false">IF(G32&gt;0,"НУ","")</f>
        <v/>
      </c>
      <c r="H31" s="82" t="str">
        <f aca="false">IF(H32&gt;0,"НУ","")</f>
        <v/>
      </c>
      <c r="I31" s="82" t="str">
        <f aca="false">IF(I32&gt;0,"НУ","")</f>
        <v/>
      </c>
      <c r="J31" s="82" t="str">
        <f aca="false">IF(J32&gt;0,"НУ","")</f>
        <v/>
      </c>
      <c r="K31" s="82" t="str">
        <f aca="false">IF(K32&gt;0,"НУ","")</f>
        <v/>
      </c>
      <c r="L31" s="82" t="str">
        <f aca="false">IF(L32&gt;0,"НУ","")</f>
        <v/>
      </c>
      <c r="M31" s="82" t="str">
        <f aca="false">IF(M32&gt;0,"НУ","")</f>
        <v/>
      </c>
      <c r="N31" s="82" t="str">
        <f aca="false">IF(N32&gt;0,"НУ","")</f>
        <v/>
      </c>
      <c r="O31" s="82" t="str">
        <f aca="false">IF(O32&gt;0,"НУ","")</f>
        <v/>
      </c>
      <c r="P31" s="83" t="str">
        <f aca="false">IF(P32&gt;0,"НУ","")</f>
        <v/>
      </c>
      <c r="Q31" s="82" t="str">
        <f aca="false">IF(Q32&gt;0,"НУ","")</f>
        <v/>
      </c>
      <c r="R31" s="82" t="str">
        <f aca="false">IF(R32&gt;0,"НУ","")</f>
        <v/>
      </c>
      <c r="S31" s="82" t="str">
        <f aca="false">IF(S32&gt;0,"НУ","")</f>
        <v/>
      </c>
      <c r="T31" s="83" t="str">
        <f aca="false">IF(T32&gt;0,"НУ","")</f>
        <v/>
      </c>
      <c r="U31" s="82" t="str">
        <f aca="false">IF(U32&gt;0,"НУ","")</f>
        <v/>
      </c>
      <c r="V31" s="82" t="str">
        <f aca="false">IF(V32&gt;0,"НУ","")</f>
        <v/>
      </c>
      <c r="W31" s="83" t="str">
        <f aca="false">IF(W32&gt;0,"НУ","")</f>
        <v/>
      </c>
      <c r="X31" s="82" t="str">
        <f aca="false">IF(X32&gt;0,"НУ","")</f>
        <v/>
      </c>
      <c r="Y31" s="83" t="str">
        <f aca="false">IF(Y32&gt;0,"НУ","")</f>
        <v/>
      </c>
      <c r="Z31" s="83" t="str">
        <f aca="false">IF(Z32&gt;0,"НУ","")</f>
        <v/>
      </c>
      <c r="AA31" s="83" t="str">
        <f aca="false">IF(AA32&gt;0,"НУ","")</f>
        <v/>
      </c>
      <c r="AB31" s="82"/>
      <c r="AC31" s="82"/>
      <c r="AD31" s="83"/>
      <c r="AE31" s="84"/>
      <c r="AF31" s="82"/>
      <c r="AG31" s="82"/>
      <c r="AH31" s="82"/>
      <c r="AI31" s="82"/>
      <c r="AJ31" s="173"/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156"/>
      <c r="B32" s="58"/>
      <c r="C32" s="102"/>
      <c r="D32" s="164"/>
      <c r="E32" s="101"/>
      <c r="F32" s="87"/>
      <c r="G32" s="88"/>
      <c r="H32" s="88"/>
      <c r="I32" s="88"/>
      <c r="J32" s="88"/>
      <c r="K32" s="88"/>
      <c r="L32" s="88"/>
      <c r="M32" s="88"/>
      <c r="N32" s="88"/>
      <c r="O32" s="88"/>
      <c r="P32" s="89"/>
      <c r="Q32" s="88"/>
      <c r="R32" s="88"/>
      <c r="S32" s="88"/>
      <c r="T32" s="89"/>
      <c r="U32" s="88"/>
      <c r="V32" s="88"/>
      <c r="W32" s="89"/>
      <c r="X32" s="88"/>
      <c r="Y32" s="89"/>
      <c r="Z32" s="89"/>
      <c r="AA32" s="89"/>
      <c r="AB32" s="88"/>
      <c r="AC32" s="88"/>
      <c r="AD32" s="89"/>
      <c r="AE32" s="90"/>
      <c r="AF32" s="88"/>
      <c r="AG32" s="88"/>
      <c r="AH32" s="88"/>
      <c r="AI32" s="88"/>
      <c r="AJ32" s="91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156" t="n">
        <v>6</v>
      </c>
      <c r="B33" s="58" t="str">
        <f aca="false">IFERROR(VLOOKUP($C33,Списки!$A$1:$C$3999,2,0),"")</f>
        <v>Гараміта Іван Миколайович</v>
      </c>
      <c r="C33" s="59" t="s">
        <v>109</v>
      </c>
      <c r="D33" s="164" t="str">
        <f aca="false">IFERROR(VLOOKUP($C33,Списки!$A$1:$C$3999,3,0),"")</f>
        <v>транспортувальник</v>
      </c>
      <c r="E33" s="92"/>
      <c r="F33" s="61" t="str">
        <f aca="false">VLOOKUP(F$11,Графік!$A$5:$C$32,3,0)</f>
        <v>Р</v>
      </c>
      <c r="G33" s="158" t="str">
        <f aca="false">VLOOKUP(G$11,Графік!$A$5:$C$32,3,0)</f>
        <v>Р</v>
      </c>
      <c r="H33" s="158" t="str">
        <f aca="false">VLOOKUP(H$11,Графік!$A$5:$C$32,3,0)</f>
        <v>ВВ</v>
      </c>
      <c r="I33" s="158" t="str">
        <f aca="false">VLOOKUP(I$11,Графік!$A$5:$C$32,3,0)</f>
        <v>ВВ</v>
      </c>
      <c r="J33" s="158" t="str">
        <f aca="false">VLOOKUP(J$11,Графік!$A$5:$C$32,3,0)</f>
        <v>Р</v>
      </c>
      <c r="K33" s="158" t="str">
        <f aca="false">VLOOKUP(K$11,Графік!$A$5:$C$32,3,0)</f>
        <v>Р</v>
      </c>
      <c r="L33" s="158" t="str">
        <f aca="false">VLOOKUP(L$11,Графік!$A$5:$C$32,3,0)</f>
        <v>Р</v>
      </c>
      <c r="M33" s="158" t="str">
        <f aca="false">VLOOKUP(M$11,Графік!$A$5:$C$32,3,0)</f>
        <v>Р</v>
      </c>
      <c r="N33" s="158" t="str">
        <f aca="false">VLOOKUP(N$11,Графік!$A$5:$C$32,3,0)</f>
        <v>ВВ</v>
      </c>
      <c r="O33" s="158" t="str">
        <f aca="false">VLOOKUP(O$11,Графік!$A$5:$C$32,3,0)</f>
        <v>ВВ</v>
      </c>
      <c r="P33" s="159" t="str">
        <f aca="false">VLOOKUP(P$11,Графік!$A$5:$C$32,3,0)</f>
        <v>Р</v>
      </c>
      <c r="Q33" s="158" t="str">
        <f aca="false">VLOOKUP(Q$11,Графік!$A$5:$C$32,3,0)</f>
        <v>Р</v>
      </c>
      <c r="R33" s="158" t="str">
        <f aca="false">VLOOKUP(R$11,Графік!$A$5:$C$32,3,0)</f>
        <v>Р</v>
      </c>
      <c r="S33" s="158" t="str">
        <f aca="false">VLOOKUP(S$11,Графік!$A$5:$C$32,3,0)</f>
        <v>Р</v>
      </c>
      <c r="T33" s="159" t="str">
        <f aca="false">VLOOKUP(T$11,Графік!$A$5:$C$32,3,0)</f>
        <v>ВВ</v>
      </c>
      <c r="U33" s="158" t="str">
        <f aca="false">VLOOKUP(U$11,Графік!$A$5:$C$32,3,0)</f>
        <v>ВВ</v>
      </c>
      <c r="V33" s="158" t="str">
        <f aca="false">VLOOKUP(V$11,Графік!$A$5:$C$32,3,0)</f>
        <v>Р</v>
      </c>
      <c r="W33" s="159" t="str">
        <f aca="false">VLOOKUP(W$11,Графік!$A$5:$C$32,3,0)</f>
        <v>Р</v>
      </c>
      <c r="X33" s="158" t="str">
        <f aca="false">VLOOKUP(X$11,Графік!$A$5:$C$32,3,0)</f>
        <v>Р</v>
      </c>
      <c r="Y33" s="159" t="str">
        <f aca="false">VLOOKUP(Y$11,Графік!$A$5:$C$32,3,0)</f>
        <v>Р</v>
      </c>
      <c r="Z33" s="167" t="str">
        <f aca="false">VLOOKUP(Z$11,Графік!$A$5:$C$32,3,0)</f>
        <v>ВВ</v>
      </c>
      <c r="AA33" s="167" t="str">
        <f aca="false">VLOOKUP(AA$11,Графік!$A$5:$C$32,3,0)</f>
        <v>ВВ</v>
      </c>
      <c r="AB33" s="167" t="s">
        <v>51</v>
      </c>
      <c r="AC33" s="167" t="s">
        <v>51</v>
      </c>
      <c r="AD33" s="167" t="str">
        <f aca="false">VLOOKUP(AD$11,Графік!$A$5:$C$32,3,0)</f>
        <v>Р</v>
      </c>
      <c r="AE33" s="168" t="str">
        <f aca="false">VLOOKUP(AE$11,Графік!$A$5:$C$32,3,0)</f>
        <v>Р</v>
      </c>
      <c r="AF33" s="167" t="str">
        <f aca="false">VLOOKUP(AF$11,Графік!$A$5:$C$32,3,0)</f>
        <v>ВВ</v>
      </c>
      <c r="AG33" s="167" t="str">
        <f aca="false">VLOOKUP(AG$11,Графік!$A$5:$C$32,3,0)</f>
        <v>ВВ</v>
      </c>
      <c r="AH33" s="158"/>
      <c r="AI33" s="158"/>
      <c r="AJ33" s="161"/>
      <c r="AK33" s="93" t="n">
        <f aca="false">SUMIF($F33:$AJ36,"Р",$F34:$AJ34)</f>
        <v>120</v>
      </c>
      <c r="AL33" s="94" t="n">
        <f aca="false">SUMIF($F35:$AJ36,"НУ",$F36:$AJ36)</f>
        <v>0</v>
      </c>
      <c r="AM33" s="95" t="n">
        <f aca="false">SUMIF(F33:AJ36,"РВ",F34:AJ34)</f>
        <v>0</v>
      </c>
      <c r="AN33" s="96" t="n">
        <f aca="false">AK33+AL33+AM33</f>
        <v>120</v>
      </c>
      <c r="AO33" s="70" t="n">
        <f aca="false">COUNTIF($F33:$AJ36,"=Р")</f>
        <v>16</v>
      </c>
      <c r="AP33" s="97" t="n">
        <f aca="false">COUNTIF($F33:$AJ36,"=ВВ")</f>
        <v>10</v>
      </c>
      <c r="AQ33" s="97" t="n">
        <f aca="false">COUNTIF($F33:$AJ36,"=В")</f>
        <v>0</v>
      </c>
      <c r="AR33" s="98" t="n">
        <f aca="false">COUNTIF($F33:$AJ36,"=НА")</f>
        <v>0</v>
      </c>
      <c r="AS33" s="98" t="n">
        <f aca="false">COUNTIF(F33:AJ36,"=ТН")</f>
        <v>0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2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n">
        <f aca="false">IF(C33&gt;1,Графік!$D$36,"")</f>
        <v>144</v>
      </c>
    </row>
    <row r="34" customFormat="false" ht="15" hidden="false" customHeight="true" outlineLevel="0" collapsed="false">
      <c r="A34" s="156"/>
      <c r="B34" s="58"/>
      <c r="C34" s="59"/>
      <c r="D34" s="164"/>
      <c r="E34" s="100"/>
      <c r="F34" s="75" t="n">
        <f aca="false">IF(F33="Р",8,"")</f>
        <v>8</v>
      </c>
      <c r="G34" s="76" t="n">
        <f aca="false">IF(G33="Р",8,"")</f>
        <v>8</v>
      </c>
      <c r="H34" s="170" t="str">
        <f aca="false">IF(H33="Р",8,"")</f>
        <v/>
      </c>
      <c r="I34" s="170" t="str">
        <f aca="false">IF(I33="Р",8,"")</f>
        <v/>
      </c>
      <c r="J34" s="170" t="n">
        <f aca="false">IF(J33="Р",8,"")</f>
        <v>8</v>
      </c>
      <c r="K34" s="170" t="n">
        <f aca="false">IF(K33="Р",8,"")</f>
        <v>8</v>
      </c>
      <c r="L34" s="170" t="n">
        <f aca="false">IF(L33="Р",8,"")</f>
        <v>8</v>
      </c>
      <c r="M34" s="170" t="n">
        <f aca="false">IF(M33="Р",8,"")</f>
        <v>8</v>
      </c>
      <c r="N34" s="170" t="str">
        <f aca="false">IF(N33="Р",8,"")</f>
        <v/>
      </c>
      <c r="O34" s="170" t="str">
        <f aca="false">IF(O33="Р",8,"")</f>
        <v/>
      </c>
      <c r="P34" s="171" t="n">
        <f aca="false">IF(P33="Р",8,"")</f>
        <v>8</v>
      </c>
      <c r="Q34" s="170" t="n">
        <f aca="false">IF(Q33="Р",8,"")</f>
        <v>8</v>
      </c>
      <c r="R34" s="170" t="n">
        <f aca="false">IF(R33="Р",8,"")</f>
        <v>8</v>
      </c>
      <c r="S34" s="170" t="n">
        <f aca="false">IF(S33="Р",8,"")</f>
        <v>8</v>
      </c>
      <c r="T34" s="171" t="str">
        <f aca="false">IF(T33="Р",8,"")</f>
        <v/>
      </c>
      <c r="U34" s="170" t="str">
        <f aca="false">IF(U33="Р",8,"")</f>
        <v/>
      </c>
      <c r="V34" s="170" t="n">
        <f aca="false">IF(V33="Р",8,"")</f>
        <v>8</v>
      </c>
      <c r="W34" s="171" t="n">
        <f aca="false">IF(W33="Р",8,"")</f>
        <v>8</v>
      </c>
      <c r="X34" s="170" t="n">
        <f aca="false">IF(X33="Р",8,"")</f>
        <v>8</v>
      </c>
      <c r="Y34" s="171" t="n">
        <f aca="false">IF(Y33="Р",8,"")</f>
        <v>8</v>
      </c>
      <c r="Z34" s="171" t="str">
        <f aca="false">IF(Z33="Р",8,"")</f>
        <v/>
      </c>
      <c r="AA34" s="171" t="str">
        <f aca="false">IF(AA33="Р",8,"")</f>
        <v/>
      </c>
      <c r="AB34" s="170"/>
      <c r="AC34" s="170"/>
      <c r="AD34" s="171" t="n">
        <v>8</v>
      </c>
      <c r="AE34" s="172"/>
      <c r="AF34" s="170"/>
      <c r="AG34" s="170"/>
      <c r="AH34" s="76"/>
      <c r="AI34" s="76"/>
      <c r="AJ34" s="79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156"/>
      <c r="B35" s="58"/>
      <c r="C35" s="59"/>
      <c r="D35" s="164"/>
      <c r="E35" s="100"/>
      <c r="F35" s="82" t="str">
        <f aca="false">IF(F36&gt;0,"НУ","")</f>
        <v/>
      </c>
      <c r="G35" s="82" t="str">
        <f aca="false">IF(G36&gt;0,"НУ","")</f>
        <v/>
      </c>
      <c r="H35" s="82" t="str">
        <f aca="false">IF(H36&gt;0,"НУ","")</f>
        <v/>
      </c>
      <c r="I35" s="82" t="str">
        <f aca="false">IF(I36&gt;0,"НУ","")</f>
        <v/>
      </c>
      <c r="J35" s="82" t="str">
        <f aca="false">IF(J36&gt;0,"НУ","")</f>
        <v/>
      </c>
      <c r="K35" s="82" t="str">
        <f aca="false">IF(K36&gt;0,"НУ","")</f>
        <v/>
      </c>
      <c r="L35" s="82" t="str">
        <f aca="false">IF(L36&gt;0,"НУ","")</f>
        <v/>
      </c>
      <c r="M35" s="82" t="str">
        <f aca="false">IF(M36&gt;0,"НУ","")</f>
        <v/>
      </c>
      <c r="N35" s="82" t="str">
        <f aca="false">IF(N36&gt;0,"НУ","")</f>
        <v/>
      </c>
      <c r="O35" s="82" t="str">
        <f aca="false">IF(O36&gt;0,"НУ","")</f>
        <v/>
      </c>
      <c r="P35" s="83" t="str">
        <f aca="false">IF(P36&gt;0,"НУ","")</f>
        <v/>
      </c>
      <c r="Q35" s="82" t="str">
        <f aca="false">IF(Q36&gt;0,"НУ","")</f>
        <v/>
      </c>
      <c r="R35" s="82" t="str">
        <f aca="false">IF(R36&gt;0,"НУ","")</f>
        <v/>
      </c>
      <c r="S35" s="82" t="str">
        <f aca="false">IF(S36&gt;0,"НУ","")</f>
        <v/>
      </c>
      <c r="T35" s="83" t="str">
        <f aca="false">IF(T36&gt;0,"НУ","")</f>
        <v/>
      </c>
      <c r="U35" s="82" t="str">
        <f aca="false">IF(U36&gt;0,"НУ","")</f>
        <v/>
      </c>
      <c r="V35" s="82" t="str">
        <f aca="false">IF(V36&gt;0,"НУ","")</f>
        <v/>
      </c>
      <c r="W35" s="83" t="str">
        <f aca="false">IF(W36&gt;0,"НУ","")</f>
        <v/>
      </c>
      <c r="X35" s="82" t="str">
        <f aca="false">IF(X36&gt;0,"НУ","")</f>
        <v/>
      </c>
      <c r="Y35" s="83" t="str">
        <f aca="false">IF(Y36&gt;0,"НУ","")</f>
        <v/>
      </c>
      <c r="Z35" s="83" t="str">
        <f aca="false">IF(Z36&gt;0,"НУ","")</f>
        <v/>
      </c>
      <c r="AA35" s="83" t="str">
        <f aca="false">IF(AA36&gt;0,"НУ","")</f>
        <v/>
      </c>
      <c r="AB35" s="82"/>
      <c r="AC35" s="82"/>
      <c r="AD35" s="83"/>
      <c r="AE35" s="84"/>
      <c r="AF35" s="82"/>
      <c r="AG35" s="82"/>
      <c r="AH35" s="82"/>
      <c r="AI35" s="82"/>
      <c r="AJ35" s="173"/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156"/>
      <c r="B36" s="58"/>
      <c r="C36" s="59"/>
      <c r="D36" s="164"/>
      <c r="E36" s="101"/>
      <c r="F36" s="87"/>
      <c r="G36" s="88"/>
      <c r="H36" s="88"/>
      <c r="I36" s="88"/>
      <c r="J36" s="88"/>
      <c r="K36" s="88"/>
      <c r="L36" s="88"/>
      <c r="M36" s="88"/>
      <c r="N36" s="88"/>
      <c r="O36" s="88"/>
      <c r="P36" s="89"/>
      <c r="Q36" s="88"/>
      <c r="R36" s="88"/>
      <c r="S36" s="88"/>
      <c r="T36" s="89"/>
      <c r="U36" s="88"/>
      <c r="V36" s="88"/>
      <c r="W36" s="89"/>
      <c r="X36" s="88"/>
      <c r="Y36" s="89"/>
      <c r="Z36" s="89"/>
      <c r="AA36" s="89"/>
      <c r="AB36" s="88"/>
      <c r="AC36" s="88"/>
      <c r="AD36" s="89"/>
      <c r="AE36" s="90"/>
      <c r="AF36" s="88"/>
      <c r="AG36" s="88"/>
      <c r="AH36" s="88"/>
      <c r="AI36" s="88"/>
      <c r="AJ36" s="91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156" t="n">
        <v>7</v>
      </c>
      <c r="B37" s="58" t="str">
        <f aca="false">IFERROR(VLOOKUP($C37,Списки!$A$1:$C$3999,2,0),"")</f>
        <v>Гогін Олександр Олександр</v>
      </c>
      <c r="C37" s="59" t="s">
        <v>110</v>
      </c>
      <c r="D37" s="164" t="str">
        <f aca="false">IFERROR(VLOOKUP($C37,Списки!$A$1:$C$3999,3,0),"")</f>
        <v>транспортувальник</v>
      </c>
      <c r="E37" s="92"/>
      <c r="F37" s="61" t="str">
        <f aca="false">VLOOKUP(F$11,Графік!$A$5:$C$32,3,0)</f>
        <v>Р</v>
      </c>
      <c r="G37" s="158" t="str">
        <f aca="false">VLOOKUP(G$11,Графік!$A$5:$C$32,3,0)</f>
        <v>Р</v>
      </c>
      <c r="H37" s="158" t="str">
        <f aca="false">VLOOKUP(H$11,Графік!$A$5:$C$32,3,0)</f>
        <v>ВВ</v>
      </c>
      <c r="I37" s="158" t="str">
        <f aca="false">VLOOKUP(I$11,Графік!$A$5:$C$32,3,0)</f>
        <v>ВВ</v>
      </c>
      <c r="J37" s="158" t="s">
        <v>70</v>
      </c>
      <c r="K37" s="158" t="s">
        <v>70</v>
      </c>
      <c r="L37" s="158" t="s">
        <v>70</v>
      </c>
      <c r="M37" s="158" t="s">
        <v>70</v>
      </c>
      <c r="N37" s="158" t="s">
        <v>70</v>
      </c>
      <c r="O37" s="158" t="str">
        <f aca="false">VLOOKUP(O$11,Графік!$A$5:$C$32,3,0)</f>
        <v>ВВ</v>
      </c>
      <c r="P37" s="159" t="str">
        <f aca="false">VLOOKUP(P$11,Графік!$A$5:$C$32,3,0)</f>
        <v>Р</v>
      </c>
      <c r="Q37" s="158" t="str">
        <f aca="false">VLOOKUP(Q$11,Графік!$A$5:$C$32,3,0)</f>
        <v>Р</v>
      </c>
      <c r="R37" s="158" t="str">
        <f aca="false">VLOOKUP(R$11,Графік!$A$5:$C$32,3,0)</f>
        <v>Р</v>
      </c>
      <c r="S37" s="158" t="str">
        <f aca="false">VLOOKUP(S$11,Графік!$A$5:$C$32,3,0)</f>
        <v>Р</v>
      </c>
      <c r="T37" s="159" t="str">
        <f aca="false">VLOOKUP(T$11,Графік!$A$5:$C$32,3,0)</f>
        <v>ВВ</v>
      </c>
      <c r="U37" s="158" t="str">
        <f aca="false">VLOOKUP(U$11,Графік!$A$5:$C$32,3,0)</f>
        <v>ВВ</v>
      </c>
      <c r="V37" s="158" t="str">
        <f aca="false">VLOOKUP(V$11,Графік!$A$5:$C$32,3,0)</f>
        <v>Р</v>
      </c>
      <c r="W37" s="159" t="str">
        <f aca="false">VLOOKUP(W$11,Графік!$A$5:$C$32,3,0)</f>
        <v>Р</v>
      </c>
      <c r="X37" s="158" t="str">
        <f aca="false">VLOOKUP(X$11,Графік!$A$5:$C$32,3,0)</f>
        <v>Р</v>
      </c>
      <c r="Y37" s="159" t="str">
        <f aca="false">VLOOKUP(Y$11,Графік!$A$5:$C$32,3,0)</f>
        <v>Р</v>
      </c>
      <c r="Z37" s="167" t="str">
        <f aca="false">VLOOKUP(Z$11,Графік!$A$5:$C$32,3,0)</f>
        <v>ВВ</v>
      </c>
      <c r="AA37" s="167" t="str">
        <f aca="false">VLOOKUP(AA$11,Графік!$A$5:$C$32,3,0)</f>
        <v>ВВ</v>
      </c>
      <c r="AB37" s="167" t="s">
        <v>51</v>
      </c>
      <c r="AC37" s="167" t="s">
        <v>51</v>
      </c>
      <c r="AD37" s="167" t="str">
        <f aca="false">VLOOKUP(AD$11,Графік!$A$5:$C$32,3,0)</f>
        <v>Р</v>
      </c>
      <c r="AE37" s="168" t="str">
        <f aca="false">VLOOKUP(AE$11,Графік!$A$5:$C$32,3,0)</f>
        <v>Р</v>
      </c>
      <c r="AF37" s="167" t="str">
        <f aca="false">VLOOKUP(AF$11,Графік!$A$5:$C$32,3,0)</f>
        <v>ВВ</v>
      </c>
      <c r="AG37" s="167" t="str">
        <f aca="false">VLOOKUP(AG$11,Графік!$A$5:$C$32,3,0)</f>
        <v>ВВ</v>
      </c>
      <c r="AH37" s="158"/>
      <c r="AI37" s="158"/>
      <c r="AJ37" s="161"/>
      <c r="AK37" s="93" t="n">
        <f aca="false">SUMIF($F37:$AJ40,"Р",$F38:$AJ38)</f>
        <v>88</v>
      </c>
      <c r="AL37" s="94" t="n">
        <f aca="false">SUMIF($F39:$AJ40,"НУ",$F40:$AJ40)</f>
        <v>0</v>
      </c>
      <c r="AM37" s="95" t="n">
        <f aca="false">SUMIF(F37:AJ40,"РВ",F38:AJ38)</f>
        <v>0</v>
      </c>
      <c r="AN37" s="96" t="n">
        <f aca="false">AK37+AL37+AM37</f>
        <v>88</v>
      </c>
      <c r="AO37" s="70" t="n">
        <f aca="false">COUNTIF($F37:$AJ40,"=Р")</f>
        <v>12</v>
      </c>
      <c r="AP37" s="97" t="n">
        <f aca="false">COUNTIF($F37:$AJ40,"=ВВ")</f>
        <v>9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5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2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0</v>
      </c>
      <c r="BA37" s="73" t="n">
        <f aca="false">IF(C37&gt;1,Графік!$D$36,"")</f>
        <v>144</v>
      </c>
    </row>
    <row r="38" customFormat="false" ht="15" hidden="false" customHeight="true" outlineLevel="0" collapsed="false">
      <c r="A38" s="156"/>
      <c r="B38" s="58"/>
      <c r="C38" s="59"/>
      <c r="D38" s="164"/>
      <c r="E38" s="100"/>
      <c r="F38" s="75" t="n">
        <f aca="false">IF(F37="Р",8,"")</f>
        <v>8</v>
      </c>
      <c r="G38" s="76" t="n">
        <f aca="false">IF(G37="Р",8,"")</f>
        <v>8</v>
      </c>
      <c r="H38" s="170" t="str">
        <f aca="false">IF(H37="Р",8,"")</f>
        <v/>
      </c>
      <c r="I38" s="170" t="str">
        <f aca="false">IF(I37="Р",8,"")</f>
        <v/>
      </c>
      <c r="J38" s="170"/>
      <c r="K38" s="170"/>
      <c r="L38" s="170"/>
      <c r="M38" s="170"/>
      <c r="N38" s="170"/>
      <c r="O38" s="170" t="str">
        <f aca="false">IF(O37="Р",8,"")</f>
        <v/>
      </c>
      <c r="P38" s="171" t="n">
        <v>8</v>
      </c>
      <c r="Q38" s="170" t="n">
        <v>8</v>
      </c>
      <c r="R38" s="170" t="n">
        <v>8</v>
      </c>
      <c r="S38" s="170" t="n">
        <v>8</v>
      </c>
      <c r="T38" s="171" t="str">
        <f aca="false">IF(T37="Р",8,"")</f>
        <v/>
      </c>
      <c r="U38" s="170" t="str">
        <f aca="false">IF(U37="Р",8,"")</f>
        <v/>
      </c>
      <c r="V38" s="170" t="n">
        <f aca="false">IF(V37="Р",8,"")</f>
        <v>8</v>
      </c>
      <c r="W38" s="171" t="n">
        <f aca="false">IF(W37="Р",8,"")</f>
        <v>8</v>
      </c>
      <c r="X38" s="170" t="n">
        <f aca="false">IF(X37="Р",8,"")</f>
        <v>8</v>
      </c>
      <c r="Y38" s="171" t="n">
        <f aca="false">IF(Y37="Р",8,"")</f>
        <v>8</v>
      </c>
      <c r="Z38" s="171" t="str">
        <f aca="false">IF(Z37="Р",8,"")</f>
        <v/>
      </c>
      <c r="AA38" s="171" t="str">
        <f aca="false">IF(AA37="Р",8,"")</f>
        <v/>
      </c>
      <c r="AB38" s="170"/>
      <c r="AC38" s="170"/>
      <c r="AD38" s="171" t="n">
        <v>8</v>
      </c>
      <c r="AE38" s="172"/>
      <c r="AF38" s="170"/>
      <c r="AG38" s="170"/>
      <c r="AH38" s="76"/>
      <c r="AI38" s="76"/>
      <c r="AJ38" s="79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156"/>
      <c r="B39" s="58"/>
      <c r="C39" s="59"/>
      <c r="D39" s="164"/>
      <c r="E39" s="100"/>
      <c r="F39" s="82" t="str">
        <f aca="false">IF(F40&gt;0,"НУ","")</f>
        <v/>
      </c>
      <c r="G39" s="82" t="str">
        <f aca="false">IF(G40&gt;0,"НУ","")</f>
        <v/>
      </c>
      <c r="H39" s="82" t="str">
        <f aca="false">IF(H40&gt;0,"НУ","")</f>
        <v/>
      </c>
      <c r="I39" s="82" t="str">
        <f aca="false">IF(I40&gt;0,"НУ","")</f>
        <v/>
      </c>
      <c r="J39" s="82" t="str">
        <f aca="false">IF(J40&gt;0,"НУ","")</f>
        <v/>
      </c>
      <c r="K39" s="82" t="str">
        <f aca="false">IF(K40&gt;0,"НУ","")</f>
        <v/>
      </c>
      <c r="L39" s="82" t="str">
        <f aca="false">IF(L40&gt;0,"НУ","")</f>
        <v/>
      </c>
      <c r="M39" s="82" t="str">
        <f aca="false">IF(M40&gt;0,"НУ","")</f>
        <v/>
      </c>
      <c r="N39" s="82" t="str">
        <f aca="false">IF(N40&gt;0,"НУ","")</f>
        <v/>
      </c>
      <c r="O39" s="82" t="str">
        <f aca="false">IF(O40&gt;0,"НУ","")</f>
        <v/>
      </c>
      <c r="P39" s="83" t="str">
        <f aca="false">IF(P40&gt;0,"НУ","")</f>
        <v/>
      </c>
      <c r="Q39" s="82" t="str">
        <f aca="false">IF(Q40&gt;0,"НУ","")</f>
        <v/>
      </c>
      <c r="R39" s="82" t="str">
        <f aca="false">IF(R40&gt;0,"НУ","")</f>
        <v/>
      </c>
      <c r="S39" s="82" t="str">
        <f aca="false">IF(S40&gt;0,"НУ","")</f>
        <v/>
      </c>
      <c r="T39" s="83" t="str">
        <f aca="false">IF(T40&gt;0,"НУ","")</f>
        <v/>
      </c>
      <c r="U39" s="82" t="str">
        <f aca="false">IF(U40&gt;0,"НУ","")</f>
        <v/>
      </c>
      <c r="V39" s="82" t="str">
        <f aca="false">IF(V40&gt;0,"НУ","")</f>
        <v/>
      </c>
      <c r="W39" s="83" t="str">
        <f aca="false">IF(W40&gt;0,"НУ","")</f>
        <v/>
      </c>
      <c r="X39" s="82" t="str">
        <f aca="false">IF(X40&gt;0,"НУ","")</f>
        <v/>
      </c>
      <c r="Y39" s="83" t="str">
        <f aca="false">IF(Y40&gt;0,"НУ","")</f>
        <v/>
      </c>
      <c r="Z39" s="83" t="str">
        <f aca="false">IF(Z40&gt;0,"НУ","")</f>
        <v/>
      </c>
      <c r="AA39" s="83" t="str">
        <f aca="false">IF(AA40&gt;0,"НУ","")</f>
        <v/>
      </c>
      <c r="AB39" s="82"/>
      <c r="AC39" s="82"/>
      <c r="AD39" s="83"/>
      <c r="AE39" s="84"/>
      <c r="AF39" s="82"/>
      <c r="AG39" s="82"/>
      <c r="AH39" s="82"/>
      <c r="AI39" s="82"/>
      <c r="AJ39" s="173"/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156"/>
      <c r="B40" s="58"/>
      <c r="C40" s="59"/>
      <c r="D40" s="164"/>
      <c r="E40" s="101"/>
      <c r="F40" s="87"/>
      <c r="G40" s="88"/>
      <c r="H40" s="88"/>
      <c r="I40" s="88"/>
      <c r="J40" s="88"/>
      <c r="K40" s="88"/>
      <c r="L40" s="88"/>
      <c r="M40" s="88"/>
      <c r="N40" s="88"/>
      <c r="O40" s="88"/>
      <c r="P40" s="89"/>
      <c r="Q40" s="88"/>
      <c r="R40" s="88"/>
      <c r="S40" s="88"/>
      <c r="T40" s="89"/>
      <c r="U40" s="88"/>
      <c r="V40" s="88"/>
      <c r="W40" s="89"/>
      <c r="X40" s="88"/>
      <c r="Y40" s="89"/>
      <c r="Z40" s="89"/>
      <c r="AA40" s="89"/>
      <c r="AB40" s="88"/>
      <c r="AC40" s="88"/>
      <c r="AD40" s="89"/>
      <c r="AE40" s="90"/>
      <c r="AF40" s="88"/>
      <c r="AG40" s="88"/>
      <c r="AH40" s="88"/>
      <c r="AI40" s="88"/>
      <c r="AJ40" s="91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156" t="n">
        <v>8</v>
      </c>
      <c r="B41" s="58" t="str">
        <f aca="false">IFERROR(VLOOKUP($C41,Списки!$A$1:$C$3999,2,0),"")</f>
        <v>Григорій Марин Михайлович</v>
      </c>
      <c r="C41" s="59" t="s">
        <v>111</v>
      </c>
      <c r="D41" s="164" t="str">
        <f aca="false">IFERROR(VLOOKUP($C41,Списки!$A$1:$C$3999,3,0),"")</f>
        <v>транспортувальник</v>
      </c>
      <c r="E41" s="92"/>
      <c r="F41" s="61" t="str">
        <f aca="false">VLOOKUP(F$11,Графік!$A$5:$C$32,3,0)</f>
        <v>Р</v>
      </c>
      <c r="G41" s="158" t="str">
        <f aca="false">VLOOKUP(G$11,Графік!$A$5:$C$32,3,0)</f>
        <v>Р</v>
      </c>
      <c r="H41" s="158" t="str">
        <f aca="false">VLOOKUP(H$11,Графік!$A$5:$C$32,3,0)</f>
        <v>ВВ</v>
      </c>
      <c r="I41" s="158" t="str">
        <f aca="false">VLOOKUP(I$11,Графік!$A$5:$C$32,3,0)</f>
        <v>ВВ</v>
      </c>
      <c r="J41" s="158" t="str">
        <f aca="false">VLOOKUP(J$11,Графік!$A$5:$C$32,3,0)</f>
        <v>Р</v>
      </c>
      <c r="K41" s="158" t="str">
        <f aca="false">VLOOKUP(K$11,Графік!$A$5:$C$32,3,0)</f>
        <v>Р</v>
      </c>
      <c r="L41" s="158" t="str">
        <f aca="false">VLOOKUP(L$11,Графік!$A$5:$C$32,3,0)</f>
        <v>Р</v>
      </c>
      <c r="M41" s="158" t="str">
        <f aca="false">VLOOKUP(M$11,Графік!$A$5:$C$32,3,0)</f>
        <v>Р</v>
      </c>
      <c r="N41" s="158" t="str">
        <f aca="false">VLOOKUP(N$11,Графік!$A$5:$C$32,3,0)</f>
        <v>ВВ</v>
      </c>
      <c r="O41" s="158" t="str">
        <f aca="false">VLOOKUP(O$11,Графік!$A$5:$C$32,3,0)</f>
        <v>ВВ</v>
      </c>
      <c r="P41" s="159" t="str">
        <f aca="false">VLOOKUP(P$11,Графік!$A$5:$C$32,3,0)</f>
        <v>Р</v>
      </c>
      <c r="Q41" s="158" t="str">
        <f aca="false">VLOOKUP(Q$11,Графік!$A$5:$C$32,3,0)</f>
        <v>Р</v>
      </c>
      <c r="R41" s="158" t="str">
        <f aca="false">VLOOKUP(R$11,Графік!$A$5:$C$32,3,0)</f>
        <v>Р</v>
      </c>
      <c r="S41" s="158" t="str">
        <f aca="false">VLOOKUP(S$11,Графік!$A$5:$C$32,3,0)</f>
        <v>Р</v>
      </c>
      <c r="T41" s="159" t="str">
        <f aca="false">VLOOKUP(T$11,Графік!$A$5:$C$32,3,0)</f>
        <v>ВВ</v>
      </c>
      <c r="U41" s="158" t="str">
        <f aca="false">VLOOKUP(U$11,Графік!$A$5:$C$32,3,0)</f>
        <v>ВВ</v>
      </c>
      <c r="V41" s="158" t="s">
        <v>51</v>
      </c>
      <c r="W41" s="159" t="str">
        <f aca="false">VLOOKUP(W$11,Графік!$A$5:$C$32,3,0)</f>
        <v>Р</v>
      </c>
      <c r="X41" s="158" t="str">
        <f aca="false">VLOOKUP(X$11,Графік!$A$5:$C$32,3,0)</f>
        <v>Р</v>
      </c>
      <c r="Y41" s="159" t="str">
        <f aca="false">VLOOKUP(Y$11,Графік!$A$5:$C$32,3,0)</f>
        <v>Р</v>
      </c>
      <c r="Z41" s="167" t="str">
        <f aca="false">VLOOKUP(Z$11,Графік!$A$5:$C$32,3,0)</f>
        <v>ВВ</v>
      </c>
      <c r="AA41" s="167" t="str">
        <f aca="false">VLOOKUP(AA$11,Графік!$A$5:$C$32,3,0)</f>
        <v>ВВ</v>
      </c>
      <c r="AB41" s="167" t="s">
        <v>51</v>
      </c>
      <c r="AC41" s="167" t="s">
        <v>51</v>
      </c>
      <c r="AD41" s="167" t="str">
        <f aca="false">VLOOKUP(AD$11,Графік!$A$5:$C$32,3,0)</f>
        <v>Р</v>
      </c>
      <c r="AE41" s="168" t="str">
        <f aca="false">VLOOKUP(AE$11,Графік!$A$5:$C$32,3,0)</f>
        <v>Р</v>
      </c>
      <c r="AF41" s="167" t="str">
        <f aca="false">VLOOKUP(AF$11,Графік!$A$5:$C$32,3,0)</f>
        <v>ВВ</v>
      </c>
      <c r="AG41" s="167" t="str">
        <f aca="false">VLOOKUP(AG$11,Графік!$A$5:$C$32,3,0)</f>
        <v>ВВ</v>
      </c>
      <c r="AH41" s="158"/>
      <c r="AI41" s="158"/>
      <c r="AJ41" s="161"/>
      <c r="AK41" s="93" t="n">
        <f aca="false">SUMIF($F41:$AJ44,"Р",$F42:$AJ42)</f>
        <v>109</v>
      </c>
      <c r="AL41" s="94" t="n">
        <f aca="false">SUMIF($F43:$AJ44,"НУ",$F44:$AJ44)</f>
        <v>0</v>
      </c>
      <c r="AM41" s="95" t="n">
        <f aca="false">SUMIF(F41:AJ44,"РВ",F42:AJ42)</f>
        <v>0</v>
      </c>
      <c r="AN41" s="96" t="n">
        <f aca="false">AK41+AL41+AM41</f>
        <v>109</v>
      </c>
      <c r="AO41" s="70" t="n">
        <f aca="false">COUNTIF($F41:$AJ44,"=Р")</f>
        <v>15</v>
      </c>
      <c r="AP41" s="97" t="n">
        <f aca="false">COUNTIF($F41:$AJ44,"=ВВ")</f>
        <v>10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3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n">
        <f aca="false">IF(C41&gt;1,Графік!$D$36,"")</f>
        <v>144</v>
      </c>
    </row>
    <row r="42" customFormat="false" ht="15" hidden="false" customHeight="true" outlineLevel="0" collapsed="false">
      <c r="A42" s="156"/>
      <c r="B42" s="58"/>
      <c r="C42" s="59"/>
      <c r="D42" s="164"/>
      <c r="E42" s="100"/>
      <c r="F42" s="75" t="n">
        <f aca="false">IF(F41="Р",8,"")</f>
        <v>8</v>
      </c>
      <c r="G42" s="76" t="n">
        <f aca="false">IF(G41="Р",8,"")</f>
        <v>8</v>
      </c>
      <c r="H42" s="170" t="str">
        <f aca="false">IF(H41="Р",8,"")</f>
        <v/>
      </c>
      <c r="I42" s="170" t="str">
        <f aca="false">IF(I41="Р",8,"")</f>
        <v/>
      </c>
      <c r="J42" s="170" t="n">
        <f aca="false">IF(J41="Р",8,"")</f>
        <v>8</v>
      </c>
      <c r="K42" s="170" t="n">
        <f aca="false">IF(K41="Р",8,"")</f>
        <v>8</v>
      </c>
      <c r="L42" s="170" t="n">
        <f aca="false">IF(L41="Р",8,"")</f>
        <v>8</v>
      </c>
      <c r="M42" s="170" t="n">
        <f aca="false">IF(M41="Р",8,"")</f>
        <v>8</v>
      </c>
      <c r="N42" s="170" t="str">
        <f aca="false">IF(N41="Р",8,"")</f>
        <v/>
      </c>
      <c r="O42" s="170" t="str">
        <f aca="false">IF(O41="Р",8,"")</f>
        <v/>
      </c>
      <c r="P42" s="171" t="n">
        <f aca="false">IF(P41="Р",8,"")</f>
        <v>8</v>
      </c>
      <c r="Q42" s="170" t="n">
        <f aca="false">IF(Q41="Р",8,"")</f>
        <v>8</v>
      </c>
      <c r="R42" s="170" t="n">
        <f aca="false">IF(R41="Р",8,"")</f>
        <v>8</v>
      </c>
      <c r="S42" s="170" t="n">
        <f aca="false">IF(S41="Р",8,"")</f>
        <v>8</v>
      </c>
      <c r="T42" s="171" t="str">
        <f aca="false">IF(T41="Р",8,"")</f>
        <v/>
      </c>
      <c r="U42" s="170" t="str">
        <f aca="false">IF(U41="Р",8,"")</f>
        <v/>
      </c>
      <c r="V42" s="170" t="str">
        <f aca="false">IF(V41="Р",8,"")</f>
        <v/>
      </c>
      <c r="W42" s="171" t="n">
        <f aca="false">IF(W41="Р",8,"")</f>
        <v>8</v>
      </c>
      <c r="X42" s="170" t="n">
        <v>5</v>
      </c>
      <c r="Y42" s="171" t="n">
        <f aca="false">IF(Y41="Р",8,"")</f>
        <v>8</v>
      </c>
      <c r="Z42" s="171" t="str">
        <f aca="false">IF(Z41="Р",8,"")</f>
        <v/>
      </c>
      <c r="AA42" s="171" t="str">
        <f aca="false">IF(AA41="Р",8,"")</f>
        <v/>
      </c>
      <c r="AB42" s="170"/>
      <c r="AC42" s="170"/>
      <c r="AD42" s="171" t="n">
        <v>8</v>
      </c>
      <c r="AE42" s="172"/>
      <c r="AF42" s="170"/>
      <c r="AG42" s="170"/>
      <c r="AH42" s="76"/>
      <c r="AI42" s="76"/>
      <c r="AJ42" s="79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156"/>
      <c r="B43" s="58"/>
      <c r="C43" s="59"/>
      <c r="D43" s="164"/>
      <c r="E43" s="100"/>
      <c r="F43" s="82" t="str">
        <f aca="false">IF(F44&gt;0,"НУ","")</f>
        <v/>
      </c>
      <c r="G43" s="82" t="str">
        <f aca="false">IF(G44&gt;0,"НУ","")</f>
        <v/>
      </c>
      <c r="H43" s="82" t="str">
        <f aca="false">IF(H44&gt;0,"НУ","")</f>
        <v/>
      </c>
      <c r="I43" s="82" t="str">
        <f aca="false">IF(I44&gt;0,"НУ","")</f>
        <v/>
      </c>
      <c r="J43" s="82" t="str">
        <f aca="false">IF(J44&gt;0,"НУ","")</f>
        <v/>
      </c>
      <c r="K43" s="82" t="str">
        <f aca="false">IF(K44&gt;0,"НУ","")</f>
        <v/>
      </c>
      <c r="L43" s="82" t="str">
        <f aca="false">IF(L44&gt;0,"НУ","")</f>
        <v/>
      </c>
      <c r="M43" s="82" t="str">
        <f aca="false">IF(M44&gt;0,"НУ","")</f>
        <v/>
      </c>
      <c r="N43" s="82" t="str">
        <f aca="false">IF(N44&gt;0,"НУ","")</f>
        <v/>
      </c>
      <c r="O43" s="82" t="str">
        <f aca="false">IF(O44&gt;0,"НУ","")</f>
        <v/>
      </c>
      <c r="P43" s="83" t="str">
        <f aca="false">IF(P44&gt;0,"НУ","")</f>
        <v/>
      </c>
      <c r="Q43" s="82" t="str">
        <f aca="false">IF(Q44&gt;0,"НУ","")</f>
        <v/>
      </c>
      <c r="R43" s="82" t="str">
        <f aca="false">IF(R44&gt;0,"НУ","")</f>
        <v/>
      </c>
      <c r="S43" s="82" t="str">
        <f aca="false">IF(S44&gt;0,"НУ","")</f>
        <v/>
      </c>
      <c r="T43" s="83" t="str">
        <f aca="false">IF(T44&gt;0,"НУ","")</f>
        <v/>
      </c>
      <c r="U43" s="82" t="str">
        <f aca="false">IF(U44&gt;0,"НУ","")</f>
        <v/>
      </c>
      <c r="V43" s="82" t="str">
        <f aca="false">IF(V44&gt;0,"НУ","")</f>
        <v/>
      </c>
      <c r="W43" s="83" t="str">
        <f aca="false">IF(W44&gt;0,"НУ","")</f>
        <v/>
      </c>
      <c r="X43" s="82" t="str">
        <f aca="false">IF(X44&gt;0,"НУ","")</f>
        <v/>
      </c>
      <c r="Y43" s="83" t="str">
        <f aca="false">IF(Y44&gt;0,"НУ","")</f>
        <v/>
      </c>
      <c r="Z43" s="83" t="str">
        <f aca="false">IF(Z44&gt;0,"НУ","")</f>
        <v/>
      </c>
      <c r="AA43" s="83" t="str">
        <f aca="false">IF(AA44&gt;0,"НУ","")</f>
        <v/>
      </c>
      <c r="AB43" s="82"/>
      <c r="AC43" s="82"/>
      <c r="AD43" s="83"/>
      <c r="AE43" s="84"/>
      <c r="AF43" s="82"/>
      <c r="AG43" s="82"/>
      <c r="AH43" s="82"/>
      <c r="AI43" s="82"/>
      <c r="AJ43" s="173"/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156"/>
      <c r="B44" s="58"/>
      <c r="C44" s="59"/>
      <c r="D44" s="164"/>
      <c r="E44" s="101"/>
      <c r="F44" s="87"/>
      <c r="G44" s="88"/>
      <c r="H44" s="88"/>
      <c r="I44" s="88"/>
      <c r="J44" s="88"/>
      <c r="K44" s="88"/>
      <c r="L44" s="88"/>
      <c r="M44" s="88"/>
      <c r="N44" s="88"/>
      <c r="O44" s="88"/>
      <c r="P44" s="89"/>
      <c r="Q44" s="88"/>
      <c r="R44" s="88"/>
      <c r="S44" s="88"/>
      <c r="T44" s="89"/>
      <c r="U44" s="88"/>
      <c r="V44" s="88"/>
      <c r="W44" s="89"/>
      <c r="X44" s="88"/>
      <c r="Y44" s="89"/>
      <c r="Z44" s="89"/>
      <c r="AA44" s="89"/>
      <c r="AB44" s="88"/>
      <c r="AC44" s="88"/>
      <c r="AD44" s="89"/>
      <c r="AE44" s="90"/>
      <c r="AF44" s="88"/>
      <c r="AG44" s="88"/>
      <c r="AH44" s="88"/>
      <c r="AI44" s="88"/>
      <c r="AJ44" s="91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156" t="n">
        <v>9</v>
      </c>
      <c r="B45" s="58" t="str">
        <f aca="false">IFERROR(VLOOKUP($C45,Списки!$A$1:$C$3999,2,0),"")</f>
        <v>Гросу Юрій Тітусович</v>
      </c>
      <c r="C45" s="59" t="s">
        <v>112</v>
      </c>
      <c r="D45" s="164" t="str">
        <f aca="false">IFERROR(VLOOKUP($C45,Списки!$A$1:$C$3999,3,0),"")</f>
        <v>транспортувальник</v>
      </c>
      <c r="E45" s="92"/>
      <c r="F45" s="61" t="str">
        <f aca="false">VLOOKUP(F$11,Графік!$A$5:$C$32,3,0)</f>
        <v>Р</v>
      </c>
      <c r="G45" s="158" t="str">
        <f aca="false">VLOOKUP(G$11,Графік!$A$5:$C$32,3,0)</f>
        <v>Р</v>
      </c>
      <c r="H45" s="158" t="str">
        <f aca="false">VLOOKUP(H$11,Графік!$A$5:$C$32,3,0)</f>
        <v>ВВ</v>
      </c>
      <c r="I45" s="158" t="str">
        <f aca="false">VLOOKUP(I$11,Графік!$A$5:$C$32,3,0)</f>
        <v>ВВ</v>
      </c>
      <c r="J45" s="158" t="str">
        <f aca="false">VLOOKUP(J$11,Графік!$A$5:$C$32,3,0)</f>
        <v>Р</v>
      </c>
      <c r="K45" s="158" t="str">
        <f aca="false">VLOOKUP(K$11,Графік!$A$5:$C$32,3,0)</f>
        <v>Р</v>
      </c>
      <c r="L45" s="158" t="str">
        <f aca="false">VLOOKUP(L$11,Графік!$A$5:$C$32,3,0)</f>
        <v>Р</v>
      </c>
      <c r="M45" s="158" t="str">
        <f aca="false">VLOOKUP(M$11,Графік!$A$5:$C$32,3,0)</f>
        <v>Р</v>
      </c>
      <c r="N45" s="158" t="str">
        <f aca="false">VLOOKUP(N$11,Графік!$A$5:$C$32,3,0)</f>
        <v>ВВ</v>
      </c>
      <c r="O45" s="158" t="str">
        <f aca="false">VLOOKUP(O$11,Графік!$A$5:$C$32,3,0)</f>
        <v>ВВ</v>
      </c>
      <c r="P45" s="159" t="str">
        <f aca="false">VLOOKUP(P$11,Графік!$A$5:$C$32,3,0)</f>
        <v>Р</v>
      </c>
      <c r="Q45" s="158" t="str">
        <f aca="false">VLOOKUP(Q$11,Графік!$A$5:$C$32,3,0)</f>
        <v>Р</v>
      </c>
      <c r="R45" s="158" t="str">
        <f aca="false">VLOOKUP(R$11,Графік!$A$5:$C$32,3,0)</f>
        <v>Р</v>
      </c>
      <c r="S45" s="158" t="str">
        <f aca="false">VLOOKUP(S$11,Графік!$A$5:$C$32,3,0)</f>
        <v>Р</v>
      </c>
      <c r="T45" s="159" t="str">
        <f aca="false">VLOOKUP(T$11,Графік!$A$5:$C$32,3,0)</f>
        <v>ВВ</v>
      </c>
      <c r="U45" s="158" t="str">
        <f aca="false">VLOOKUP(U$11,Графік!$A$5:$C$32,3,0)</f>
        <v>ВВ</v>
      </c>
      <c r="V45" s="158" t="str">
        <f aca="false">VLOOKUP(V$11,Графік!$A$5:$C$32,3,0)</f>
        <v>Р</v>
      </c>
      <c r="W45" s="159" t="str">
        <f aca="false">VLOOKUP(W$11,Графік!$A$5:$C$32,3,0)</f>
        <v>Р</v>
      </c>
      <c r="X45" s="158" t="str">
        <f aca="false">VLOOKUP(X$11,Графік!$A$5:$C$32,3,0)</f>
        <v>Р</v>
      </c>
      <c r="Y45" s="159" t="str">
        <f aca="false">VLOOKUP(Y$11,Графік!$A$5:$C$32,3,0)</f>
        <v>Р</v>
      </c>
      <c r="Z45" s="167" t="str">
        <f aca="false">VLOOKUP(Z$11,Графік!$A$5:$C$32,3,0)</f>
        <v>ВВ</v>
      </c>
      <c r="AA45" s="167" t="str">
        <f aca="false">VLOOKUP(AA$11,Графік!$A$5:$C$32,3,0)</f>
        <v>ВВ</v>
      </c>
      <c r="AB45" s="167" t="s">
        <v>51</v>
      </c>
      <c r="AC45" s="167" t="s">
        <v>51</v>
      </c>
      <c r="AD45" s="167" t="str">
        <f aca="false">VLOOKUP(AD$11,Графік!$A$5:$C$32,3,0)</f>
        <v>Р</v>
      </c>
      <c r="AE45" s="168" t="str">
        <f aca="false">VLOOKUP(AE$11,Графік!$A$5:$C$32,3,0)</f>
        <v>Р</v>
      </c>
      <c r="AF45" s="167" t="str">
        <f aca="false">VLOOKUP(AF$11,Графік!$A$5:$C$32,3,0)</f>
        <v>ВВ</v>
      </c>
      <c r="AG45" s="167" t="str">
        <f aca="false">VLOOKUP(AG$11,Графік!$A$5:$C$32,3,0)</f>
        <v>ВВ</v>
      </c>
      <c r="AH45" s="158"/>
      <c r="AI45" s="158"/>
      <c r="AJ45" s="161"/>
      <c r="AK45" s="93" t="n">
        <f aca="false">SUMIF($F45:$AJ48,"Р",$F46:$AJ46)</f>
        <v>120</v>
      </c>
      <c r="AL45" s="94" t="n">
        <f aca="false">SUMIF($F47:$AJ48,"НУ",$F48:$AJ48)</f>
        <v>0</v>
      </c>
      <c r="AM45" s="95" t="n">
        <f aca="false">SUMIF(F45:AJ48,"РВ",F46:AJ46)</f>
        <v>0</v>
      </c>
      <c r="AN45" s="96" t="n">
        <f aca="false">AK45+AL45+AM45</f>
        <v>120</v>
      </c>
      <c r="AO45" s="70" t="n">
        <f aca="false">COUNTIF($F45:$AJ48,"=Р")</f>
        <v>16</v>
      </c>
      <c r="AP45" s="97" t="n">
        <f aca="false">COUNTIF($F45:$AJ48,"=ВВ")</f>
        <v>10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2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n">
        <f aca="false">IF(C45&gt;1,Графік!$D$36,"")</f>
        <v>144</v>
      </c>
    </row>
    <row r="46" customFormat="false" ht="15" hidden="false" customHeight="true" outlineLevel="0" collapsed="false">
      <c r="A46" s="156"/>
      <c r="B46" s="58"/>
      <c r="C46" s="59"/>
      <c r="D46" s="164"/>
      <c r="E46" s="100"/>
      <c r="F46" s="75" t="n">
        <f aca="false">IF(F45="Р",8,"")</f>
        <v>8</v>
      </c>
      <c r="G46" s="76" t="n">
        <f aca="false">IF(G45="Р",8,"")</f>
        <v>8</v>
      </c>
      <c r="H46" s="170" t="str">
        <f aca="false">IF(H45="Р",8,"")</f>
        <v/>
      </c>
      <c r="I46" s="170" t="str">
        <f aca="false">IF(I45="Р",8,"")</f>
        <v/>
      </c>
      <c r="J46" s="170" t="n">
        <f aca="false">IF(J45="Р",8,"")</f>
        <v>8</v>
      </c>
      <c r="K46" s="170" t="n">
        <f aca="false">IF(K45="Р",8,"")</f>
        <v>8</v>
      </c>
      <c r="L46" s="170" t="n">
        <f aca="false">IF(L45="Р",8,"")</f>
        <v>8</v>
      </c>
      <c r="M46" s="170" t="n">
        <f aca="false">IF(M45="Р",8,"")</f>
        <v>8</v>
      </c>
      <c r="N46" s="170" t="str">
        <f aca="false">IF(N45="Р",8,"")</f>
        <v/>
      </c>
      <c r="O46" s="170" t="str">
        <f aca="false">IF(O45="Р",8,"")</f>
        <v/>
      </c>
      <c r="P46" s="171" t="n">
        <f aca="false">IF(P45="Р",8,"")</f>
        <v>8</v>
      </c>
      <c r="Q46" s="170" t="n">
        <f aca="false">IF(Q45="Р",8,"")</f>
        <v>8</v>
      </c>
      <c r="R46" s="170" t="n">
        <f aca="false">IF(R45="Р",8,"")</f>
        <v>8</v>
      </c>
      <c r="S46" s="170" t="n">
        <f aca="false">IF(S45="Р",8,"")</f>
        <v>8</v>
      </c>
      <c r="T46" s="171" t="str">
        <f aca="false">IF(T45="Р",8,"")</f>
        <v/>
      </c>
      <c r="U46" s="170" t="str">
        <f aca="false">IF(U45="Р",8,"")</f>
        <v/>
      </c>
      <c r="V46" s="170" t="n">
        <f aca="false">IF(V45="Р",8,"")</f>
        <v>8</v>
      </c>
      <c r="W46" s="171" t="n">
        <f aca="false">IF(W45="Р",8,"")</f>
        <v>8</v>
      </c>
      <c r="X46" s="170" t="n">
        <f aca="false">IF(X45="Р",8,"")</f>
        <v>8</v>
      </c>
      <c r="Y46" s="171" t="n">
        <f aca="false">IF(Y45="Р",8,"")</f>
        <v>8</v>
      </c>
      <c r="Z46" s="171" t="str">
        <f aca="false">IF(Z45="Р",8,"")</f>
        <v/>
      </c>
      <c r="AA46" s="171" t="str">
        <f aca="false">IF(AA45="Р",8,"")</f>
        <v/>
      </c>
      <c r="AB46" s="170"/>
      <c r="AC46" s="170"/>
      <c r="AD46" s="171" t="n">
        <v>8</v>
      </c>
      <c r="AE46" s="172"/>
      <c r="AF46" s="170"/>
      <c r="AG46" s="170"/>
      <c r="AH46" s="76"/>
      <c r="AI46" s="76"/>
      <c r="AJ46" s="79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156"/>
      <c r="B47" s="58"/>
      <c r="C47" s="59"/>
      <c r="D47" s="164"/>
      <c r="E47" s="100"/>
      <c r="F47" s="82" t="str">
        <f aca="false">IF(F48&gt;0,"НУ","")</f>
        <v/>
      </c>
      <c r="G47" s="82" t="str">
        <f aca="false">IF(G48&gt;0,"НУ","")</f>
        <v/>
      </c>
      <c r="H47" s="82" t="str">
        <f aca="false">IF(H48&gt;0,"НУ","")</f>
        <v/>
      </c>
      <c r="I47" s="82" t="str">
        <f aca="false">IF(I48&gt;0,"НУ","")</f>
        <v/>
      </c>
      <c r="J47" s="82" t="str">
        <f aca="false">IF(J48&gt;0,"НУ","")</f>
        <v/>
      </c>
      <c r="K47" s="82" t="str">
        <f aca="false">IF(K48&gt;0,"НУ","")</f>
        <v/>
      </c>
      <c r="L47" s="82" t="str">
        <f aca="false">IF(L48&gt;0,"НУ","")</f>
        <v/>
      </c>
      <c r="M47" s="82" t="str">
        <f aca="false">IF(M48&gt;0,"НУ","")</f>
        <v/>
      </c>
      <c r="N47" s="82" t="str">
        <f aca="false">IF(N48&gt;0,"НУ","")</f>
        <v/>
      </c>
      <c r="O47" s="82" t="str">
        <f aca="false">IF(O48&gt;0,"НУ","")</f>
        <v/>
      </c>
      <c r="P47" s="83" t="str">
        <f aca="false">IF(P48&gt;0,"НУ","")</f>
        <v/>
      </c>
      <c r="Q47" s="82" t="str">
        <f aca="false">IF(Q48&gt;0,"НУ","")</f>
        <v/>
      </c>
      <c r="R47" s="82" t="str">
        <f aca="false">IF(R48&gt;0,"НУ","")</f>
        <v/>
      </c>
      <c r="S47" s="82" t="str">
        <f aca="false">IF(S48&gt;0,"НУ","")</f>
        <v/>
      </c>
      <c r="T47" s="83" t="str">
        <f aca="false">IF(T48&gt;0,"НУ","")</f>
        <v/>
      </c>
      <c r="U47" s="82" t="str">
        <f aca="false">IF(U48&gt;0,"НУ","")</f>
        <v/>
      </c>
      <c r="V47" s="82" t="str">
        <f aca="false">IF(V48&gt;0,"НУ","")</f>
        <v/>
      </c>
      <c r="W47" s="83" t="str">
        <f aca="false">IF(W48&gt;0,"НУ","")</f>
        <v/>
      </c>
      <c r="X47" s="82" t="str">
        <f aca="false">IF(X48&gt;0,"НУ","")</f>
        <v/>
      </c>
      <c r="Y47" s="83" t="str">
        <f aca="false">IF(Y48&gt;0,"НУ","")</f>
        <v/>
      </c>
      <c r="Z47" s="83" t="str">
        <f aca="false">IF(Z48&gt;0,"НУ","")</f>
        <v/>
      </c>
      <c r="AA47" s="83" t="str">
        <f aca="false">IF(AA48&gt;0,"НУ","")</f>
        <v/>
      </c>
      <c r="AB47" s="82"/>
      <c r="AC47" s="82"/>
      <c r="AD47" s="83"/>
      <c r="AE47" s="84"/>
      <c r="AF47" s="82"/>
      <c r="AG47" s="82"/>
      <c r="AH47" s="82"/>
      <c r="AI47" s="82"/>
      <c r="AJ47" s="173"/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156"/>
      <c r="B48" s="58"/>
      <c r="C48" s="59"/>
      <c r="D48" s="164"/>
      <c r="E48" s="101"/>
      <c r="F48" s="87"/>
      <c r="G48" s="88"/>
      <c r="H48" s="88"/>
      <c r="I48" s="88"/>
      <c r="J48" s="88"/>
      <c r="K48" s="88"/>
      <c r="L48" s="88"/>
      <c r="M48" s="88"/>
      <c r="N48" s="88"/>
      <c r="O48" s="88"/>
      <c r="P48" s="89"/>
      <c r="Q48" s="88"/>
      <c r="R48" s="88"/>
      <c r="S48" s="88"/>
      <c r="T48" s="89"/>
      <c r="U48" s="88"/>
      <c r="V48" s="88"/>
      <c r="W48" s="89"/>
      <c r="X48" s="88"/>
      <c r="Y48" s="89"/>
      <c r="Z48" s="89"/>
      <c r="AA48" s="89"/>
      <c r="AB48" s="88"/>
      <c r="AC48" s="88"/>
      <c r="AD48" s="89"/>
      <c r="AE48" s="90"/>
      <c r="AF48" s="88"/>
      <c r="AG48" s="88"/>
      <c r="AH48" s="88"/>
      <c r="AI48" s="88"/>
      <c r="AJ48" s="91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156" t="n">
        <v>10</v>
      </c>
      <c r="B49" s="58" t="str">
        <f aca="false">IFERROR(VLOOKUP($C49,Списки!$A$1:$C$3999,2,0),"")</f>
        <v>Дідик Вячеслав Володимирович</v>
      </c>
      <c r="C49" s="59" t="s">
        <v>113</v>
      </c>
      <c r="D49" s="164" t="str">
        <f aca="false">IFERROR(VLOOKUP($C49,Списки!$A$1:$C$3999,3,0),"")</f>
        <v>транспортувальник</v>
      </c>
      <c r="E49" s="92"/>
      <c r="F49" s="61" t="str">
        <f aca="false">VLOOKUP(F$11,Графік!$A$5:$C$32,3,0)</f>
        <v>Р</v>
      </c>
      <c r="G49" s="158" t="str">
        <f aca="false">VLOOKUP(G$11,Графік!$A$5:$C$32,3,0)</f>
        <v>Р</v>
      </c>
      <c r="H49" s="158" t="str">
        <f aca="false">VLOOKUP(H$11,Графік!$A$5:$C$32,3,0)</f>
        <v>ВВ</v>
      </c>
      <c r="I49" s="158" t="str">
        <f aca="false">VLOOKUP(I$11,Графік!$A$5:$C$32,3,0)</f>
        <v>ВВ</v>
      </c>
      <c r="J49" s="158" t="s">
        <v>70</v>
      </c>
      <c r="K49" s="158" t="s">
        <v>70</v>
      </c>
      <c r="L49" s="158" t="s">
        <v>70</v>
      </c>
      <c r="M49" s="158" t="s">
        <v>70</v>
      </c>
      <c r="N49" s="158" t="s">
        <v>70</v>
      </c>
      <c r="O49" s="158" t="s">
        <v>70</v>
      </c>
      <c r="P49" s="158" t="s">
        <v>70</v>
      </c>
      <c r="Q49" s="158" t="s">
        <v>70</v>
      </c>
      <c r="R49" s="158" t="s">
        <v>70</v>
      </c>
      <c r="S49" s="158" t="s">
        <v>70</v>
      </c>
      <c r="T49" s="159" t="s">
        <v>70</v>
      </c>
      <c r="U49" s="159" t="s">
        <v>70</v>
      </c>
      <c r="V49" s="159" t="s">
        <v>70</v>
      </c>
      <c r="W49" s="159" t="s">
        <v>70</v>
      </c>
      <c r="X49" s="159" t="s">
        <v>70</v>
      </c>
      <c r="Y49" s="159" t="s">
        <v>70</v>
      </c>
      <c r="Z49" s="159" t="s">
        <v>70</v>
      </c>
      <c r="AA49" s="159" t="s">
        <v>70</v>
      </c>
      <c r="AB49" s="159" t="s">
        <v>70</v>
      </c>
      <c r="AC49" s="159" t="s">
        <v>70</v>
      </c>
      <c r="AD49" s="159" t="s">
        <v>70</v>
      </c>
      <c r="AE49" s="160" t="s">
        <v>70</v>
      </c>
      <c r="AF49" s="159" t="s">
        <v>70</v>
      </c>
      <c r="AG49" s="159" t="s">
        <v>70</v>
      </c>
      <c r="AH49" s="158"/>
      <c r="AI49" s="158"/>
      <c r="AJ49" s="161"/>
      <c r="AK49" s="93" t="n">
        <f aca="false">SUMIF($F49:$AJ52,"Р",$F50:$AJ50)</f>
        <v>16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16</v>
      </c>
      <c r="AO49" s="70" t="n">
        <f aca="false">COUNTIF($F49:$AJ52,"=Р")</f>
        <v>2</v>
      </c>
      <c r="AP49" s="97" t="n">
        <f aca="false">COUNTIF($F49:$AJ52,"=ВВ")</f>
        <v>2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24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0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n">
        <f aca="false">IF(C49&gt;1,Графік!$D$36,"")</f>
        <v>144</v>
      </c>
    </row>
    <row r="50" customFormat="false" ht="15" hidden="false" customHeight="true" outlineLevel="0" collapsed="false">
      <c r="A50" s="156"/>
      <c r="B50" s="58"/>
      <c r="C50" s="59"/>
      <c r="D50" s="164"/>
      <c r="E50" s="100"/>
      <c r="F50" s="75" t="n">
        <f aca="false">IF(F49="Р",8,"")</f>
        <v>8</v>
      </c>
      <c r="G50" s="76" t="n">
        <f aca="false">IF(G49="Р",8,"")</f>
        <v>8</v>
      </c>
      <c r="H50" s="170" t="str">
        <f aca="false">IF(H49="Р",8,"")</f>
        <v/>
      </c>
      <c r="I50" s="170" t="str">
        <f aca="false">IF(I49="Р",8,"")</f>
        <v/>
      </c>
      <c r="J50" s="170" t="str">
        <f aca="false">IF(J49="Р",8,"")</f>
        <v/>
      </c>
      <c r="K50" s="170" t="str">
        <f aca="false">IF(K49="Р",8,"")</f>
        <v/>
      </c>
      <c r="L50" s="170" t="str">
        <f aca="false">IF(L49="Р",8,"")</f>
        <v/>
      </c>
      <c r="M50" s="170" t="str">
        <f aca="false">IF(M49="Р",8,"")</f>
        <v/>
      </c>
      <c r="N50" s="170" t="str">
        <f aca="false">IF(N49="Р",8,"")</f>
        <v/>
      </c>
      <c r="O50" s="170" t="str">
        <f aca="false">IF(O49="Р",8,"")</f>
        <v/>
      </c>
      <c r="P50" s="171" t="str">
        <f aca="false">IF(P49="Р",8,"")</f>
        <v/>
      </c>
      <c r="Q50" s="170" t="str">
        <f aca="false">IF(Q49="Р",8,"")</f>
        <v/>
      </c>
      <c r="R50" s="170" t="str">
        <f aca="false">IF(R49="Р",8,"")</f>
        <v/>
      </c>
      <c r="S50" s="170" t="str">
        <f aca="false">IF(S49="Р",8,"")</f>
        <v/>
      </c>
      <c r="T50" s="171" t="str">
        <f aca="false">IF(T49="Р",8,"")</f>
        <v/>
      </c>
      <c r="U50" s="170" t="str">
        <f aca="false">IF(U49="Р",8,"")</f>
        <v/>
      </c>
      <c r="V50" s="170" t="str">
        <f aca="false">IF(V49="Р",8,"")</f>
        <v/>
      </c>
      <c r="W50" s="171" t="str">
        <f aca="false">IF(W49="Р",8,"")</f>
        <v/>
      </c>
      <c r="X50" s="170" t="str">
        <f aca="false">IF(X49="Р",8,"")</f>
        <v/>
      </c>
      <c r="Y50" s="171" t="str">
        <f aca="false">IF(Y49="Р",8,"")</f>
        <v/>
      </c>
      <c r="Z50" s="171"/>
      <c r="AA50" s="171"/>
      <c r="AB50" s="170"/>
      <c r="AC50" s="170"/>
      <c r="AD50" s="171"/>
      <c r="AE50" s="172"/>
      <c r="AF50" s="170"/>
      <c r="AG50" s="170"/>
      <c r="AH50" s="76"/>
      <c r="AI50" s="76"/>
      <c r="AJ50" s="79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156"/>
      <c r="B51" s="58"/>
      <c r="C51" s="59"/>
      <c r="D51" s="164"/>
      <c r="E51" s="100"/>
      <c r="F51" s="82" t="str">
        <f aca="false">IF(F52&gt;0,"НУ","")</f>
        <v/>
      </c>
      <c r="G51" s="82" t="str">
        <f aca="false">IF(G52&gt;0,"НУ","")</f>
        <v/>
      </c>
      <c r="H51" s="82" t="str">
        <f aca="false">IF(H52&gt;0,"НУ","")</f>
        <v/>
      </c>
      <c r="I51" s="82" t="str">
        <f aca="false">IF(I52&gt;0,"НУ","")</f>
        <v/>
      </c>
      <c r="J51" s="82" t="str">
        <f aca="false">IF(J52&gt;0,"НУ","")</f>
        <v/>
      </c>
      <c r="K51" s="82" t="str">
        <f aca="false">IF(K52&gt;0,"НУ","")</f>
        <v/>
      </c>
      <c r="L51" s="82" t="str">
        <f aca="false">IF(L52&gt;0,"НУ","")</f>
        <v/>
      </c>
      <c r="M51" s="82" t="str">
        <f aca="false">IF(M52&gt;0,"НУ","")</f>
        <v/>
      </c>
      <c r="N51" s="82" t="str">
        <f aca="false">IF(N52&gt;0,"НУ","")</f>
        <v/>
      </c>
      <c r="O51" s="82" t="str">
        <f aca="false">IF(O52&gt;0,"НУ","")</f>
        <v/>
      </c>
      <c r="P51" s="83" t="str">
        <f aca="false">IF(P52&gt;0,"НУ","")</f>
        <v/>
      </c>
      <c r="Q51" s="82" t="str">
        <f aca="false">IF(Q52&gt;0,"НУ","")</f>
        <v/>
      </c>
      <c r="R51" s="82" t="str">
        <f aca="false">IF(R52&gt;0,"НУ","")</f>
        <v/>
      </c>
      <c r="S51" s="82" t="str">
        <f aca="false">IF(S52&gt;0,"НУ","")</f>
        <v/>
      </c>
      <c r="T51" s="83" t="str">
        <f aca="false">IF(T52&gt;0,"НУ","")</f>
        <v/>
      </c>
      <c r="U51" s="82" t="str">
        <f aca="false">IF(U52&gt;0,"НУ","")</f>
        <v/>
      </c>
      <c r="V51" s="82" t="str">
        <f aca="false">IF(V52&gt;0,"НУ","")</f>
        <v/>
      </c>
      <c r="W51" s="83" t="str">
        <f aca="false">IF(W52&gt;0,"НУ","")</f>
        <v/>
      </c>
      <c r="X51" s="82" t="str">
        <f aca="false">IF(X52&gt;0,"НУ","")</f>
        <v/>
      </c>
      <c r="Y51" s="83" t="str">
        <f aca="false">IF(Y52&gt;0,"НУ","")</f>
        <v/>
      </c>
      <c r="Z51" s="83"/>
      <c r="AA51" s="83"/>
      <c r="AB51" s="82"/>
      <c r="AC51" s="82"/>
      <c r="AD51" s="83"/>
      <c r="AE51" s="84"/>
      <c r="AF51" s="82"/>
      <c r="AG51" s="82"/>
      <c r="AH51" s="82"/>
      <c r="AI51" s="82"/>
      <c r="AJ51" s="173"/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156"/>
      <c r="B52" s="58"/>
      <c r="C52" s="59"/>
      <c r="D52" s="164"/>
      <c r="E52" s="101"/>
      <c r="F52" s="87"/>
      <c r="G52" s="88"/>
      <c r="H52" s="88"/>
      <c r="I52" s="88"/>
      <c r="J52" s="88"/>
      <c r="K52" s="88"/>
      <c r="L52" s="88"/>
      <c r="M52" s="88"/>
      <c r="N52" s="88"/>
      <c r="O52" s="88"/>
      <c r="P52" s="89"/>
      <c r="Q52" s="88"/>
      <c r="R52" s="88"/>
      <c r="S52" s="88"/>
      <c r="T52" s="89"/>
      <c r="U52" s="88"/>
      <c r="V52" s="88"/>
      <c r="W52" s="89"/>
      <c r="X52" s="88"/>
      <c r="Y52" s="89"/>
      <c r="Z52" s="89"/>
      <c r="AA52" s="89"/>
      <c r="AB52" s="88"/>
      <c r="AC52" s="88"/>
      <c r="AD52" s="89"/>
      <c r="AE52" s="90"/>
      <c r="AF52" s="88"/>
      <c r="AG52" s="88"/>
      <c r="AH52" s="88"/>
      <c r="AI52" s="88"/>
      <c r="AJ52" s="91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15" hidden="false" customHeight="true" outlineLevel="0" collapsed="false">
      <c r="A53" s="156" t="n">
        <v>11</v>
      </c>
      <c r="B53" s="58" t="str">
        <f aca="false">IFERROR(VLOOKUP($C53,Списки!$A$1:$C$3999,2,0),"")</f>
        <v>Дудка Андрій Анатолійович</v>
      </c>
      <c r="C53" s="59" t="s">
        <v>114</v>
      </c>
      <c r="D53" s="164" t="str">
        <f aca="false">IFERROR(VLOOKUP($C53,Списки!$A$1:$C$3999,3,0),"")</f>
        <v>транспортувальник</v>
      </c>
      <c r="E53" s="92"/>
      <c r="F53" s="61" t="str">
        <f aca="false">VLOOKUP(F$11,Графік!$A$5:$C$32,3,0)</f>
        <v>Р</v>
      </c>
      <c r="G53" s="158" t="str">
        <f aca="false">VLOOKUP(G$11,Графік!$A$5:$C$32,3,0)</f>
        <v>Р</v>
      </c>
      <c r="H53" s="158" t="str">
        <f aca="false">VLOOKUP(H$11,Графік!$A$5:$C$32,3,0)</f>
        <v>ВВ</v>
      </c>
      <c r="I53" s="158" t="str">
        <f aca="false">VLOOKUP(I$11,Графік!$A$5:$C$32,3,0)</f>
        <v>ВВ</v>
      </c>
      <c r="J53" s="158" t="str">
        <f aca="false">VLOOKUP(J$11,Графік!$A$5:$C$32,3,0)</f>
        <v>Р</v>
      </c>
      <c r="K53" s="158" t="str">
        <f aca="false">VLOOKUP(K$11,Графік!$A$5:$C$32,3,0)</f>
        <v>Р</v>
      </c>
      <c r="L53" s="158" t="str">
        <f aca="false">VLOOKUP(L$11,Графік!$A$5:$C$32,3,0)</f>
        <v>Р</v>
      </c>
      <c r="M53" s="158" t="str">
        <f aca="false">VLOOKUP(M$11,Графік!$A$5:$C$32,3,0)</f>
        <v>Р</v>
      </c>
      <c r="N53" s="158" t="str">
        <f aca="false">VLOOKUP(N$11,Графік!$A$5:$C$32,3,0)</f>
        <v>ВВ</v>
      </c>
      <c r="O53" s="158" t="str">
        <f aca="false">VLOOKUP(O$11,Графік!$A$5:$C$32,3,0)</f>
        <v>ВВ</v>
      </c>
      <c r="P53" s="159" t="str">
        <f aca="false">VLOOKUP(P$11,Графік!$A$5:$C$32,3,0)</f>
        <v>Р</v>
      </c>
      <c r="Q53" s="158" t="str">
        <f aca="false">VLOOKUP(Q$11,Графік!$A$5:$C$32,3,0)</f>
        <v>Р</v>
      </c>
      <c r="R53" s="158" t="str">
        <f aca="false">VLOOKUP(R$11,Графік!$A$5:$C$32,3,0)</f>
        <v>Р</v>
      </c>
      <c r="S53" s="158" t="str">
        <f aca="false">VLOOKUP(S$11,Графік!$A$5:$C$32,3,0)</f>
        <v>Р</v>
      </c>
      <c r="T53" s="159" t="str">
        <f aca="false">VLOOKUP(T$11,Графік!$A$5:$C$32,3,0)</f>
        <v>ВВ</v>
      </c>
      <c r="U53" s="158" t="str">
        <f aca="false">VLOOKUP(U$11,Графік!$A$5:$C$32,3,0)</f>
        <v>ВВ</v>
      </c>
      <c r="V53" s="158" t="str">
        <f aca="false">VLOOKUP(V$11,Графік!$A$5:$C$32,3,0)</f>
        <v>Р</v>
      </c>
      <c r="W53" s="159" t="str">
        <f aca="false">VLOOKUP(W$11,Графік!$A$5:$C$32,3,0)</f>
        <v>Р</v>
      </c>
      <c r="X53" s="158" t="str">
        <f aca="false">VLOOKUP(X$11,Графік!$A$5:$C$32,3,0)</f>
        <v>Р</v>
      </c>
      <c r="Y53" s="159" t="str">
        <f aca="false">VLOOKUP(Y$11,Графік!$A$5:$C$32,3,0)</f>
        <v>Р</v>
      </c>
      <c r="Z53" s="159" t="str">
        <f aca="false">VLOOKUP(Z$11,Графік!$A$5:$C$32,3,0)</f>
        <v>ВВ</v>
      </c>
      <c r="AA53" s="159" t="str">
        <f aca="false">VLOOKUP(AA$11,Графік!$A$5:$C$32,3,0)</f>
        <v>ВВ</v>
      </c>
      <c r="AB53" s="167" t="s">
        <v>51</v>
      </c>
      <c r="AC53" s="167" t="s">
        <v>51</v>
      </c>
      <c r="AD53" s="167" t="str">
        <f aca="false">VLOOKUP(AD$11,Графік!$A$5:$C$32,3,0)</f>
        <v>Р</v>
      </c>
      <c r="AE53" s="168" t="str">
        <f aca="false">VLOOKUP(AE$11,Графік!$A$5:$C$32,3,0)</f>
        <v>Р</v>
      </c>
      <c r="AF53" s="167" t="str">
        <f aca="false">VLOOKUP(AF$11,Графік!$A$5:$C$32,3,0)</f>
        <v>ВВ</v>
      </c>
      <c r="AG53" s="167" t="str">
        <f aca="false">VLOOKUP(AG$11,Графік!$A$5:$C$32,3,0)</f>
        <v>ВВ</v>
      </c>
      <c r="AH53" s="158"/>
      <c r="AI53" s="158"/>
      <c r="AJ53" s="161"/>
      <c r="AK53" s="93" t="n">
        <f aca="false">SUMIF($F53:$AJ56,"Р",$F54:$AJ54)</f>
        <v>104</v>
      </c>
      <c r="AL53" s="94" t="n">
        <f aca="false">SUMIF($F55:$AJ56,"НУ",$F56:$AJ56)</f>
        <v>0</v>
      </c>
      <c r="AM53" s="95" t="n">
        <f aca="false">SUMIF(F53:AJ56,"РВ",F54:AJ54)</f>
        <v>0</v>
      </c>
      <c r="AN53" s="96" t="n">
        <f aca="false">AK53+AL53+AM53</f>
        <v>104</v>
      </c>
      <c r="AO53" s="70" t="n">
        <f aca="false">COUNTIF($F53:$AJ56,"=Р")</f>
        <v>16</v>
      </c>
      <c r="AP53" s="97" t="n">
        <f aca="false">COUNTIF($F53:$AJ56,"=ВВ")</f>
        <v>10</v>
      </c>
      <c r="AQ53" s="97" t="n">
        <f aca="false">COUNTIF($F53:$AJ56,"=В")</f>
        <v>0</v>
      </c>
      <c r="AR53" s="98" t="n">
        <f aca="false">COUNTIF($F53:$AJ56,"=НА")</f>
        <v>0</v>
      </c>
      <c r="AS53" s="98" t="n">
        <f aca="false">COUNTIF(F53:AJ56,"=ТН")</f>
        <v>2</v>
      </c>
      <c r="AT53" s="98" t="n">
        <f aca="false">COUNTIF($F53:$AJ56,"=ВД")</f>
        <v>0</v>
      </c>
      <c r="AU53" s="98" t="n">
        <f aca="false">COUNTIF($F53:$AJ56,"=ВП")</f>
        <v>0</v>
      </c>
      <c r="AV53" s="98" t="n">
        <f aca="false">COUNTIF($F53:$AJ56,"=ДД")</f>
        <v>0</v>
      </c>
      <c r="AW53" s="98" t="n">
        <f aca="false">COUNTIF($F53:$AJ56,"=П")</f>
        <v>2</v>
      </c>
      <c r="AX53" s="98" t="n">
        <f aca="false">COUNTIF($F53:$AJ56,"=ПР")</f>
        <v>0</v>
      </c>
      <c r="AY53" s="99" t="n">
        <f aca="false">COUNTIF($F53:$AJ56,"=І")</f>
        <v>0</v>
      </c>
      <c r="AZ53" s="99" t="n">
        <f aca="false">COUNTIF($F53:$AJ56,"=НЗ")</f>
        <v>0</v>
      </c>
      <c r="BA53" s="73" t="n">
        <f aca="false">IF(C53&gt;1,Графік!$D$36,"")</f>
        <v>144</v>
      </c>
    </row>
    <row r="54" customFormat="false" ht="15" hidden="false" customHeight="true" outlineLevel="0" collapsed="false">
      <c r="A54" s="156"/>
      <c r="B54" s="58"/>
      <c r="C54" s="59"/>
      <c r="D54" s="164"/>
      <c r="E54" s="100"/>
      <c r="F54" s="75" t="s">
        <v>70</v>
      </c>
      <c r="G54" s="76" t="s">
        <v>70</v>
      </c>
      <c r="H54" s="170" t="str">
        <f aca="false">IF(H53="Р",8,"")</f>
        <v/>
      </c>
      <c r="I54" s="170" t="str">
        <f aca="false">IF(I53="Р",8,"")</f>
        <v/>
      </c>
      <c r="J54" s="170" t="n">
        <f aca="false">IF(J53="Р",8,"")</f>
        <v>8</v>
      </c>
      <c r="K54" s="170" t="n">
        <f aca="false">IF(K53="Р",8,"")</f>
        <v>8</v>
      </c>
      <c r="L54" s="170" t="n">
        <f aca="false">IF(L53="Р",8,"")</f>
        <v>8</v>
      </c>
      <c r="M54" s="170" t="n">
        <f aca="false">IF(M53="Р",8,"")</f>
        <v>8</v>
      </c>
      <c r="N54" s="170" t="str">
        <f aca="false">IF(N53="Р",8,"")</f>
        <v/>
      </c>
      <c r="O54" s="170" t="str">
        <f aca="false">IF(O53="Р",8,"")</f>
        <v/>
      </c>
      <c r="P54" s="171" t="n">
        <f aca="false">IF(P53="Р",8,"")</f>
        <v>8</v>
      </c>
      <c r="Q54" s="170" t="n">
        <f aca="false">IF(Q53="Р",8,"")</f>
        <v>8</v>
      </c>
      <c r="R54" s="170" t="n">
        <f aca="false">IF(R53="Р",8,"")</f>
        <v>8</v>
      </c>
      <c r="S54" s="170" t="n">
        <f aca="false">IF(S53="Р",8,"")</f>
        <v>8</v>
      </c>
      <c r="T54" s="171" t="str">
        <f aca="false">IF(T53="Р",8,"")</f>
        <v/>
      </c>
      <c r="U54" s="170" t="str">
        <f aca="false">IF(U53="Р",8,"")</f>
        <v/>
      </c>
      <c r="V54" s="170" t="n">
        <f aca="false">IF(V53="Р",8,"")</f>
        <v>8</v>
      </c>
      <c r="W54" s="171" t="n">
        <f aca="false">IF(W53="Р",8,"")</f>
        <v>8</v>
      </c>
      <c r="X54" s="170" t="n">
        <f aca="false">IF(X53="Р",8,"")</f>
        <v>8</v>
      </c>
      <c r="Y54" s="171" t="n">
        <f aca="false">IF(Y53="Р",8,"")</f>
        <v>8</v>
      </c>
      <c r="Z54" s="171" t="str">
        <f aca="false">IF(Z53="Р",8,"")</f>
        <v/>
      </c>
      <c r="AA54" s="171" t="str">
        <f aca="false">IF(AA53="Р",8,"")</f>
        <v/>
      </c>
      <c r="AB54" s="170"/>
      <c r="AC54" s="170"/>
      <c r="AD54" s="171" t="n">
        <v>8</v>
      </c>
      <c r="AE54" s="172"/>
      <c r="AF54" s="170"/>
      <c r="AG54" s="170"/>
      <c r="AH54" s="76"/>
      <c r="AI54" s="76"/>
      <c r="AJ54" s="79"/>
      <c r="AK54" s="93"/>
      <c r="AL54" s="94"/>
      <c r="AM54" s="95"/>
      <c r="AN54" s="96"/>
      <c r="AO54" s="70"/>
      <c r="AP54" s="70"/>
      <c r="AQ54" s="70"/>
      <c r="AR54" s="98"/>
      <c r="AS54" s="98"/>
      <c r="AT54" s="98"/>
      <c r="AU54" s="98"/>
      <c r="AV54" s="98"/>
      <c r="AW54" s="98"/>
      <c r="AX54" s="98"/>
      <c r="AY54" s="99"/>
      <c r="AZ54" s="99"/>
      <c r="BA54" s="73"/>
    </row>
    <row r="55" customFormat="false" ht="15" hidden="false" customHeight="true" outlineLevel="0" collapsed="false">
      <c r="A55" s="156"/>
      <c r="B55" s="58"/>
      <c r="C55" s="59"/>
      <c r="D55" s="164"/>
      <c r="E55" s="100"/>
      <c r="F55" s="82" t="str">
        <f aca="false">IF(F56&gt;0,"НУ","")</f>
        <v/>
      </c>
      <c r="G55" s="82" t="str">
        <f aca="false">IF(G56&gt;0,"НУ","")</f>
        <v/>
      </c>
      <c r="H55" s="82" t="str">
        <f aca="false">IF(H56&gt;0,"НУ","")</f>
        <v/>
      </c>
      <c r="I55" s="82" t="str">
        <f aca="false">IF(I56&gt;0,"НУ","")</f>
        <v/>
      </c>
      <c r="J55" s="82" t="str">
        <f aca="false">IF(J56&gt;0,"НУ","")</f>
        <v/>
      </c>
      <c r="K55" s="82" t="str">
        <f aca="false">IF(K56&gt;0,"НУ","")</f>
        <v/>
      </c>
      <c r="L55" s="82" t="str">
        <f aca="false">IF(L56&gt;0,"НУ","")</f>
        <v/>
      </c>
      <c r="M55" s="82" t="str">
        <f aca="false">IF(M56&gt;0,"НУ","")</f>
        <v/>
      </c>
      <c r="N55" s="82" t="str">
        <f aca="false">IF(N56&gt;0,"НУ","")</f>
        <v/>
      </c>
      <c r="O55" s="82" t="str">
        <f aca="false">IF(O56&gt;0,"НУ","")</f>
        <v/>
      </c>
      <c r="P55" s="83" t="str">
        <f aca="false">IF(P56&gt;0,"НУ","")</f>
        <v/>
      </c>
      <c r="Q55" s="82" t="str">
        <f aca="false">IF(Q56&gt;0,"НУ","")</f>
        <v/>
      </c>
      <c r="R55" s="82" t="str">
        <f aca="false">IF(R56&gt;0,"НУ","")</f>
        <v/>
      </c>
      <c r="S55" s="82" t="str">
        <f aca="false">IF(S56&gt;0,"НУ","")</f>
        <v/>
      </c>
      <c r="T55" s="83" t="str">
        <f aca="false">IF(T56&gt;0,"НУ","")</f>
        <v/>
      </c>
      <c r="U55" s="82" t="str">
        <f aca="false">IF(U56&gt;0,"НУ","")</f>
        <v/>
      </c>
      <c r="V55" s="82" t="str">
        <f aca="false">IF(V56&gt;0,"НУ","")</f>
        <v/>
      </c>
      <c r="W55" s="83" t="str">
        <f aca="false">IF(W56&gt;0,"НУ","")</f>
        <v/>
      </c>
      <c r="X55" s="82" t="str">
        <f aca="false">IF(X56&gt;0,"НУ","")</f>
        <v/>
      </c>
      <c r="Y55" s="83" t="str">
        <f aca="false">IF(Y56&gt;0,"НУ","")</f>
        <v/>
      </c>
      <c r="Z55" s="83" t="str">
        <f aca="false">IF(Z56&gt;0,"НУ","")</f>
        <v/>
      </c>
      <c r="AA55" s="83" t="str">
        <f aca="false">IF(AA56&gt;0,"НУ","")</f>
        <v/>
      </c>
      <c r="AB55" s="82"/>
      <c r="AC55" s="82"/>
      <c r="AD55" s="83"/>
      <c r="AE55" s="84"/>
      <c r="AF55" s="82"/>
      <c r="AG55" s="82"/>
      <c r="AH55" s="82"/>
      <c r="AI55" s="82"/>
      <c r="AJ55" s="173"/>
      <c r="AK55" s="93"/>
      <c r="AL55" s="94"/>
      <c r="AM55" s="95"/>
      <c r="AN55" s="96"/>
      <c r="AO55" s="70"/>
      <c r="AP55" s="70"/>
      <c r="AQ55" s="70"/>
      <c r="AR55" s="98"/>
      <c r="AS55" s="98"/>
      <c r="AT55" s="98"/>
      <c r="AU55" s="98"/>
      <c r="AV55" s="98"/>
      <c r="AW55" s="98"/>
      <c r="AX55" s="98"/>
      <c r="AY55" s="99"/>
      <c r="AZ55" s="99"/>
      <c r="BA55" s="73"/>
    </row>
    <row r="56" customFormat="false" ht="15" hidden="false" customHeight="true" outlineLevel="0" collapsed="false">
      <c r="A56" s="156"/>
      <c r="B56" s="58"/>
      <c r="C56" s="59"/>
      <c r="D56" s="164"/>
      <c r="E56" s="101"/>
      <c r="F56" s="87"/>
      <c r="G56" s="88"/>
      <c r="H56" s="88"/>
      <c r="I56" s="88"/>
      <c r="J56" s="88"/>
      <c r="K56" s="88"/>
      <c r="L56" s="88"/>
      <c r="M56" s="88"/>
      <c r="N56" s="88"/>
      <c r="O56" s="88"/>
      <c r="P56" s="89"/>
      <c r="Q56" s="88"/>
      <c r="R56" s="88"/>
      <c r="S56" s="88"/>
      <c r="T56" s="89"/>
      <c r="U56" s="88"/>
      <c r="V56" s="88"/>
      <c r="W56" s="89"/>
      <c r="X56" s="88"/>
      <c r="Y56" s="89"/>
      <c r="Z56" s="89"/>
      <c r="AA56" s="89"/>
      <c r="AB56" s="88"/>
      <c r="AC56" s="88"/>
      <c r="AD56" s="89"/>
      <c r="AE56" s="90"/>
      <c r="AF56" s="88"/>
      <c r="AG56" s="88"/>
      <c r="AH56" s="88"/>
      <c r="AI56" s="88"/>
      <c r="AJ56" s="91"/>
      <c r="AK56" s="93"/>
      <c r="AL56" s="94"/>
      <c r="AM56" s="95"/>
      <c r="AN56" s="96"/>
      <c r="AO56" s="70"/>
      <c r="AP56" s="70"/>
      <c r="AQ56" s="70"/>
      <c r="AR56" s="98"/>
      <c r="AS56" s="98"/>
      <c r="AT56" s="98"/>
      <c r="AU56" s="98"/>
      <c r="AV56" s="98"/>
      <c r="AW56" s="98"/>
      <c r="AX56" s="98"/>
      <c r="AY56" s="99"/>
      <c r="AZ56" s="99"/>
      <c r="BA56" s="73"/>
    </row>
    <row r="57" customFormat="false" ht="15" hidden="false" customHeight="true" outlineLevel="0" collapsed="false">
      <c r="A57" s="156" t="n">
        <v>12</v>
      </c>
      <c r="B57" s="58" t="str">
        <f aca="false">IFERROR(VLOOKUP($C57,Списки!$A$1:$C$3999,2,0),"")</f>
        <v>Казаку Андрій Романович</v>
      </c>
      <c r="C57" s="59" t="s">
        <v>115</v>
      </c>
      <c r="D57" s="164" t="str">
        <f aca="false">IFERROR(VLOOKUP($C57,Списки!$A$1:$C$3999,3,0),"")</f>
        <v>транспортувальник</v>
      </c>
      <c r="E57" s="92"/>
      <c r="F57" s="61" t="str">
        <f aca="false">VLOOKUP(F$11,Графік!$A$5:$C$32,3,0)</f>
        <v>Р</v>
      </c>
      <c r="G57" s="158" t="str">
        <f aca="false">VLOOKUP(G$11,Графік!$A$5:$C$32,3,0)</f>
        <v>Р</v>
      </c>
      <c r="H57" s="158" t="str">
        <f aca="false">VLOOKUP(H$11,Графік!$A$5:$C$32,3,0)</f>
        <v>ВВ</v>
      </c>
      <c r="I57" s="158" t="str">
        <f aca="false">VLOOKUP(I$11,Графік!$A$5:$C$32,3,0)</f>
        <v>ВВ</v>
      </c>
      <c r="J57" s="158" t="str">
        <f aca="false">VLOOKUP(J$11,Графік!$A$5:$C$32,3,0)</f>
        <v>Р</v>
      </c>
      <c r="K57" s="158" t="str">
        <f aca="false">VLOOKUP(K$11,Графік!$A$5:$C$32,3,0)</f>
        <v>Р</v>
      </c>
      <c r="L57" s="158" t="str">
        <f aca="false">VLOOKUP(L$11,Графік!$A$5:$C$32,3,0)</f>
        <v>Р</v>
      </c>
      <c r="M57" s="158" t="str">
        <f aca="false">VLOOKUP(M$11,Графік!$A$5:$C$32,3,0)</f>
        <v>Р</v>
      </c>
      <c r="N57" s="158" t="str">
        <f aca="false">VLOOKUP(N$11,Графік!$A$5:$C$32,3,0)</f>
        <v>ВВ</v>
      </c>
      <c r="O57" s="158" t="str">
        <f aca="false">VLOOKUP(O$11,Графік!$A$5:$C$32,3,0)</f>
        <v>ВВ</v>
      </c>
      <c r="P57" s="159" t="str">
        <f aca="false">VLOOKUP(P$11,Графік!$A$5:$C$32,3,0)</f>
        <v>Р</v>
      </c>
      <c r="Q57" s="158" t="str">
        <f aca="false">VLOOKUP(Q$11,Графік!$A$5:$C$32,3,0)</f>
        <v>Р</v>
      </c>
      <c r="R57" s="158" t="str">
        <f aca="false">VLOOKUP(R$11,Графік!$A$5:$C$32,3,0)</f>
        <v>Р</v>
      </c>
      <c r="S57" s="158" t="str">
        <f aca="false">VLOOKUP(S$11,Графік!$A$5:$C$32,3,0)</f>
        <v>Р</v>
      </c>
      <c r="T57" s="159" t="str">
        <f aca="false">VLOOKUP(T$11,Графік!$A$5:$C$32,3,0)</f>
        <v>ВВ</v>
      </c>
      <c r="U57" s="158" t="str">
        <f aca="false">VLOOKUP(U$11,Графік!$A$5:$C$32,3,0)</f>
        <v>ВВ</v>
      </c>
      <c r="V57" s="158" t="s">
        <v>51</v>
      </c>
      <c r="W57" s="159" t="str">
        <f aca="false">VLOOKUP(W$11,Графік!$A$5:$C$32,3,0)</f>
        <v>Р</v>
      </c>
      <c r="X57" s="158" t="str">
        <f aca="false">VLOOKUP(X$11,Графік!$A$5:$C$32,3,0)</f>
        <v>Р</v>
      </c>
      <c r="Y57" s="159" t="str">
        <f aca="false">VLOOKUP(Y$11,Графік!$A$5:$C$32,3,0)</f>
        <v>Р</v>
      </c>
      <c r="Z57" s="159" t="str">
        <f aca="false">VLOOKUP(Z$11,Графік!$A$5:$C$32,3,0)</f>
        <v>ВВ</v>
      </c>
      <c r="AA57" s="159" t="str">
        <f aca="false">VLOOKUP(AA$11,Графік!$A$5:$C$32,3,0)</f>
        <v>ВВ</v>
      </c>
      <c r="AB57" s="167" t="s">
        <v>51</v>
      </c>
      <c r="AC57" s="167" t="s">
        <v>51</v>
      </c>
      <c r="AD57" s="167" t="str">
        <f aca="false">VLOOKUP(AD$11,Графік!$A$5:$C$32,3,0)</f>
        <v>Р</v>
      </c>
      <c r="AE57" s="168" t="str">
        <f aca="false">VLOOKUP(AE$11,Графік!$A$5:$C$32,3,0)</f>
        <v>Р</v>
      </c>
      <c r="AF57" s="167" t="str">
        <f aca="false">VLOOKUP(AF$11,Графік!$A$5:$C$32,3,0)</f>
        <v>ВВ</v>
      </c>
      <c r="AG57" s="167" t="str">
        <f aca="false">VLOOKUP(AG$11,Графік!$A$5:$C$32,3,0)</f>
        <v>ВВ</v>
      </c>
      <c r="AH57" s="158"/>
      <c r="AI57" s="158"/>
      <c r="AJ57" s="161"/>
      <c r="AK57" s="93" t="n">
        <f aca="false">SUMIF($F57:$AJ60,"Р",$F58:$AJ58)</f>
        <v>109</v>
      </c>
      <c r="AL57" s="94" t="n">
        <f aca="false">SUMIF($F59:$AJ60,"НУ",$F60:$AJ60)</f>
        <v>0</v>
      </c>
      <c r="AM57" s="95" t="n">
        <f aca="false">SUMIF(F57:AJ60,"РВ",F58:AJ58)</f>
        <v>0</v>
      </c>
      <c r="AN57" s="96" t="n">
        <f aca="false">AK57+AL57+AM57</f>
        <v>109</v>
      </c>
      <c r="AO57" s="70" t="n">
        <f aca="false">COUNTIF($F57:$AJ60,"=Р")</f>
        <v>15</v>
      </c>
      <c r="AP57" s="97" t="n">
        <f aca="false">COUNTIF($F57:$AJ60,"=ВВ")</f>
        <v>10</v>
      </c>
      <c r="AQ57" s="97" t="n">
        <f aca="false">COUNTIF($F57:$AJ60,"=В")</f>
        <v>0</v>
      </c>
      <c r="AR57" s="98" t="n">
        <f aca="false">COUNTIF($F57:$AJ60,"=НА")</f>
        <v>0</v>
      </c>
      <c r="AS57" s="98" t="n">
        <f aca="false">COUNTIF(F57:AJ60,"=ТН")</f>
        <v>0</v>
      </c>
      <c r="AT57" s="98" t="n">
        <f aca="false">COUNTIF($F57:$AJ60,"=ВД")</f>
        <v>0</v>
      </c>
      <c r="AU57" s="98" t="n">
        <f aca="false">COUNTIF($F57:$AJ60,"=ВП")</f>
        <v>0</v>
      </c>
      <c r="AV57" s="98" t="n">
        <f aca="false">COUNTIF($F57:$AJ60,"=ДД")</f>
        <v>0</v>
      </c>
      <c r="AW57" s="98" t="n">
        <f aca="false">COUNTIF($F57:$AJ60,"=П")</f>
        <v>3</v>
      </c>
      <c r="AX57" s="98" t="n">
        <f aca="false">COUNTIF($F57:$AJ60,"=ПР")</f>
        <v>0</v>
      </c>
      <c r="AY57" s="99" t="n">
        <f aca="false">COUNTIF($F57:$AJ60,"=І")</f>
        <v>0</v>
      </c>
      <c r="AZ57" s="99" t="n">
        <f aca="false">COUNTIF($F57:$AJ60,"=НЗ")</f>
        <v>0</v>
      </c>
      <c r="BA57" s="73" t="n">
        <f aca="false">IF(C57&gt;1,Графік!$D$36,"")</f>
        <v>144</v>
      </c>
    </row>
    <row r="58" customFormat="false" ht="15" hidden="false" customHeight="true" outlineLevel="0" collapsed="false">
      <c r="A58" s="156"/>
      <c r="B58" s="58"/>
      <c r="C58" s="59"/>
      <c r="D58" s="164"/>
      <c r="E58" s="100"/>
      <c r="F58" s="75" t="n">
        <f aca="false">IF(F57="Р",8,"")</f>
        <v>8</v>
      </c>
      <c r="G58" s="76" t="n">
        <f aca="false">IF(G57="Р",8,"")</f>
        <v>8</v>
      </c>
      <c r="H58" s="170" t="str">
        <f aca="false">IF(H57="Р",8,"")</f>
        <v/>
      </c>
      <c r="I58" s="170" t="str">
        <f aca="false">IF(I57="Р",8,"")</f>
        <v/>
      </c>
      <c r="J58" s="170" t="n">
        <f aca="false">IF(J57="Р",8,"")</f>
        <v>8</v>
      </c>
      <c r="K58" s="170" t="n">
        <f aca="false">IF(K57="Р",8,"")</f>
        <v>8</v>
      </c>
      <c r="L58" s="170" t="n">
        <f aca="false">IF(L57="Р",8,"")</f>
        <v>8</v>
      </c>
      <c r="M58" s="170" t="n">
        <f aca="false">IF(M57="Р",8,"")</f>
        <v>8</v>
      </c>
      <c r="N58" s="170" t="str">
        <f aca="false">IF(N57="Р",8,"")</f>
        <v/>
      </c>
      <c r="O58" s="170" t="str">
        <f aca="false">IF(O57="Р",8,"")</f>
        <v/>
      </c>
      <c r="P58" s="171" t="n">
        <f aca="false">IF(P57="Р",8,"")</f>
        <v>8</v>
      </c>
      <c r="Q58" s="170" t="n">
        <f aca="false">IF(Q57="Р",8,"")</f>
        <v>8</v>
      </c>
      <c r="R58" s="170" t="n">
        <f aca="false">IF(R57="Р",8,"")</f>
        <v>8</v>
      </c>
      <c r="S58" s="170" t="n">
        <f aca="false">IF(S57="Р",8,"")</f>
        <v>8</v>
      </c>
      <c r="T58" s="171" t="str">
        <f aca="false">IF(T57="Р",8,"")</f>
        <v/>
      </c>
      <c r="U58" s="170" t="str">
        <f aca="false">IF(U57="Р",8,"")</f>
        <v/>
      </c>
      <c r="V58" s="170" t="str">
        <f aca="false">IF(V57="Р",8,"")</f>
        <v/>
      </c>
      <c r="W58" s="171" t="n">
        <f aca="false">IF(W57="Р",8,"")</f>
        <v>8</v>
      </c>
      <c r="X58" s="170" t="n">
        <v>5</v>
      </c>
      <c r="Y58" s="171" t="n">
        <f aca="false">IF(Y57="Р",8,"")</f>
        <v>8</v>
      </c>
      <c r="Z58" s="171" t="str">
        <f aca="false">IF(Z57="Р",8,"")</f>
        <v/>
      </c>
      <c r="AA58" s="171" t="str">
        <f aca="false">IF(AA57="Р",8,"")</f>
        <v/>
      </c>
      <c r="AB58" s="170"/>
      <c r="AC58" s="170"/>
      <c r="AD58" s="171" t="n">
        <v>8</v>
      </c>
      <c r="AE58" s="172"/>
      <c r="AF58" s="170"/>
      <c r="AG58" s="170"/>
      <c r="AH58" s="76"/>
      <c r="AI58" s="76"/>
      <c r="AJ58" s="79"/>
      <c r="AK58" s="93"/>
      <c r="AL58" s="94"/>
      <c r="AM58" s="95"/>
      <c r="AN58" s="96"/>
      <c r="AO58" s="70"/>
      <c r="AP58" s="70"/>
      <c r="AQ58" s="70"/>
      <c r="AR58" s="98"/>
      <c r="AS58" s="98"/>
      <c r="AT58" s="98"/>
      <c r="AU58" s="98"/>
      <c r="AV58" s="98"/>
      <c r="AW58" s="98"/>
      <c r="AX58" s="98"/>
      <c r="AY58" s="99"/>
      <c r="AZ58" s="99"/>
      <c r="BA58" s="73"/>
    </row>
    <row r="59" customFormat="false" ht="15" hidden="false" customHeight="true" outlineLevel="0" collapsed="false">
      <c r="A59" s="156"/>
      <c r="B59" s="58"/>
      <c r="C59" s="59"/>
      <c r="D59" s="164"/>
      <c r="E59" s="100"/>
      <c r="F59" s="82" t="str">
        <f aca="false">IF(F60&gt;0,"НУ","")</f>
        <v/>
      </c>
      <c r="G59" s="82" t="str">
        <f aca="false">IF(G60&gt;0,"НУ","")</f>
        <v/>
      </c>
      <c r="H59" s="82" t="str">
        <f aca="false">IF(H60&gt;0,"НУ","")</f>
        <v/>
      </c>
      <c r="I59" s="82" t="str">
        <f aca="false">IF(I60&gt;0,"НУ","")</f>
        <v/>
      </c>
      <c r="J59" s="82" t="str">
        <f aca="false">IF(J60&gt;0,"НУ","")</f>
        <v/>
      </c>
      <c r="K59" s="82" t="str">
        <f aca="false">IF(K60&gt;0,"НУ","")</f>
        <v/>
      </c>
      <c r="L59" s="82" t="str">
        <f aca="false">IF(L60&gt;0,"НУ","")</f>
        <v/>
      </c>
      <c r="M59" s="82" t="str">
        <f aca="false">IF(M60&gt;0,"НУ","")</f>
        <v/>
      </c>
      <c r="N59" s="82" t="str">
        <f aca="false">IF(N60&gt;0,"НУ","")</f>
        <v/>
      </c>
      <c r="O59" s="82" t="str">
        <f aca="false">IF(O60&gt;0,"НУ","")</f>
        <v/>
      </c>
      <c r="P59" s="83" t="str">
        <f aca="false">IF(P60&gt;0,"НУ","")</f>
        <v/>
      </c>
      <c r="Q59" s="82" t="str">
        <f aca="false">IF(Q60&gt;0,"НУ","")</f>
        <v/>
      </c>
      <c r="R59" s="82" t="str">
        <f aca="false">IF(R60&gt;0,"НУ","")</f>
        <v/>
      </c>
      <c r="S59" s="82" t="str">
        <f aca="false">IF(S60&gt;0,"НУ","")</f>
        <v/>
      </c>
      <c r="T59" s="83" t="str">
        <f aca="false">IF(T60&gt;0,"НУ","")</f>
        <v/>
      </c>
      <c r="U59" s="82" t="str">
        <f aca="false">IF(U60&gt;0,"НУ","")</f>
        <v/>
      </c>
      <c r="V59" s="82" t="str">
        <f aca="false">IF(V60&gt;0,"НУ","")</f>
        <v/>
      </c>
      <c r="W59" s="83" t="str">
        <f aca="false">IF(W60&gt;0,"НУ","")</f>
        <v/>
      </c>
      <c r="X59" s="82" t="str">
        <f aca="false">IF(X60&gt;0,"НУ","")</f>
        <v/>
      </c>
      <c r="Y59" s="83" t="str">
        <f aca="false">IF(Y60&gt;0,"НУ","")</f>
        <v/>
      </c>
      <c r="Z59" s="83" t="str">
        <f aca="false">IF(Z60&gt;0,"НУ","")</f>
        <v/>
      </c>
      <c r="AA59" s="83" t="str">
        <f aca="false">IF(AA60&gt;0,"НУ","")</f>
        <v/>
      </c>
      <c r="AB59" s="82"/>
      <c r="AC59" s="82"/>
      <c r="AD59" s="83"/>
      <c r="AE59" s="84"/>
      <c r="AF59" s="82"/>
      <c r="AG59" s="82"/>
      <c r="AH59" s="82"/>
      <c r="AI59" s="82"/>
      <c r="AJ59" s="173"/>
      <c r="AK59" s="93"/>
      <c r="AL59" s="94"/>
      <c r="AM59" s="95"/>
      <c r="AN59" s="96"/>
      <c r="AO59" s="70"/>
      <c r="AP59" s="70"/>
      <c r="AQ59" s="70"/>
      <c r="AR59" s="98"/>
      <c r="AS59" s="98"/>
      <c r="AT59" s="98"/>
      <c r="AU59" s="98"/>
      <c r="AV59" s="98"/>
      <c r="AW59" s="98"/>
      <c r="AX59" s="98"/>
      <c r="AY59" s="99"/>
      <c r="AZ59" s="99"/>
      <c r="BA59" s="73"/>
    </row>
    <row r="60" customFormat="false" ht="15" hidden="false" customHeight="true" outlineLevel="0" collapsed="false">
      <c r="A60" s="156"/>
      <c r="B60" s="58"/>
      <c r="C60" s="59"/>
      <c r="D60" s="164"/>
      <c r="E60" s="101"/>
      <c r="F60" s="87"/>
      <c r="G60" s="88"/>
      <c r="H60" s="88"/>
      <c r="I60" s="88"/>
      <c r="J60" s="88"/>
      <c r="K60" s="88"/>
      <c r="L60" s="88"/>
      <c r="M60" s="88"/>
      <c r="N60" s="88"/>
      <c r="O60" s="88"/>
      <c r="P60" s="89"/>
      <c r="Q60" s="88"/>
      <c r="R60" s="88"/>
      <c r="S60" s="88"/>
      <c r="T60" s="89"/>
      <c r="U60" s="88"/>
      <c r="V60" s="88"/>
      <c r="W60" s="89"/>
      <c r="X60" s="88"/>
      <c r="Y60" s="89"/>
      <c r="Z60" s="89"/>
      <c r="AA60" s="89"/>
      <c r="AB60" s="88"/>
      <c r="AC60" s="88"/>
      <c r="AD60" s="89"/>
      <c r="AE60" s="90"/>
      <c r="AF60" s="88"/>
      <c r="AG60" s="88"/>
      <c r="AH60" s="88"/>
      <c r="AI60" s="88"/>
      <c r="AJ60" s="91"/>
      <c r="AK60" s="93"/>
      <c r="AL60" s="94"/>
      <c r="AM60" s="95"/>
      <c r="AN60" s="96"/>
      <c r="AO60" s="70"/>
      <c r="AP60" s="70"/>
      <c r="AQ60" s="70"/>
      <c r="AR60" s="98"/>
      <c r="AS60" s="98"/>
      <c r="AT60" s="98"/>
      <c r="AU60" s="98"/>
      <c r="AV60" s="98"/>
      <c r="AW60" s="98"/>
      <c r="AX60" s="98"/>
      <c r="AY60" s="99"/>
      <c r="AZ60" s="99"/>
      <c r="BA60" s="73"/>
    </row>
    <row r="61" customFormat="false" ht="15" hidden="false" customHeight="true" outlineLevel="0" collapsed="false">
      <c r="A61" s="156" t="n">
        <v>13</v>
      </c>
      <c r="B61" s="58" t="str">
        <f aca="false">IFERROR(VLOOKUP($C61,Списки!$A$1:$C$3999,2,0),"")</f>
        <v>Казаку Іван Олександрович</v>
      </c>
      <c r="C61" s="59" t="s">
        <v>116</v>
      </c>
      <c r="D61" s="164" t="str">
        <f aca="false">IFERROR(VLOOKUP($C61,Списки!$A$1:$C$3999,3,0),"")</f>
        <v>транспортувальник</v>
      </c>
      <c r="E61" s="92"/>
      <c r="F61" s="61" t="str">
        <f aca="false">VLOOKUP(F$11,Графік!$A$5:$C$32,3,0)</f>
        <v>Р</v>
      </c>
      <c r="G61" s="158" t="str">
        <f aca="false">VLOOKUP(G$11,Графік!$A$5:$C$32,3,0)</f>
        <v>Р</v>
      </c>
      <c r="H61" s="158" t="str">
        <f aca="false">VLOOKUP(H$11,Графік!$A$5:$C$32,3,0)</f>
        <v>ВВ</v>
      </c>
      <c r="I61" s="158" t="str">
        <f aca="false">VLOOKUP(I$11,Графік!$A$5:$C$32,3,0)</f>
        <v>ВВ</v>
      </c>
      <c r="J61" s="158" t="str">
        <f aca="false">VLOOKUP(J$11,Графік!$A$5:$C$32,3,0)</f>
        <v>Р</v>
      </c>
      <c r="K61" s="158" t="str">
        <f aca="false">VLOOKUP(K$11,Графік!$A$5:$C$32,3,0)</f>
        <v>Р</v>
      </c>
      <c r="L61" s="158" t="str">
        <f aca="false">VLOOKUP(L$11,Графік!$A$5:$C$32,3,0)</f>
        <v>Р</v>
      </c>
      <c r="M61" s="158" t="str">
        <f aca="false">VLOOKUP(M$11,Графік!$A$5:$C$32,3,0)</f>
        <v>Р</v>
      </c>
      <c r="N61" s="158" t="str">
        <f aca="false">VLOOKUP(N$11,Графік!$A$5:$C$32,3,0)</f>
        <v>ВВ</v>
      </c>
      <c r="O61" s="158" t="str">
        <f aca="false">VLOOKUP(O$11,Графік!$A$5:$C$32,3,0)</f>
        <v>ВВ</v>
      </c>
      <c r="P61" s="159" t="str">
        <f aca="false">VLOOKUP(P$11,Графік!$A$5:$C$32,3,0)</f>
        <v>Р</v>
      </c>
      <c r="Q61" s="158" t="str">
        <f aca="false">VLOOKUP(Q$11,Графік!$A$5:$C$32,3,0)</f>
        <v>Р</v>
      </c>
      <c r="R61" s="158" t="str">
        <f aca="false">VLOOKUP(R$11,Графік!$A$5:$C$32,3,0)</f>
        <v>Р</v>
      </c>
      <c r="S61" s="158" t="str">
        <f aca="false">VLOOKUP(S$11,Графік!$A$5:$C$32,3,0)</f>
        <v>Р</v>
      </c>
      <c r="T61" s="159" t="str">
        <f aca="false">VLOOKUP(T$11,Графік!$A$5:$C$32,3,0)</f>
        <v>ВВ</v>
      </c>
      <c r="U61" s="158" t="str">
        <f aca="false">VLOOKUP(U$11,Графік!$A$5:$C$32,3,0)</f>
        <v>ВВ</v>
      </c>
      <c r="V61" s="158" t="str">
        <f aca="false">VLOOKUP(V$11,Графік!$A$5:$C$32,3,0)</f>
        <v>Р</v>
      </c>
      <c r="W61" s="159" t="str">
        <f aca="false">VLOOKUP(W$11,Графік!$A$5:$C$32,3,0)</f>
        <v>Р</v>
      </c>
      <c r="X61" s="158" t="str">
        <f aca="false">VLOOKUP(X$11,Графік!$A$5:$C$32,3,0)</f>
        <v>Р</v>
      </c>
      <c r="Y61" s="159" t="str">
        <f aca="false">VLOOKUP(Y$11,Графік!$A$5:$C$32,3,0)</f>
        <v>Р</v>
      </c>
      <c r="Z61" s="159" t="str">
        <f aca="false">VLOOKUP(Z$11,Графік!$A$5:$C$32,3,0)</f>
        <v>ВВ</v>
      </c>
      <c r="AA61" s="159" t="str">
        <f aca="false">VLOOKUP(AA$11,Графік!$A$5:$C$32,3,0)</f>
        <v>ВВ</v>
      </c>
      <c r="AB61" s="167" t="s">
        <v>51</v>
      </c>
      <c r="AC61" s="167" t="s">
        <v>51</v>
      </c>
      <c r="AD61" s="167" t="str">
        <f aca="false">VLOOKUP(AD$11,Графік!$A$5:$C$32,3,0)</f>
        <v>Р</v>
      </c>
      <c r="AE61" s="168" t="str">
        <f aca="false">VLOOKUP(AE$11,Графік!$A$5:$C$32,3,0)</f>
        <v>Р</v>
      </c>
      <c r="AF61" s="167" t="str">
        <f aca="false">VLOOKUP(AF$11,Графік!$A$5:$C$32,3,0)</f>
        <v>ВВ</v>
      </c>
      <c r="AG61" s="167" t="str">
        <f aca="false">VLOOKUP(AG$11,Графік!$A$5:$C$32,3,0)</f>
        <v>ВВ</v>
      </c>
      <c r="AH61" s="158"/>
      <c r="AI61" s="158"/>
      <c r="AJ61" s="161"/>
      <c r="AK61" s="93" t="n">
        <f aca="false">SUMIF($F61:$AJ64,"Р",$F62:$AJ62)</f>
        <v>120</v>
      </c>
      <c r="AL61" s="94" t="n">
        <f aca="false">SUMIF($F63:$AJ64,"НУ",$F64:$AJ64)</f>
        <v>0</v>
      </c>
      <c r="AM61" s="95" t="n">
        <f aca="false">SUMIF(F61:AJ64,"РВ",F62:AJ62)</f>
        <v>0</v>
      </c>
      <c r="AN61" s="96" t="n">
        <f aca="false">AK61+AL61+AM61</f>
        <v>120</v>
      </c>
      <c r="AO61" s="70" t="n">
        <f aca="false">COUNTIF($F61:$AJ64,"=Р")</f>
        <v>16</v>
      </c>
      <c r="AP61" s="97" t="n">
        <f aca="false">COUNTIF($F61:$AJ64,"=ВВ")</f>
        <v>10</v>
      </c>
      <c r="AQ61" s="97" t="n">
        <f aca="false">COUNTIF($F61:$AJ64,"=В")</f>
        <v>0</v>
      </c>
      <c r="AR61" s="98" t="n">
        <f aca="false">COUNTIF($F61:$AJ64,"=НА")</f>
        <v>0</v>
      </c>
      <c r="AS61" s="98" t="n">
        <f aca="false">COUNTIF(F61:AJ64,"=ТН")</f>
        <v>0</v>
      </c>
      <c r="AT61" s="98" t="n">
        <f aca="false">COUNTIF($F61:$AJ64,"=ВД")</f>
        <v>0</v>
      </c>
      <c r="AU61" s="98" t="n">
        <f aca="false">COUNTIF($F61:$AJ64,"=ВП")</f>
        <v>0</v>
      </c>
      <c r="AV61" s="98" t="n">
        <f aca="false">COUNTIF($F61:$AJ64,"=ДД")</f>
        <v>0</v>
      </c>
      <c r="AW61" s="98" t="n">
        <f aca="false">COUNTIF($F61:$AJ64,"=П")</f>
        <v>2</v>
      </c>
      <c r="AX61" s="98" t="n">
        <f aca="false">COUNTIF($F61:$AJ64,"=ПР")</f>
        <v>0</v>
      </c>
      <c r="AY61" s="99" t="n">
        <f aca="false">COUNTIF($F61:$AJ64,"=І")</f>
        <v>0</v>
      </c>
      <c r="AZ61" s="99" t="n">
        <f aca="false">COUNTIF($F61:$AJ64,"=НЗ")</f>
        <v>0</v>
      </c>
      <c r="BA61" s="73" t="n">
        <f aca="false">IF(C61&gt;1,Графік!$D$36,"")</f>
        <v>144</v>
      </c>
    </row>
    <row r="62" customFormat="false" ht="15" hidden="false" customHeight="true" outlineLevel="0" collapsed="false">
      <c r="A62" s="156"/>
      <c r="B62" s="58"/>
      <c r="C62" s="59"/>
      <c r="D62" s="164"/>
      <c r="E62" s="100"/>
      <c r="F62" s="75" t="n">
        <f aca="false">IF(F61="Р",8,"")</f>
        <v>8</v>
      </c>
      <c r="G62" s="76" t="n">
        <f aca="false">IF(G61="Р",8,"")</f>
        <v>8</v>
      </c>
      <c r="H62" s="170" t="str">
        <f aca="false">IF(H61="Р",8,"")</f>
        <v/>
      </c>
      <c r="I62" s="170" t="str">
        <f aca="false">IF(I61="Р",8,"")</f>
        <v/>
      </c>
      <c r="J62" s="170" t="n">
        <f aca="false">IF(J61="Р",8,"")</f>
        <v>8</v>
      </c>
      <c r="K62" s="170" t="n">
        <f aca="false">IF(K61="Р",8,"")</f>
        <v>8</v>
      </c>
      <c r="L62" s="170" t="n">
        <f aca="false">IF(L61="Р",8,"")</f>
        <v>8</v>
      </c>
      <c r="M62" s="170" t="n">
        <f aca="false">IF(M61="Р",8,"")</f>
        <v>8</v>
      </c>
      <c r="N62" s="170" t="str">
        <f aca="false">IF(N61="Р",8,"")</f>
        <v/>
      </c>
      <c r="O62" s="170" t="str">
        <f aca="false">IF(O61="Р",8,"")</f>
        <v/>
      </c>
      <c r="P62" s="171" t="n">
        <f aca="false">IF(P61="Р",8,"")</f>
        <v>8</v>
      </c>
      <c r="Q62" s="170" t="n">
        <f aca="false">IF(Q61="Р",8,"")</f>
        <v>8</v>
      </c>
      <c r="R62" s="170" t="n">
        <f aca="false">IF(R61="Р",8,"")</f>
        <v>8</v>
      </c>
      <c r="S62" s="170" t="n">
        <f aca="false">IF(S61="Р",8,"")</f>
        <v>8</v>
      </c>
      <c r="T62" s="171" t="str">
        <f aca="false">IF(T61="Р",8,"")</f>
        <v/>
      </c>
      <c r="U62" s="170" t="str">
        <f aca="false">IF(U61="Р",8,"")</f>
        <v/>
      </c>
      <c r="V62" s="170" t="n">
        <f aca="false">IF(V61="Р",8,"")</f>
        <v>8</v>
      </c>
      <c r="W62" s="171" t="n">
        <f aca="false">IF(W61="Р",8,"")</f>
        <v>8</v>
      </c>
      <c r="X62" s="170" t="n">
        <f aca="false">IF(X61="Р",8,"")</f>
        <v>8</v>
      </c>
      <c r="Y62" s="171" t="n">
        <f aca="false">IF(Y61="Р",8,"")</f>
        <v>8</v>
      </c>
      <c r="Z62" s="171" t="str">
        <f aca="false">IF(Z61="Р",8,"")</f>
        <v/>
      </c>
      <c r="AA62" s="171" t="str">
        <f aca="false">IF(AA61="Р",8,"")</f>
        <v/>
      </c>
      <c r="AB62" s="170"/>
      <c r="AC62" s="170"/>
      <c r="AD62" s="171" t="n">
        <v>8</v>
      </c>
      <c r="AE62" s="172"/>
      <c r="AF62" s="170"/>
      <c r="AG62" s="170"/>
      <c r="AH62" s="76"/>
      <c r="AI62" s="76"/>
      <c r="AJ62" s="79"/>
      <c r="AK62" s="93"/>
      <c r="AL62" s="94"/>
      <c r="AM62" s="95"/>
      <c r="AN62" s="96"/>
      <c r="AO62" s="70"/>
      <c r="AP62" s="70"/>
      <c r="AQ62" s="70"/>
      <c r="AR62" s="98"/>
      <c r="AS62" s="98"/>
      <c r="AT62" s="98"/>
      <c r="AU62" s="98"/>
      <c r="AV62" s="98"/>
      <c r="AW62" s="98"/>
      <c r="AX62" s="98"/>
      <c r="AY62" s="99"/>
      <c r="AZ62" s="99"/>
      <c r="BA62" s="73"/>
    </row>
    <row r="63" customFormat="false" ht="15" hidden="false" customHeight="true" outlineLevel="0" collapsed="false">
      <c r="A63" s="156"/>
      <c r="B63" s="58"/>
      <c r="C63" s="59"/>
      <c r="D63" s="164"/>
      <c r="E63" s="100"/>
      <c r="F63" s="82" t="str">
        <f aca="false">IF(F64&gt;0,"НУ","")</f>
        <v/>
      </c>
      <c r="G63" s="82" t="str">
        <f aca="false">IF(G64&gt;0,"НУ","")</f>
        <v/>
      </c>
      <c r="H63" s="82" t="str">
        <f aca="false">IF(H64&gt;0,"НУ","")</f>
        <v/>
      </c>
      <c r="I63" s="82" t="str">
        <f aca="false">IF(I64&gt;0,"НУ","")</f>
        <v/>
      </c>
      <c r="J63" s="82" t="str">
        <f aca="false">IF(J64&gt;0,"НУ","")</f>
        <v/>
      </c>
      <c r="K63" s="82" t="str">
        <f aca="false">IF(K64&gt;0,"НУ","")</f>
        <v/>
      </c>
      <c r="L63" s="82" t="str">
        <f aca="false">IF(L64&gt;0,"НУ","")</f>
        <v/>
      </c>
      <c r="M63" s="82" t="str">
        <f aca="false">IF(M64&gt;0,"НУ","")</f>
        <v/>
      </c>
      <c r="N63" s="82" t="str">
        <f aca="false">IF(N64&gt;0,"НУ","")</f>
        <v/>
      </c>
      <c r="O63" s="82" t="str">
        <f aca="false">IF(O64&gt;0,"НУ","")</f>
        <v/>
      </c>
      <c r="P63" s="83" t="str">
        <f aca="false">IF(P64&gt;0,"НУ","")</f>
        <v/>
      </c>
      <c r="Q63" s="82" t="str">
        <f aca="false">IF(Q64&gt;0,"НУ","")</f>
        <v/>
      </c>
      <c r="R63" s="82" t="str">
        <f aca="false">IF(R64&gt;0,"НУ","")</f>
        <v/>
      </c>
      <c r="S63" s="82" t="str">
        <f aca="false">IF(S64&gt;0,"НУ","")</f>
        <v/>
      </c>
      <c r="T63" s="83" t="str">
        <f aca="false">IF(T64&gt;0,"НУ","")</f>
        <v/>
      </c>
      <c r="U63" s="82" t="str">
        <f aca="false">IF(U64&gt;0,"НУ","")</f>
        <v/>
      </c>
      <c r="V63" s="82" t="str">
        <f aca="false">IF(V64&gt;0,"НУ","")</f>
        <v/>
      </c>
      <c r="W63" s="83" t="str">
        <f aca="false">IF(W64&gt;0,"НУ","")</f>
        <v/>
      </c>
      <c r="X63" s="82" t="str">
        <f aca="false">IF(X64&gt;0,"НУ","")</f>
        <v/>
      </c>
      <c r="Y63" s="83" t="str">
        <f aca="false">IF(Y64&gt;0,"НУ","")</f>
        <v/>
      </c>
      <c r="Z63" s="83" t="str">
        <f aca="false">IF(Z64&gt;0,"НУ","")</f>
        <v/>
      </c>
      <c r="AA63" s="83" t="str">
        <f aca="false">IF(AA64&gt;0,"НУ","")</f>
        <v/>
      </c>
      <c r="AB63" s="82"/>
      <c r="AC63" s="82"/>
      <c r="AD63" s="83"/>
      <c r="AE63" s="84"/>
      <c r="AF63" s="82"/>
      <c r="AG63" s="82"/>
      <c r="AH63" s="82"/>
      <c r="AI63" s="82"/>
      <c r="AJ63" s="173"/>
      <c r="AK63" s="93"/>
      <c r="AL63" s="94"/>
      <c r="AM63" s="95"/>
      <c r="AN63" s="96"/>
      <c r="AO63" s="70"/>
      <c r="AP63" s="70"/>
      <c r="AQ63" s="70"/>
      <c r="AR63" s="98"/>
      <c r="AS63" s="98"/>
      <c r="AT63" s="98"/>
      <c r="AU63" s="98"/>
      <c r="AV63" s="98"/>
      <c r="AW63" s="98"/>
      <c r="AX63" s="98"/>
      <c r="AY63" s="99"/>
      <c r="AZ63" s="99"/>
      <c r="BA63" s="73"/>
    </row>
    <row r="64" customFormat="false" ht="15" hidden="false" customHeight="true" outlineLevel="0" collapsed="false">
      <c r="A64" s="156"/>
      <c r="B64" s="58"/>
      <c r="C64" s="59"/>
      <c r="D64" s="164"/>
      <c r="E64" s="101"/>
      <c r="F64" s="87"/>
      <c r="G64" s="88"/>
      <c r="H64" s="88"/>
      <c r="I64" s="88"/>
      <c r="J64" s="88"/>
      <c r="K64" s="88"/>
      <c r="L64" s="88"/>
      <c r="M64" s="88"/>
      <c r="N64" s="88"/>
      <c r="O64" s="88"/>
      <c r="P64" s="89"/>
      <c r="Q64" s="88"/>
      <c r="R64" s="88"/>
      <c r="S64" s="88"/>
      <c r="T64" s="89"/>
      <c r="U64" s="88"/>
      <c r="V64" s="88"/>
      <c r="W64" s="89"/>
      <c r="X64" s="88"/>
      <c r="Y64" s="89"/>
      <c r="Z64" s="89"/>
      <c r="AA64" s="89"/>
      <c r="AB64" s="88"/>
      <c r="AC64" s="88"/>
      <c r="AD64" s="89"/>
      <c r="AE64" s="90"/>
      <c r="AF64" s="88"/>
      <c r="AG64" s="88"/>
      <c r="AH64" s="88"/>
      <c r="AI64" s="88"/>
      <c r="AJ64" s="91"/>
      <c r="AK64" s="93"/>
      <c r="AL64" s="94"/>
      <c r="AM64" s="95"/>
      <c r="AN64" s="96"/>
      <c r="AO64" s="70"/>
      <c r="AP64" s="70"/>
      <c r="AQ64" s="70"/>
      <c r="AR64" s="98"/>
      <c r="AS64" s="98"/>
      <c r="AT64" s="98"/>
      <c r="AU64" s="98"/>
      <c r="AV64" s="98"/>
      <c r="AW64" s="98"/>
      <c r="AX64" s="98"/>
      <c r="AY64" s="99"/>
      <c r="AZ64" s="99"/>
      <c r="BA64" s="73"/>
    </row>
    <row r="65" customFormat="false" ht="15" hidden="false" customHeight="true" outlineLevel="0" collapsed="false">
      <c r="A65" s="156" t="n">
        <v>14</v>
      </c>
      <c r="B65" s="58" t="str">
        <f aca="false">IFERROR(VLOOKUP($C65,Списки!$A$1:$C$3999,2,0),"")</f>
        <v>Костинян Микола Михайлович</v>
      </c>
      <c r="C65" s="59" t="s">
        <v>117</v>
      </c>
      <c r="D65" s="164" t="str">
        <f aca="false">IFERROR(VLOOKUP($C65,Списки!$A$1:$C$3999,3,0),"")</f>
        <v>транспортувальник</v>
      </c>
      <c r="E65" s="92"/>
      <c r="F65" s="61" t="str">
        <f aca="false">VLOOKUP(F$11,Графік!$A$5:$C$32,3,0)</f>
        <v>Р</v>
      </c>
      <c r="G65" s="158" t="str">
        <f aca="false">VLOOKUP(G$11,Графік!$A$5:$C$32,3,0)</f>
        <v>Р</v>
      </c>
      <c r="H65" s="158" t="str">
        <f aca="false">VLOOKUP(H$11,Графік!$A$5:$C$32,3,0)</f>
        <v>ВВ</v>
      </c>
      <c r="I65" s="158" t="str">
        <f aca="false">VLOOKUP(I$11,Графік!$A$5:$C$32,3,0)</f>
        <v>ВВ</v>
      </c>
      <c r="J65" s="158" t="str">
        <f aca="false">VLOOKUP(J$11,Графік!$A$5:$C$32,3,0)</f>
        <v>Р</v>
      </c>
      <c r="K65" s="158" t="str">
        <f aca="false">VLOOKUP(K$11,Графік!$A$5:$C$32,3,0)</f>
        <v>Р</v>
      </c>
      <c r="L65" s="158" t="str">
        <f aca="false">VLOOKUP(L$11,Графік!$A$5:$C$32,3,0)</f>
        <v>Р</v>
      </c>
      <c r="M65" s="158" t="str">
        <f aca="false">VLOOKUP(M$11,Графік!$A$5:$C$32,3,0)</f>
        <v>Р</v>
      </c>
      <c r="N65" s="158" t="str">
        <f aca="false">VLOOKUP(N$11,Графік!$A$5:$C$32,3,0)</f>
        <v>ВВ</v>
      </c>
      <c r="O65" s="158" t="str">
        <f aca="false">VLOOKUP(O$11,Графік!$A$5:$C$32,3,0)</f>
        <v>ВВ</v>
      </c>
      <c r="P65" s="159" t="str">
        <f aca="false">VLOOKUP(P$11,Графік!$A$5:$C$32,3,0)</f>
        <v>Р</v>
      </c>
      <c r="Q65" s="158" t="str">
        <f aca="false">VLOOKUP(Q$11,Графік!$A$5:$C$32,3,0)</f>
        <v>Р</v>
      </c>
      <c r="R65" s="158" t="str">
        <f aca="false">VLOOKUP(R$11,Графік!$A$5:$C$32,3,0)</f>
        <v>Р</v>
      </c>
      <c r="S65" s="158" t="str">
        <f aca="false">VLOOKUP(S$11,Графік!$A$5:$C$32,3,0)</f>
        <v>Р</v>
      </c>
      <c r="T65" s="159" t="str">
        <f aca="false">VLOOKUP(T$11,Графік!$A$5:$C$32,3,0)</f>
        <v>ВВ</v>
      </c>
      <c r="U65" s="158" t="str">
        <f aca="false">VLOOKUP(U$11,Графік!$A$5:$C$32,3,0)</f>
        <v>ВВ</v>
      </c>
      <c r="V65" s="158" t="s">
        <v>51</v>
      </c>
      <c r="W65" s="159" t="str">
        <f aca="false">VLOOKUP(W$11,Графік!$A$5:$C$32,3,0)</f>
        <v>Р</v>
      </c>
      <c r="X65" s="158" t="str">
        <f aca="false">VLOOKUP(X$11,Графік!$A$5:$C$32,3,0)</f>
        <v>Р</v>
      </c>
      <c r="Y65" s="159" t="str">
        <f aca="false">VLOOKUP(Y$11,Графік!$A$5:$C$32,3,0)</f>
        <v>Р</v>
      </c>
      <c r="Z65" s="159" t="str">
        <f aca="false">VLOOKUP(Z$11,Графік!$A$5:$C$32,3,0)</f>
        <v>ВВ</v>
      </c>
      <c r="AA65" s="159" t="str">
        <f aca="false">VLOOKUP(AA$11,Графік!$A$5:$C$32,3,0)</f>
        <v>ВВ</v>
      </c>
      <c r="AB65" s="167" t="s">
        <v>51</v>
      </c>
      <c r="AC65" s="167" t="s">
        <v>51</v>
      </c>
      <c r="AD65" s="167" t="str">
        <f aca="false">VLOOKUP(AD$11,Графік!$A$5:$C$32,3,0)</f>
        <v>Р</v>
      </c>
      <c r="AE65" s="168" t="str">
        <f aca="false">VLOOKUP(AE$11,Графік!$A$5:$C$32,3,0)</f>
        <v>Р</v>
      </c>
      <c r="AF65" s="167" t="str">
        <f aca="false">VLOOKUP(AF$11,Графік!$A$5:$C$32,3,0)</f>
        <v>ВВ</v>
      </c>
      <c r="AG65" s="167" t="str">
        <f aca="false">VLOOKUP(AG$11,Графік!$A$5:$C$32,3,0)</f>
        <v>ВВ</v>
      </c>
      <c r="AH65" s="158"/>
      <c r="AI65" s="158"/>
      <c r="AJ65" s="161"/>
      <c r="AK65" s="93" t="n">
        <f aca="false">SUMIF($F65:$AJ68,"Р",$F66:$AJ66)</f>
        <v>109</v>
      </c>
      <c r="AL65" s="94" t="n">
        <f aca="false">SUMIF($F67:$AJ68,"НУ",$F68:$AJ68)</f>
        <v>0</v>
      </c>
      <c r="AM65" s="95" t="n">
        <f aca="false">SUMIF(F65:AJ68,"РВ",F66:AJ66)</f>
        <v>0</v>
      </c>
      <c r="AN65" s="96" t="n">
        <f aca="false">AK65+AL65+AM65</f>
        <v>109</v>
      </c>
      <c r="AO65" s="70" t="n">
        <f aca="false">COUNTIF($F65:$AJ68,"=Р")</f>
        <v>15</v>
      </c>
      <c r="AP65" s="97" t="n">
        <f aca="false">COUNTIF($F65:$AJ68,"=ВВ")</f>
        <v>10</v>
      </c>
      <c r="AQ65" s="97" t="n">
        <f aca="false">COUNTIF($F65:$AJ68,"=В")</f>
        <v>0</v>
      </c>
      <c r="AR65" s="98" t="n">
        <f aca="false">COUNTIF($F65:$AJ68,"=НА")</f>
        <v>0</v>
      </c>
      <c r="AS65" s="98" t="n">
        <f aca="false">COUNTIF(F65:AJ68,"=ТН")</f>
        <v>0</v>
      </c>
      <c r="AT65" s="98" t="n">
        <f aca="false">COUNTIF($F65:$AJ68,"=ВД")</f>
        <v>0</v>
      </c>
      <c r="AU65" s="98" t="n">
        <f aca="false">COUNTIF($F65:$AJ68,"=ВП")</f>
        <v>0</v>
      </c>
      <c r="AV65" s="98" t="n">
        <f aca="false">COUNTIF($F65:$AJ68,"=ДД")</f>
        <v>0</v>
      </c>
      <c r="AW65" s="98" t="n">
        <f aca="false">COUNTIF($F65:$AJ68,"=П")</f>
        <v>3</v>
      </c>
      <c r="AX65" s="98" t="n">
        <f aca="false">COUNTIF($F65:$AJ68,"=ПР")</f>
        <v>0</v>
      </c>
      <c r="AY65" s="99" t="n">
        <f aca="false">COUNTIF($F65:$AJ68,"=І")</f>
        <v>0</v>
      </c>
      <c r="AZ65" s="99" t="n">
        <f aca="false">COUNTIF($F65:$AJ68,"=НЗ")</f>
        <v>0</v>
      </c>
      <c r="BA65" s="73" t="n">
        <f aca="false">IF(C65&gt;1,Графік!$D$36,"")</f>
        <v>144</v>
      </c>
    </row>
    <row r="66" customFormat="false" ht="15" hidden="false" customHeight="true" outlineLevel="0" collapsed="false">
      <c r="A66" s="156"/>
      <c r="B66" s="58"/>
      <c r="C66" s="59"/>
      <c r="D66" s="164"/>
      <c r="E66" s="100"/>
      <c r="F66" s="75" t="n">
        <f aca="false">IF(F65="Р",8,"")</f>
        <v>8</v>
      </c>
      <c r="G66" s="76" t="n">
        <f aca="false">IF(G65="Р",8,"")</f>
        <v>8</v>
      </c>
      <c r="H66" s="170" t="str">
        <f aca="false">IF(H65="Р",8,"")</f>
        <v/>
      </c>
      <c r="I66" s="170" t="str">
        <f aca="false">IF(I65="Р",8,"")</f>
        <v/>
      </c>
      <c r="J66" s="170" t="n">
        <f aca="false">IF(J65="Р",8,"")</f>
        <v>8</v>
      </c>
      <c r="K66" s="170" t="n">
        <f aca="false">IF(K65="Р",8,"")</f>
        <v>8</v>
      </c>
      <c r="L66" s="170" t="n">
        <f aca="false">IF(L65="Р",8,"")</f>
        <v>8</v>
      </c>
      <c r="M66" s="170" t="n">
        <f aca="false">IF(M65="Р",8,"")</f>
        <v>8</v>
      </c>
      <c r="N66" s="170" t="str">
        <f aca="false">IF(N65="Р",8,"")</f>
        <v/>
      </c>
      <c r="O66" s="170" t="str">
        <f aca="false">IF(O65="Р",8,"")</f>
        <v/>
      </c>
      <c r="P66" s="171" t="n">
        <f aca="false">IF(P65="Р",8,"")</f>
        <v>8</v>
      </c>
      <c r="Q66" s="170" t="n">
        <f aca="false">IF(Q65="Р",8,"")</f>
        <v>8</v>
      </c>
      <c r="R66" s="170" t="n">
        <f aca="false">IF(R65="Р",8,"")</f>
        <v>8</v>
      </c>
      <c r="S66" s="170" t="n">
        <f aca="false">IF(S65="Р",8,"")</f>
        <v>8</v>
      </c>
      <c r="T66" s="171" t="str">
        <f aca="false">IF(T65="Р",8,"")</f>
        <v/>
      </c>
      <c r="U66" s="170" t="str">
        <f aca="false">IF(U65="Р",8,"")</f>
        <v/>
      </c>
      <c r="V66" s="170" t="str">
        <f aca="false">IF(V65="Р",8,"")</f>
        <v/>
      </c>
      <c r="W66" s="171" t="n">
        <f aca="false">IF(W65="Р",8,"")</f>
        <v>8</v>
      </c>
      <c r="X66" s="170" t="n">
        <v>5</v>
      </c>
      <c r="Y66" s="171" t="n">
        <f aca="false">IF(Y65="Р",8,"")</f>
        <v>8</v>
      </c>
      <c r="Z66" s="171" t="str">
        <f aca="false">IF(Z65="Р",8,"")</f>
        <v/>
      </c>
      <c r="AA66" s="171" t="str">
        <f aca="false">IF(AA65="Р",8,"")</f>
        <v/>
      </c>
      <c r="AB66" s="170"/>
      <c r="AC66" s="170"/>
      <c r="AD66" s="171" t="n">
        <v>8</v>
      </c>
      <c r="AE66" s="172"/>
      <c r="AF66" s="170"/>
      <c r="AG66" s="170"/>
      <c r="AH66" s="76"/>
      <c r="AI66" s="76"/>
      <c r="AJ66" s="79"/>
      <c r="AK66" s="93"/>
      <c r="AL66" s="94"/>
      <c r="AM66" s="95"/>
      <c r="AN66" s="96"/>
      <c r="AO66" s="70"/>
      <c r="AP66" s="70"/>
      <c r="AQ66" s="70"/>
      <c r="AR66" s="98"/>
      <c r="AS66" s="98"/>
      <c r="AT66" s="98"/>
      <c r="AU66" s="98"/>
      <c r="AV66" s="98"/>
      <c r="AW66" s="98"/>
      <c r="AX66" s="98"/>
      <c r="AY66" s="99"/>
      <c r="AZ66" s="99"/>
      <c r="BA66" s="73"/>
    </row>
    <row r="67" customFormat="false" ht="15" hidden="false" customHeight="true" outlineLevel="0" collapsed="false">
      <c r="A67" s="156"/>
      <c r="B67" s="58"/>
      <c r="C67" s="59"/>
      <c r="D67" s="164"/>
      <c r="E67" s="100"/>
      <c r="F67" s="82" t="str">
        <f aca="false">IF(F68&gt;0,"НУ","")</f>
        <v/>
      </c>
      <c r="G67" s="82" t="str">
        <f aca="false">IF(G68&gt;0,"НУ","")</f>
        <v/>
      </c>
      <c r="H67" s="82" t="str">
        <f aca="false">IF(H68&gt;0,"НУ","")</f>
        <v/>
      </c>
      <c r="I67" s="82" t="str">
        <f aca="false">IF(I68&gt;0,"НУ","")</f>
        <v/>
      </c>
      <c r="J67" s="82" t="str">
        <f aca="false">IF(J68&gt;0,"НУ","")</f>
        <v/>
      </c>
      <c r="K67" s="82" t="str">
        <f aca="false">IF(K68&gt;0,"НУ","")</f>
        <v/>
      </c>
      <c r="L67" s="82" t="str">
        <f aca="false">IF(L68&gt;0,"НУ","")</f>
        <v/>
      </c>
      <c r="M67" s="82" t="str">
        <f aca="false">IF(M68&gt;0,"НУ","")</f>
        <v/>
      </c>
      <c r="N67" s="82" t="str">
        <f aca="false">IF(N68&gt;0,"НУ","")</f>
        <v/>
      </c>
      <c r="O67" s="82" t="str">
        <f aca="false">IF(O68&gt;0,"НУ","")</f>
        <v/>
      </c>
      <c r="P67" s="83" t="str">
        <f aca="false">IF(P68&gt;0,"НУ","")</f>
        <v/>
      </c>
      <c r="Q67" s="82" t="str">
        <f aca="false">IF(Q68&gt;0,"НУ","")</f>
        <v/>
      </c>
      <c r="R67" s="82" t="str">
        <f aca="false">IF(R68&gt;0,"НУ","")</f>
        <v/>
      </c>
      <c r="S67" s="82" t="str">
        <f aca="false">IF(S68&gt;0,"НУ","")</f>
        <v/>
      </c>
      <c r="T67" s="83" t="str">
        <f aca="false">IF(T68&gt;0,"НУ","")</f>
        <v/>
      </c>
      <c r="U67" s="82" t="str">
        <f aca="false">IF(U68&gt;0,"НУ","")</f>
        <v/>
      </c>
      <c r="V67" s="82" t="str">
        <f aca="false">IF(V68&gt;0,"НУ","")</f>
        <v/>
      </c>
      <c r="W67" s="83" t="str">
        <f aca="false">IF(W68&gt;0,"НУ","")</f>
        <v/>
      </c>
      <c r="X67" s="82" t="str">
        <f aca="false">IF(X68&gt;0,"НУ","")</f>
        <v/>
      </c>
      <c r="Y67" s="83" t="str">
        <f aca="false">IF(Y68&gt;0,"НУ","")</f>
        <v/>
      </c>
      <c r="Z67" s="83" t="str">
        <f aca="false">IF(Z68&gt;0,"НУ","")</f>
        <v/>
      </c>
      <c r="AA67" s="83" t="str">
        <f aca="false">IF(AA68&gt;0,"НУ","")</f>
        <v/>
      </c>
      <c r="AB67" s="82"/>
      <c r="AC67" s="82"/>
      <c r="AD67" s="83"/>
      <c r="AE67" s="84"/>
      <c r="AF67" s="82"/>
      <c r="AG67" s="82"/>
      <c r="AH67" s="82"/>
      <c r="AI67" s="82"/>
      <c r="AJ67" s="173"/>
      <c r="AK67" s="93"/>
      <c r="AL67" s="94"/>
      <c r="AM67" s="95"/>
      <c r="AN67" s="96"/>
      <c r="AO67" s="70"/>
      <c r="AP67" s="70"/>
      <c r="AQ67" s="70"/>
      <c r="AR67" s="98"/>
      <c r="AS67" s="98"/>
      <c r="AT67" s="98"/>
      <c r="AU67" s="98"/>
      <c r="AV67" s="98"/>
      <c r="AW67" s="98"/>
      <c r="AX67" s="98"/>
      <c r="AY67" s="99"/>
      <c r="AZ67" s="99"/>
      <c r="BA67" s="73"/>
    </row>
    <row r="68" customFormat="false" ht="15" hidden="false" customHeight="true" outlineLevel="0" collapsed="false">
      <c r="A68" s="156"/>
      <c r="B68" s="58"/>
      <c r="C68" s="59"/>
      <c r="D68" s="164"/>
      <c r="E68" s="101"/>
      <c r="F68" s="87"/>
      <c r="G68" s="88"/>
      <c r="H68" s="88"/>
      <c r="I68" s="88"/>
      <c r="J68" s="88"/>
      <c r="K68" s="88"/>
      <c r="L68" s="88"/>
      <c r="M68" s="88"/>
      <c r="N68" s="88"/>
      <c r="O68" s="88"/>
      <c r="P68" s="89"/>
      <c r="Q68" s="88"/>
      <c r="R68" s="88"/>
      <c r="S68" s="88"/>
      <c r="T68" s="89"/>
      <c r="U68" s="88"/>
      <c r="V68" s="88"/>
      <c r="W68" s="89"/>
      <c r="X68" s="88"/>
      <c r="Y68" s="89"/>
      <c r="Z68" s="89"/>
      <c r="AA68" s="89"/>
      <c r="AB68" s="88"/>
      <c r="AC68" s="88"/>
      <c r="AD68" s="89"/>
      <c r="AE68" s="90"/>
      <c r="AF68" s="88"/>
      <c r="AG68" s="88"/>
      <c r="AH68" s="88"/>
      <c r="AI68" s="88"/>
      <c r="AJ68" s="91"/>
      <c r="AK68" s="93"/>
      <c r="AL68" s="94"/>
      <c r="AM68" s="95"/>
      <c r="AN68" s="96"/>
      <c r="AO68" s="70"/>
      <c r="AP68" s="70"/>
      <c r="AQ68" s="70"/>
      <c r="AR68" s="98"/>
      <c r="AS68" s="98"/>
      <c r="AT68" s="98"/>
      <c r="AU68" s="98"/>
      <c r="AV68" s="98"/>
      <c r="AW68" s="98"/>
      <c r="AX68" s="98"/>
      <c r="AY68" s="99"/>
      <c r="AZ68" s="99"/>
      <c r="BA68" s="73"/>
    </row>
    <row r="69" customFormat="false" ht="15" hidden="false" customHeight="true" outlineLevel="0" collapsed="false">
      <c r="A69" s="156" t="n">
        <v>15</v>
      </c>
      <c r="B69" s="58" t="str">
        <f aca="false">IFERROR(VLOOKUP($C69,Списки!$A$1:$C$3999,2,0),"")</f>
        <v>Лупу Василь Мірчевич</v>
      </c>
      <c r="C69" s="59" t="s">
        <v>118</v>
      </c>
      <c r="D69" s="164" t="str">
        <f aca="false">IFERROR(VLOOKUP($C69,Списки!$A$1:$C$3999,3,0),"")</f>
        <v>транспортувальник</v>
      </c>
      <c r="E69" s="92"/>
      <c r="F69" s="61" t="str">
        <f aca="false">VLOOKUP(F$11,Графік!$A$5:$C$32,3,0)</f>
        <v>Р</v>
      </c>
      <c r="G69" s="158" t="str">
        <f aca="false">VLOOKUP(G$11,Графік!$A$5:$C$32,3,0)</f>
        <v>Р</v>
      </c>
      <c r="H69" s="158" t="str">
        <f aca="false">VLOOKUP(H$11,Графік!$A$5:$C$32,3,0)</f>
        <v>ВВ</v>
      </c>
      <c r="I69" s="158" t="str">
        <f aca="false">VLOOKUP(I$11,Графік!$A$5:$C$32,3,0)</f>
        <v>ВВ</v>
      </c>
      <c r="J69" s="158" t="str">
        <f aca="false">VLOOKUP(J$11,Графік!$A$5:$C$32,3,0)</f>
        <v>Р</v>
      </c>
      <c r="K69" s="158" t="str">
        <f aca="false">VLOOKUP(K$11,Графік!$A$5:$C$32,3,0)</f>
        <v>Р</v>
      </c>
      <c r="L69" s="158" t="str">
        <f aca="false">VLOOKUP(L$11,Графік!$A$5:$C$32,3,0)</f>
        <v>Р</v>
      </c>
      <c r="M69" s="158" t="str">
        <f aca="false">VLOOKUP(M$11,Графік!$A$5:$C$32,3,0)</f>
        <v>Р</v>
      </c>
      <c r="N69" s="158" t="str">
        <f aca="false">VLOOKUP(N$11,Графік!$A$5:$C$32,3,0)</f>
        <v>ВВ</v>
      </c>
      <c r="O69" s="158" t="str">
        <f aca="false">VLOOKUP(O$11,Графік!$A$5:$C$32,3,0)</f>
        <v>ВВ</v>
      </c>
      <c r="P69" s="159" t="str">
        <f aca="false">VLOOKUP(P$11,Графік!$A$5:$C$32,3,0)</f>
        <v>Р</v>
      </c>
      <c r="Q69" s="158" t="str">
        <f aca="false">VLOOKUP(Q$11,Графік!$A$5:$C$32,3,0)</f>
        <v>Р</v>
      </c>
      <c r="R69" s="158" t="str">
        <f aca="false">VLOOKUP(R$11,Графік!$A$5:$C$32,3,0)</f>
        <v>Р</v>
      </c>
      <c r="S69" s="158" t="str">
        <f aca="false">VLOOKUP(S$11,Графік!$A$5:$C$32,3,0)</f>
        <v>Р</v>
      </c>
      <c r="T69" s="159" t="str">
        <f aca="false">VLOOKUP(T$11,Графік!$A$5:$C$32,3,0)</f>
        <v>ВВ</v>
      </c>
      <c r="U69" s="158" t="str">
        <f aca="false">VLOOKUP(U$11,Графік!$A$5:$C$32,3,0)</f>
        <v>ВВ</v>
      </c>
      <c r="V69" s="158" t="str">
        <f aca="false">VLOOKUP(V$11,Графік!$A$5:$C$32,3,0)</f>
        <v>Р</v>
      </c>
      <c r="W69" s="159" t="str">
        <f aca="false">VLOOKUP(W$11,Графік!$A$5:$C$32,3,0)</f>
        <v>Р</v>
      </c>
      <c r="X69" s="158" t="str">
        <f aca="false">VLOOKUP(X$11,Графік!$A$5:$C$32,3,0)</f>
        <v>Р</v>
      </c>
      <c r="Y69" s="159" t="str">
        <f aca="false">VLOOKUP(Y$11,Графік!$A$5:$C$32,3,0)</f>
        <v>Р</v>
      </c>
      <c r="Z69" s="159" t="str">
        <f aca="false">VLOOKUP(Z$11,Графік!$A$5:$C$32,3,0)</f>
        <v>ВВ</v>
      </c>
      <c r="AA69" s="159" t="str">
        <f aca="false">VLOOKUP(AA$11,Графік!$A$5:$C$32,3,0)</f>
        <v>ВВ</v>
      </c>
      <c r="AB69" s="167" t="s">
        <v>51</v>
      </c>
      <c r="AC69" s="167" t="s">
        <v>51</v>
      </c>
      <c r="AD69" s="167" t="str">
        <f aca="false">VLOOKUP(AD$11,Графік!$A$5:$C$32,3,0)</f>
        <v>Р</v>
      </c>
      <c r="AE69" s="168" t="str">
        <f aca="false">VLOOKUP(AE$11,Графік!$A$5:$C$32,3,0)</f>
        <v>Р</v>
      </c>
      <c r="AF69" s="167" t="str">
        <f aca="false">VLOOKUP(AF$11,Графік!$A$5:$C$32,3,0)</f>
        <v>ВВ</v>
      </c>
      <c r="AG69" s="167" t="str">
        <f aca="false">VLOOKUP(AG$11,Графік!$A$5:$C$32,3,0)</f>
        <v>ВВ</v>
      </c>
      <c r="AH69" s="158"/>
      <c r="AI69" s="158"/>
      <c r="AJ69" s="161"/>
      <c r="AK69" s="93" t="n">
        <f aca="false">SUMIF($F69:$AJ72,"Р",$F70:$AJ70)</f>
        <v>120</v>
      </c>
      <c r="AL69" s="94" t="n">
        <f aca="false">SUMIF($F71:$AJ72,"НУ",$F72:$AJ72)</f>
        <v>0</v>
      </c>
      <c r="AM69" s="95" t="n">
        <f aca="false">SUMIF(F69:AJ72,"РВ",F70:AJ70)</f>
        <v>0</v>
      </c>
      <c r="AN69" s="96" t="n">
        <f aca="false">AK69+AL69+AM69</f>
        <v>120</v>
      </c>
      <c r="AO69" s="70" t="n">
        <f aca="false">COUNTIF($F69:$AJ72,"=Р")</f>
        <v>16</v>
      </c>
      <c r="AP69" s="97" t="n">
        <f aca="false">COUNTIF($F69:$AJ72,"=ВВ")</f>
        <v>10</v>
      </c>
      <c r="AQ69" s="97" t="n">
        <f aca="false">COUNTIF($F69:$AJ72,"=В")</f>
        <v>0</v>
      </c>
      <c r="AR69" s="98" t="n">
        <f aca="false">COUNTIF($F69:$AJ72,"=НА")</f>
        <v>0</v>
      </c>
      <c r="AS69" s="98" t="n">
        <f aca="false">COUNTIF(F69:AJ72,"=ТН")</f>
        <v>0</v>
      </c>
      <c r="AT69" s="98" t="n">
        <f aca="false">COUNTIF($F69:$AJ72,"=ВД")</f>
        <v>0</v>
      </c>
      <c r="AU69" s="98" t="n">
        <f aca="false">COUNTIF($F69:$AJ72,"=ВП")</f>
        <v>0</v>
      </c>
      <c r="AV69" s="98" t="n">
        <f aca="false">COUNTIF($F69:$AJ72,"=ДД")</f>
        <v>0</v>
      </c>
      <c r="AW69" s="98" t="n">
        <f aca="false">COUNTIF($F69:$AJ72,"=П")</f>
        <v>2</v>
      </c>
      <c r="AX69" s="98" t="n">
        <f aca="false">COUNTIF($F69:$AJ72,"=ПР")</f>
        <v>0</v>
      </c>
      <c r="AY69" s="99" t="n">
        <f aca="false">COUNTIF($F69:$AJ72,"=І")</f>
        <v>0</v>
      </c>
      <c r="AZ69" s="99" t="n">
        <f aca="false">COUNTIF($F69:$AJ72,"=НЗ")</f>
        <v>0</v>
      </c>
      <c r="BA69" s="73" t="n">
        <f aca="false">IF(C69&gt;1,Графік!$D$36,"")</f>
        <v>144</v>
      </c>
    </row>
    <row r="70" customFormat="false" ht="15" hidden="false" customHeight="true" outlineLevel="0" collapsed="false">
      <c r="A70" s="156"/>
      <c r="B70" s="58"/>
      <c r="C70" s="59"/>
      <c r="D70" s="164"/>
      <c r="E70" s="100"/>
      <c r="F70" s="75" t="n">
        <f aca="false">IF(F69="Р",8,"")</f>
        <v>8</v>
      </c>
      <c r="G70" s="76" t="n">
        <f aca="false">IF(G69="Р",8,"")</f>
        <v>8</v>
      </c>
      <c r="H70" s="170" t="str">
        <f aca="false">IF(H69="Р",8,"")</f>
        <v/>
      </c>
      <c r="I70" s="170" t="str">
        <f aca="false">IF(I69="Р",8,"")</f>
        <v/>
      </c>
      <c r="J70" s="170" t="n">
        <f aca="false">IF(J69="Р",8,"")</f>
        <v>8</v>
      </c>
      <c r="K70" s="170" t="n">
        <f aca="false">IF(K69="Р",8,"")</f>
        <v>8</v>
      </c>
      <c r="L70" s="170" t="n">
        <f aca="false">IF(L69="Р",8,"")</f>
        <v>8</v>
      </c>
      <c r="M70" s="170" t="n">
        <f aca="false">IF(M69="Р",8,"")</f>
        <v>8</v>
      </c>
      <c r="N70" s="170" t="str">
        <f aca="false">IF(N69="Р",8,"")</f>
        <v/>
      </c>
      <c r="O70" s="170" t="str">
        <f aca="false">IF(O69="Р",8,"")</f>
        <v/>
      </c>
      <c r="P70" s="171" t="n">
        <f aca="false">IF(P69="Р",8,"")</f>
        <v>8</v>
      </c>
      <c r="Q70" s="170" t="n">
        <f aca="false">IF(Q69="Р",8,"")</f>
        <v>8</v>
      </c>
      <c r="R70" s="170" t="n">
        <f aca="false">IF(R69="Р",8,"")</f>
        <v>8</v>
      </c>
      <c r="S70" s="170" t="n">
        <f aca="false">IF(S69="Р",8,"")</f>
        <v>8</v>
      </c>
      <c r="T70" s="171" t="str">
        <f aca="false">IF(T69="Р",8,"")</f>
        <v/>
      </c>
      <c r="U70" s="170" t="str">
        <f aca="false">IF(U69="Р",8,"")</f>
        <v/>
      </c>
      <c r="V70" s="170" t="n">
        <f aca="false">IF(V69="Р",8,"")</f>
        <v>8</v>
      </c>
      <c r="W70" s="171" t="n">
        <f aca="false">IF(W69="Р",8,"")</f>
        <v>8</v>
      </c>
      <c r="X70" s="170" t="n">
        <f aca="false">IF(X69="Р",8,"")</f>
        <v>8</v>
      </c>
      <c r="Y70" s="171" t="n">
        <f aca="false">IF(Y69="Р",8,"")</f>
        <v>8</v>
      </c>
      <c r="Z70" s="171" t="str">
        <f aca="false">IF(Z69="Р",8,"")</f>
        <v/>
      </c>
      <c r="AA70" s="171" t="str">
        <f aca="false">IF(AA69="Р",8,"")</f>
        <v/>
      </c>
      <c r="AB70" s="170"/>
      <c r="AC70" s="170"/>
      <c r="AD70" s="171" t="n">
        <v>8</v>
      </c>
      <c r="AE70" s="172"/>
      <c r="AF70" s="170"/>
      <c r="AG70" s="170"/>
      <c r="AH70" s="76"/>
      <c r="AI70" s="76"/>
      <c r="AJ70" s="79"/>
      <c r="AK70" s="93"/>
      <c r="AL70" s="94"/>
      <c r="AM70" s="95"/>
      <c r="AN70" s="96"/>
      <c r="AO70" s="70"/>
      <c r="AP70" s="70"/>
      <c r="AQ70" s="70"/>
      <c r="AR70" s="98"/>
      <c r="AS70" s="98"/>
      <c r="AT70" s="98"/>
      <c r="AU70" s="98"/>
      <c r="AV70" s="98"/>
      <c r="AW70" s="98"/>
      <c r="AX70" s="98"/>
      <c r="AY70" s="99"/>
      <c r="AZ70" s="99"/>
      <c r="BA70" s="73"/>
    </row>
    <row r="71" customFormat="false" ht="15" hidden="false" customHeight="true" outlineLevel="0" collapsed="false">
      <c r="A71" s="156"/>
      <c r="B71" s="58"/>
      <c r="C71" s="59"/>
      <c r="D71" s="164"/>
      <c r="E71" s="100"/>
      <c r="F71" s="82" t="str">
        <f aca="false">IF(F72&gt;0,"НУ","")</f>
        <v/>
      </c>
      <c r="G71" s="82" t="str">
        <f aca="false">IF(G72&gt;0,"НУ","")</f>
        <v/>
      </c>
      <c r="H71" s="82" t="str">
        <f aca="false">IF(H72&gt;0,"НУ","")</f>
        <v/>
      </c>
      <c r="I71" s="82" t="str">
        <f aca="false">IF(I72&gt;0,"НУ","")</f>
        <v/>
      </c>
      <c r="J71" s="82" t="str">
        <f aca="false">IF(J72&gt;0,"НУ","")</f>
        <v/>
      </c>
      <c r="K71" s="82" t="str">
        <f aca="false">IF(K72&gt;0,"НУ","")</f>
        <v/>
      </c>
      <c r="L71" s="82" t="str">
        <f aca="false">IF(L72&gt;0,"НУ","")</f>
        <v/>
      </c>
      <c r="M71" s="82" t="str">
        <f aca="false">IF(M72&gt;0,"НУ","")</f>
        <v/>
      </c>
      <c r="N71" s="82" t="str">
        <f aca="false">IF(N72&gt;0,"НУ","")</f>
        <v/>
      </c>
      <c r="O71" s="82" t="str">
        <f aca="false">IF(O72&gt;0,"НУ","")</f>
        <v/>
      </c>
      <c r="P71" s="83" t="str">
        <f aca="false">IF(P72&gt;0,"НУ","")</f>
        <v/>
      </c>
      <c r="Q71" s="82" t="str">
        <f aca="false">IF(Q72&gt;0,"НУ","")</f>
        <v/>
      </c>
      <c r="R71" s="82" t="str">
        <f aca="false">IF(R72&gt;0,"НУ","")</f>
        <v/>
      </c>
      <c r="S71" s="82" t="str">
        <f aca="false">IF(S72&gt;0,"НУ","")</f>
        <v/>
      </c>
      <c r="T71" s="83" t="str">
        <f aca="false">IF(T72&gt;0,"НУ","")</f>
        <v/>
      </c>
      <c r="U71" s="82" t="str">
        <f aca="false">IF(U72&gt;0,"НУ","")</f>
        <v/>
      </c>
      <c r="V71" s="82" t="str">
        <f aca="false">IF(V72&gt;0,"НУ","")</f>
        <v/>
      </c>
      <c r="W71" s="83" t="str">
        <f aca="false">IF(W72&gt;0,"НУ","")</f>
        <v/>
      </c>
      <c r="X71" s="82" t="str">
        <f aca="false">IF(X72&gt;0,"НУ","")</f>
        <v/>
      </c>
      <c r="Y71" s="83" t="str">
        <f aca="false">IF(Y72&gt;0,"НУ","")</f>
        <v/>
      </c>
      <c r="Z71" s="83" t="str">
        <f aca="false">IF(Z72&gt;0,"НУ","")</f>
        <v/>
      </c>
      <c r="AA71" s="83" t="str">
        <f aca="false">IF(AA72&gt;0,"НУ","")</f>
        <v/>
      </c>
      <c r="AB71" s="82"/>
      <c r="AC71" s="82"/>
      <c r="AD71" s="83"/>
      <c r="AE71" s="84"/>
      <c r="AF71" s="82"/>
      <c r="AG71" s="82"/>
      <c r="AH71" s="82"/>
      <c r="AI71" s="82"/>
      <c r="AJ71" s="173"/>
      <c r="AK71" s="93"/>
      <c r="AL71" s="94"/>
      <c r="AM71" s="95"/>
      <c r="AN71" s="96"/>
      <c r="AO71" s="70"/>
      <c r="AP71" s="70"/>
      <c r="AQ71" s="70"/>
      <c r="AR71" s="98"/>
      <c r="AS71" s="98"/>
      <c r="AT71" s="98"/>
      <c r="AU71" s="98"/>
      <c r="AV71" s="98"/>
      <c r="AW71" s="98"/>
      <c r="AX71" s="98"/>
      <c r="AY71" s="99"/>
      <c r="AZ71" s="99"/>
      <c r="BA71" s="73"/>
    </row>
    <row r="72" customFormat="false" ht="15" hidden="false" customHeight="true" outlineLevel="0" collapsed="false">
      <c r="A72" s="156"/>
      <c r="B72" s="58"/>
      <c r="C72" s="59"/>
      <c r="D72" s="164"/>
      <c r="E72" s="101"/>
      <c r="F72" s="87"/>
      <c r="G72" s="88"/>
      <c r="H72" s="88"/>
      <c r="I72" s="88"/>
      <c r="J72" s="88"/>
      <c r="K72" s="88"/>
      <c r="L72" s="88"/>
      <c r="M72" s="88"/>
      <c r="N72" s="88"/>
      <c r="O72" s="88"/>
      <c r="P72" s="89"/>
      <c r="Q72" s="88"/>
      <c r="R72" s="88"/>
      <c r="S72" s="88"/>
      <c r="T72" s="89"/>
      <c r="U72" s="88"/>
      <c r="V72" s="88"/>
      <c r="W72" s="89"/>
      <c r="X72" s="88"/>
      <c r="Y72" s="89"/>
      <c r="Z72" s="89"/>
      <c r="AA72" s="89"/>
      <c r="AB72" s="88"/>
      <c r="AC72" s="88"/>
      <c r="AD72" s="89"/>
      <c r="AE72" s="90"/>
      <c r="AF72" s="88"/>
      <c r="AG72" s="88"/>
      <c r="AH72" s="88"/>
      <c r="AI72" s="88"/>
      <c r="AJ72" s="91"/>
      <c r="AK72" s="93"/>
      <c r="AL72" s="94"/>
      <c r="AM72" s="95"/>
      <c r="AN72" s="96"/>
      <c r="AO72" s="70"/>
      <c r="AP72" s="70"/>
      <c r="AQ72" s="70"/>
      <c r="AR72" s="98"/>
      <c r="AS72" s="98"/>
      <c r="AT72" s="98"/>
      <c r="AU72" s="98"/>
      <c r="AV72" s="98"/>
      <c r="AW72" s="98"/>
      <c r="AX72" s="98"/>
      <c r="AY72" s="99"/>
      <c r="AZ72" s="99"/>
      <c r="BA72" s="73"/>
    </row>
    <row r="73" customFormat="false" ht="15" hidden="false" customHeight="true" outlineLevel="0" collapsed="false">
      <c r="A73" s="156" t="n">
        <v>16</v>
      </c>
      <c r="B73" s="58" t="str">
        <f aca="false">IFERROR(VLOOKUP($C73,Списки!$A$1:$C$3999,2,0),"")</f>
        <v>Недельский Володимир Дмитрович</v>
      </c>
      <c r="C73" s="59" t="s">
        <v>119</v>
      </c>
      <c r="D73" s="164" t="str">
        <f aca="false">IFERROR(VLOOKUP($C73,Списки!$A$1:$C$3999,3,0),"")</f>
        <v>транспортувальник</v>
      </c>
      <c r="E73" s="92"/>
      <c r="F73" s="61" t="str">
        <f aca="false">VLOOKUP(F$11,Графік!$A$5:$C$32,3,0)</f>
        <v>Р</v>
      </c>
      <c r="G73" s="158" t="str">
        <f aca="false">VLOOKUP(G$11,Графік!$A$5:$C$32,3,0)</f>
        <v>Р</v>
      </c>
      <c r="H73" s="158" t="str">
        <f aca="false">VLOOKUP(H$11,Графік!$A$5:$C$32,3,0)</f>
        <v>ВВ</v>
      </c>
      <c r="I73" s="158" t="str">
        <f aca="false">VLOOKUP(I$11,Графік!$A$5:$C$32,3,0)</f>
        <v>ВВ</v>
      </c>
      <c r="J73" s="158" t="str">
        <f aca="false">VLOOKUP(J$11,Графік!$A$5:$C$32,3,0)</f>
        <v>Р</v>
      </c>
      <c r="K73" s="158" t="str">
        <f aca="false">VLOOKUP(K$11,Графік!$A$5:$C$32,3,0)</f>
        <v>Р</v>
      </c>
      <c r="L73" s="158" t="str">
        <f aca="false">VLOOKUP(L$11,Графік!$A$5:$C$32,3,0)</f>
        <v>Р</v>
      </c>
      <c r="M73" s="158" t="str">
        <f aca="false">VLOOKUP(M$11,Графік!$A$5:$C$32,3,0)</f>
        <v>Р</v>
      </c>
      <c r="N73" s="158" t="str">
        <f aca="false">VLOOKUP(N$11,Графік!$A$5:$C$32,3,0)</f>
        <v>ВВ</v>
      </c>
      <c r="O73" s="158" t="str">
        <f aca="false">VLOOKUP(O$11,Графік!$A$5:$C$32,3,0)</f>
        <v>ВВ</v>
      </c>
      <c r="P73" s="159" t="str">
        <f aca="false">VLOOKUP(P$11,Графік!$A$5:$C$32,3,0)</f>
        <v>Р</v>
      </c>
      <c r="Q73" s="158" t="str">
        <f aca="false">VLOOKUP(Q$11,Графік!$A$5:$C$32,3,0)</f>
        <v>Р</v>
      </c>
      <c r="R73" s="158" t="str">
        <f aca="false">VLOOKUP(R$11,Графік!$A$5:$C$32,3,0)</f>
        <v>Р</v>
      </c>
      <c r="S73" s="158" t="str">
        <f aca="false">VLOOKUP(S$11,Графік!$A$5:$C$32,3,0)</f>
        <v>Р</v>
      </c>
      <c r="T73" s="159" t="str">
        <f aca="false">VLOOKUP(T$11,Графік!$A$5:$C$32,3,0)</f>
        <v>ВВ</v>
      </c>
      <c r="U73" s="158" t="str">
        <f aca="false">VLOOKUP(U$11,Графік!$A$5:$C$32,3,0)</f>
        <v>ВВ</v>
      </c>
      <c r="V73" s="158" t="s">
        <v>51</v>
      </c>
      <c r="W73" s="159" t="str">
        <f aca="false">VLOOKUP(W$11,Графік!$A$5:$C$32,3,0)</f>
        <v>Р</v>
      </c>
      <c r="X73" s="158" t="str">
        <f aca="false">VLOOKUP(X$11,Графік!$A$5:$C$32,3,0)</f>
        <v>Р</v>
      </c>
      <c r="Y73" s="159" t="str">
        <f aca="false">VLOOKUP(Y$11,Графік!$A$5:$C$32,3,0)</f>
        <v>Р</v>
      </c>
      <c r="Z73" s="159" t="str">
        <f aca="false">VLOOKUP(Z$11,Графік!$A$5:$C$32,3,0)</f>
        <v>ВВ</v>
      </c>
      <c r="AA73" s="159" t="str">
        <f aca="false">VLOOKUP(AA$11,Графік!$A$5:$C$32,3,0)</f>
        <v>ВВ</v>
      </c>
      <c r="AB73" s="167" t="s">
        <v>51</v>
      </c>
      <c r="AC73" s="167" t="s">
        <v>51</v>
      </c>
      <c r="AD73" s="167" t="str">
        <f aca="false">VLOOKUP(AD$11,Графік!$A$5:$C$32,3,0)</f>
        <v>Р</v>
      </c>
      <c r="AE73" s="168" t="str">
        <f aca="false">VLOOKUP(AE$11,Графік!$A$5:$C$32,3,0)</f>
        <v>Р</v>
      </c>
      <c r="AF73" s="167" t="str">
        <f aca="false">VLOOKUP(AF$11,Графік!$A$5:$C$32,3,0)</f>
        <v>ВВ</v>
      </c>
      <c r="AG73" s="167" t="str">
        <f aca="false">VLOOKUP(AG$11,Графік!$A$5:$C$32,3,0)</f>
        <v>ВВ</v>
      </c>
      <c r="AH73" s="158"/>
      <c r="AI73" s="158"/>
      <c r="AJ73" s="161"/>
      <c r="AK73" s="93" t="n">
        <f aca="false">SUMIF($F73:$AJ76,"Р",$F74:$AJ74)</f>
        <v>112</v>
      </c>
      <c r="AL73" s="94" t="n">
        <f aca="false">SUMIF($F75:$AJ76,"НУ",$F76:$AJ76)</f>
        <v>0</v>
      </c>
      <c r="AM73" s="95" t="n">
        <f aca="false">SUMIF(F73:AJ76,"РВ",F74:AJ74)</f>
        <v>0</v>
      </c>
      <c r="AN73" s="96" t="n">
        <f aca="false">AK73+AL73+AM73</f>
        <v>112</v>
      </c>
      <c r="AO73" s="70" t="n">
        <f aca="false">COUNTIF($F73:$AJ76,"=Р")</f>
        <v>15</v>
      </c>
      <c r="AP73" s="97" t="n">
        <f aca="false">COUNTIF($F73:$AJ76,"=ВВ")</f>
        <v>10</v>
      </c>
      <c r="AQ73" s="97" t="n">
        <f aca="false">COUNTIF($F73:$AJ76,"=В")</f>
        <v>0</v>
      </c>
      <c r="AR73" s="98" t="n">
        <f aca="false">COUNTIF($F73:$AJ76,"=НА")</f>
        <v>0</v>
      </c>
      <c r="AS73" s="98" t="n">
        <f aca="false">COUNTIF(F73:AJ76,"=ТН")</f>
        <v>0</v>
      </c>
      <c r="AT73" s="98" t="n">
        <f aca="false">COUNTIF($F73:$AJ76,"=ВД")</f>
        <v>0</v>
      </c>
      <c r="AU73" s="98" t="n">
        <f aca="false">COUNTIF($F73:$AJ76,"=ВП")</f>
        <v>0</v>
      </c>
      <c r="AV73" s="98" t="n">
        <f aca="false">COUNTIF($F73:$AJ76,"=ДД")</f>
        <v>0</v>
      </c>
      <c r="AW73" s="98" t="n">
        <f aca="false">COUNTIF($F73:$AJ76,"=П")</f>
        <v>3</v>
      </c>
      <c r="AX73" s="98" t="n">
        <f aca="false">COUNTIF($F73:$AJ76,"=ПР")</f>
        <v>0</v>
      </c>
      <c r="AY73" s="99" t="n">
        <f aca="false">COUNTIF($F73:$AJ76,"=І")</f>
        <v>0</v>
      </c>
      <c r="AZ73" s="99" t="n">
        <f aca="false">COUNTIF($F73:$AJ76,"=НЗ")</f>
        <v>0</v>
      </c>
      <c r="BA73" s="73" t="n">
        <f aca="false">IF(C73&gt;1,Графік!$D$36,"")</f>
        <v>144</v>
      </c>
    </row>
    <row r="74" customFormat="false" ht="15" hidden="false" customHeight="true" outlineLevel="0" collapsed="false">
      <c r="A74" s="156"/>
      <c r="B74" s="58"/>
      <c r="C74" s="59"/>
      <c r="D74" s="164"/>
      <c r="E74" s="100"/>
      <c r="F74" s="75" t="n">
        <f aca="false">IF(F73="Р",8,"")</f>
        <v>8</v>
      </c>
      <c r="G74" s="76" t="n">
        <f aca="false">IF(G73="Р",8,"")</f>
        <v>8</v>
      </c>
      <c r="H74" s="170" t="str">
        <f aca="false">IF(H73="Р",8,"")</f>
        <v/>
      </c>
      <c r="I74" s="170" t="str">
        <f aca="false">IF(I73="Р",8,"")</f>
        <v/>
      </c>
      <c r="J74" s="170" t="n">
        <f aca="false">IF(J73="Р",8,"")</f>
        <v>8</v>
      </c>
      <c r="K74" s="170" t="n">
        <f aca="false">IF(K73="Р",8,"")</f>
        <v>8</v>
      </c>
      <c r="L74" s="170" t="n">
        <f aca="false">IF(L73="Р",8,"")</f>
        <v>8</v>
      </c>
      <c r="M74" s="170" t="n">
        <f aca="false">IF(M73="Р",8,"")</f>
        <v>8</v>
      </c>
      <c r="N74" s="170" t="str">
        <f aca="false">IF(N73="Р",8,"")</f>
        <v/>
      </c>
      <c r="O74" s="170" t="str">
        <f aca="false">IF(O73="Р",8,"")</f>
        <v/>
      </c>
      <c r="P74" s="171" t="n">
        <f aca="false">IF(P73="Р",8,"")</f>
        <v>8</v>
      </c>
      <c r="Q74" s="170" t="n">
        <f aca="false">IF(Q73="Р",8,"")</f>
        <v>8</v>
      </c>
      <c r="R74" s="170" t="n">
        <f aca="false">IF(R73="Р",8,"")</f>
        <v>8</v>
      </c>
      <c r="S74" s="170" t="n">
        <f aca="false">IF(S73="Р",8,"")</f>
        <v>8</v>
      </c>
      <c r="T74" s="171" t="str">
        <f aca="false">IF(T73="Р",8,"")</f>
        <v/>
      </c>
      <c r="U74" s="170" t="str">
        <f aca="false">IF(U73="Р",8,"")</f>
        <v/>
      </c>
      <c r="V74" s="170" t="str">
        <f aca="false">IF(V73="Р",8,"")</f>
        <v/>
      </c>
      <c r="W74" s="171" t="n">
        <f aca="false">IF(W73="Р",8,"")</f>
        <v>8</v>
      </c>
      <c r="X74" s="170" t="n">
        <f aca="false">IF(X73="Р",8,"")</f>
        <v>8</v>
      </c>
      <c r="Y74" s="171" t="n">
        <f aca="false">IF(Y73="Р",8,"")</f>
        <v>8</v>
      </c>
      <c r="Z74" s="171" t="str">
        <f aca="false">IF(Z73="Р",8,"")</f>
        <v/>
      </c>
      <c r="AA74" s="171" t="str">
        <f aca="false">IF(AA73="Р",8,"")</f>
        <v/>
      </c>
      <c r="AB74" s="170"/>
      <c r="AC74" s="170"/>
      <c r="AD74" s="171" t="n">
        <v>8</v>
      </c>
      <c r="AE74" s="172"/>
      <c r="AF74" s="170"/>
      <c r="AG74" s="170"/>
      <c r="AH74" s="76"/>
      <c r="AI74" s="76"/>
      <c r="AJ74" s="79"/>
      <c r="AK74" s="93"/>
      <c r="AL74" s="94"/>
      <c r="AM74" s="95"/>
      <c r="AN74" s="96"/>
      <c r="AO74" s="70"/>
      <c r="AP74" s="70"/>
      <c r="AQ74" s="70"/>
      <c r="AR74" s="98"/>
      <c r="AS74" s="98"/>
      <c r="AT74" s="98"/>
      <c r="AU74" s="98"/>
      <c r="AV74" s="98"/>
      <c r="AW74" s="98"/>
      <c r="AX74" s="98"/>
      <c r="AY74" s="99"/>
      <c r="AZ74" s="99"/>
      <c r="BA74" s="73"/>
    </row>
    <row r="75" customFormat="false" ht="15" hidden="false" customHeight="true" outlineLevel="0" collapsed="false">
      <c r="A75" s="156"/>
      <c r="B75" s="58"/>
      <c r="C75" s="59"/>
      <c r="D75" s="164"/>
      <c r="E75" s="100"/>
      <c r="F75" s="82" t="str">
        <f aca="false">IF(F76&gt;0,"НУ","")</f>
        <v/>
      </c>
      <c r="G75" s="82" t="str">
        <f aca="false">IF(G76&gt;0,"НУ","")</f>
        <v/>
      </c>
      <c r="H75" s="82" t="str">
        <f aca="false">IF(H76&gt;0,"НУ","")</f>
        <v/>
      </c>
      <c r="I75" s="82" t="str">
        <f aca="false">IF(I76&gt;0,"НУ","")</f>
        <v/>
      </c>
      <c r="J75" s="82" t="str">
        <f aca="false">IF(J76&gt;0,"НУ","")</f>
        <v/>
      </c>
      <c r="K75" s="82" t="str">
        <f aca="false">IF(K76&gt;0,"НУ","")</f>
        <v/>
      </c>
      <c r="L75" s="82" t="str">
        <f aca="false">IF(L76&gt;0,"НУ","")</f>
        <v/>
      </c>
      <c r="M75" s="82" t="str">
        <f aca="false">IF(M76&gt;0,"НУ","")</f>
        <v/>
      </c>
      <c r="N75" s="82" t="str">
        <f aca="false">IF(N76&gt;0,"НУ","")</f>
        <v/>
      </c>
      <c r="O75" s="82" t="str">
        <f aca="false">IF(O76&gt;0,"НУ","")</f>
        <v/>
      </c>
      <c r="P75" s="83" t="str">
        <f aca="false">IF(P76&gt;0,"НУ","")</f>
        <v/>
      </c>
      <c r="Q75" s="82" t="str">
        <f aca="false">IF(Q76&gt;0,"НУ","")</f>
        <v/>
      </c>
      <c r="R75" s="82" t="str">
        <f aca="false">IF(R76&gt;0,"НУ","")</f>
        <v/>
      </c>
      <c r="S75" s="82" t="str">
        <f aca="false">IF(S76&gt;0,"НУ","")</f>
        <v/>
      </c>
      <c r="T75" s="83" t="str">
        <f aca="false">IF(T76&gt;0,"НУ","")</f>
        <v/>
      </c>
      <c r="U75" s="82" t="str">
        <f aca="false">IF(U76&gt;0,"НУ","")</f>
        <v/>
      </c>
      <c r="V75" s="82" t="str">
        <f aca="false">IF(V76&gt;0,"НУ","")</f>
        <v/>
      </c>
      <c r="W75" s="83" t="str">
        <f aca="false">IF(W76&gt;0,"НУ","")</f>
        <v/>
      </c>
      <c r="X75" s="82" t="str">
        <f aca="false">IF(X76&gt;0,"НУ","")</f>
        <v/>
      </c>
      <c r="Y75" s="83" t="str">
        <f aca="false">IF(Y76&gt;0,"НУ","")</f>
        <v/>
      </c>
      <c r="Z75" s="83" t="str">
        <f aca="false">IF(Z76&gt;0,"НУ","")</f>
        <v/>
      </c>
      <c r="AA75" s="83" t="str">
        <f aca="false">IF(AA76&gt;0,"НУ","")</f>
        <v/>
      </c>
      <c r="AB75" s="82"/>
      <c r="AC75" s="82"/>
      <c r="AD75" s="83"/>
      <c r="AE75" s="84"/>
      <c r="AF75" s="82"/>
      <c r="AG75" s="82"/>
      <c r="AH75" s="82"/>
      <c r="AI75" s="82"/>
      <c r="AJ75" s="173"/>
      <c r="AK75" s="93"/>
      <c r="AL75" s="94"/>
      <c r="AM75" s="95"/>
      <c r="AN75" s="96"/>
      <c r="AO75" s="70"/>
      <c r="AP75" s="70"/>
      <c r="AQ75" s="70"/>
      <c r="AR75" s="98"/>
      <c r="AS75" s="98"/>
      <c r="AT75" s="98"/>
      <c r="AU75" s="98"/>
      <c r="AV75" s="98"/>
      <c r="AW75" s="98"/>
      <c r="AX75" s="98"/>
      <c r="AY75" s="99"/>
      <c r="AZ75" s="99"/>
      <c r="BA75" s="73"/>
    </row>
    <row r="76" customFormat="false" ht="15" hidden="false" customHeight="true" outlineLevel="0" collapsed="false">
      <c r="A76" s="156"/>
      <c r="B76" s="58"/>
      <c r="C76" s="59"/>
      <c r="D76" s="164"/>
      <c r="E76" s="101"/>
      <c r="F76" s="87"/>
      <c r="G76" s="88"/>
      <c r="H76" s="88"/>
      <c r="I76" s="88"/>
      <c r="J76" s="88"/>
      <c r="K76" s="88"/>
      <c r="L76" s="88"/>
      <c r="M76" s="88"/>
      <c r="N76" s="88"/>
      <c r="O76" s="88"/>
      <c r="P76" s="89"/>
      <c r="Q76" s="88"/>
      <c r="R76" s="88"/>
      <c r="S76" s="88"/>
      <c r="T76" s="89"/>
      <c r="U76" s="88"/>
      <c r="V76" s="88"/>
      <c r="W76" s="89"/>
      <c r="X76" s="88"/>
      <c r="Y76" s="89"/>
      <c r="Z76" s="89"/>
      <c r="AA76" s="89"/>
      <c r="AB76" s="88"/>
      <c r="AC76" s="88"/>
      <c r="AD76" s="89"/>
      <c r="AE76" s="90"/>
      <c r="AF76" s="88"/>
      <c r="AG76" s="88"/>
      <c r="AH76" s="88"/>
      <c r="AI76" s="88"/>
      <c r="AJ76" s="91"/>
      <c r="AK76" s="93"/>
      <c r="AL76" s="94"/>
      <c r="AM76" s="95"/>
      <c r="AN76" s="96"/>
      <c r="AO76" s="70"/>
      <c r="AP76" s="70"/>
      <c r="AQ76" s="70"/>
      <c r="AR76" s="98"/>
      <c r="AS76" s="98"/>
      <c r="AT76" s="98"/>
      <c r="AU76" s="98"/>
      <c r="AV76" s="98"/>
      <c r="AW76" s="98"/>
      <c r="AX76" s="98"/>
      <c r="AY76" s="99"/>
      <c r="AZ76" s="99"/>
      <c r="BA76" s="73"/>
    </row>
    <row r="77" customFormat="false" ht="15" hidden="false" customHeight="true" outlineLevel="0" collapsed="false">
      <c r="A77" s="156" t="n">
        <v>17</v>
      </c>
      <c r="B77" s="58" t="str">
        <f aca="false">IFERROR(VLOOKUP($C77,Списки!$A$1:$C$3999,2,0),"")</f>
        <v>Оксеєнко Микола Павлович</v>
      </c>
      <c r="C77" s="59" t="s">
        <v>120</v>
      </c>
      <c r="D77" s="164" t="str">
        <f aca="false">IFERROR(VLOOKUP($C77,Списки!$A$1:$C$3999,3,0),"")</f>
        <v>транспортувальник</v>
      </c>
      <c r="E77" s="92"/>
      <c r="F77" s="61" t="str">
        <f aca="false">VLOOKUP(F$11,Графік!$A$5:$C$32,3,0)</f>
        <v>Р</v>
      </c>
      <c r="G77" s="158" t="str">
        <f aca="false">VLOOKUP(G$11,Графік!$A$5:$C$32,3,0)</f>
        <v>Р</v>
      </c>
      <c r="H77" s="158" t="str">
        <f aca="false">VLOOKUP(H$11,Графік!$A$5:$C$32,3,0)</f>
        <v>ВВ</v>
      </c>
      <c r="I77" s="158" t="str">
        <f aca="false">VLOOKUP(I$11,Графік!$A$5:$C$32,3,0)</f>
        <v>ВВ</v>
      </c>
      <c r="J77" s="158" t="str">
        <f aca="false">VLOOKUP(J$11,Графік!$A$5:$C$32,3,0)</f>
        <v>Р</v>
      </c>
      <c r="K77" s="158" t="str">
        <f aca="false">VLOOKUP(K$11,Графік!$A$5:$C$32,3,0)</f>
        <v>Р</v>
      </c>
      <c r="L77" s="158" t="str">
        <f aca="false">VLOOKUP(L$11,Графік!$A$5:$C$32,3,0)</f>
        <v>Р</v>
      </c>
      <c r="M77" s="158" t="str">
        <f aca="false">VLOOKUP(M$11,Графік!$A$5:$C$32,3,0)</f>
        <v>Р</v>
      </c>
      <c r="N77" s="158" t="str">
        <f aca="false">VLOOKUP(N$11,Графік!$A$5:$C$32,3,0)</f>
        <v>ВВ</v>
      </c>
      <c r="O77" s="158" t="str">
        <f aca="false">VLOOKUP(O$11,Графік!$A$5:$C$32,3,0)</f>
        <v>ВВ</v>
      </c>
      <c r="P77" s="159" t="str">
        <f aca="false">VLOOKUP(P$11,Графік!$A$5:$C$32,3,0)</f>
        <v>Р</v>
      </c>
      <c r="Q77" s="158" t="str">
        <f aca="false">VLOOKUP(Q$11,Графік!$A$5:$C$32,3,0)</f>
        <v>Р</v>
      </c>
      <c r="R77" s="158" t="str">
        <f aca="false">VLOOKUP(R$11,Графік!$A$5:$C$32,3,0)</f>
        <v>Р</v>
      </c>
      <c r="S77" s="158" t="str">
        <f aca="false">VLOOKUP(S$11,Графік!$A$5:$C$32,3,0)</f>
        <v>Р</v>
      </c>
      <c r="T77" s="159" t="str">
        <f aca="false">VLOOKUP(T$11,Графік!$A$5:$C$32,3,0)</f>
        <v>ВВ</v>
      </c>
      <c r="U77" s="158" t="str">
        <f aca="false">VLOOKUP(U$11,Графік!$A$5:$C$32,3,0)</f>
        <v>ВВ</v>
      </c>
      <c r="V77" s="158" t="s">
        <v>51</v>
      </c>
      <c r="W77" s="159" t="str">
        <f aca="false">VLOOKUP(W$11,Графік!$A$5:$C$32,3,0)</f>
        <v>Р</v>
      </c>
      <c r="X77" s="158" t="str">
        <f aca="false">VLOOKUP(X$11,Графік!$A$5:$C$32,3,0)</f>
        <v>Р</v>
      </c>
      <c r="Y77" s="159" t="str">
        <f aca="false">VLOOKUP(Y$11,Графік!$A$5:$C$32,3,0)</f>
        <v>Р</v>
      </c>
      <c r="Z77" s="159" t="str">
        <f aca="false">VLOOKUP(Z$11,Графік!$A$5:$C$32,3,0)</f>
        <v>ВВ</v>
      </c>
      <c r="AA77" s="159" t="str">
        <f aca="false">VLOOKUP(AA$11,Графік!$A$5:$C$32,3,0)</f>
        <v>ВВ</v>
      </c>
      <c r="AB77" s="167" t="s">
        <v>51</v>
      </c>
      <c r="AC77" s="167" t="s">
        <v>51</v>
      </c>
      <c r="AD77" s="167" t="str">
        <f aca="false">VLOOKUP(AD$11,Графік!$A$5:$C$32,3,0)</f>
        <v>Р</v>
      </c>
      <c r="AE77" s="168" t="str">
        <f aca="false">VLOOKUP(AE$11,Графік!$A$5:$C$32,3,0)</f>
        <v>Р</v>
      </c>
      <c r="AF77" s="167" t="str">
        <f aca="false">VLOOKUP(AF$11,Графік!$A$5:$C$32,3,0)</f>
        <v>ВВ</v>
      </c>
      <c r="AG77" s="167" t="str">
        <f aca="false">VLOOKUP(AG$11,Графік!$A$5:$C$32,3,0)</f>
        <v>ВВ</v>
      </c>
      <c r="AH77" s="158"/>
      <c r="AI77" s="158"/>
      <c r="AJ77" s="161"/>
      <c r="AK77" s="93" t="n">
        <f aca="false">SUMIF($F77:$AJ80,"Р",$F78:$AJ78)</f>
        <v>104</v>
      </c>
      <c r="AL77" s="94" t="n">
        <f aca="false">SUMIF($F79:$AJ80,"НУ",$F80:$AJ80)</f>
        <v>0</v>
      </c>
      <c r="AM77" s="95" t="n">
        <f aca="false">SUMIF(F77:AJ80,"РВ",F78:AJ78)</f>
        <v>0</v>
      </c>
      <c r="AN77" s="96" t="n">
        <f aca="false">AK77+AL77+AM77</f>
        <v>104</v>
      </c>
      <c r="AO77" s="70" t="n">
        <f aca="false">COUNTIF($F77:$AJ80,"=Р")</f>
        <v>15</v>
      </c>
      <c r="AP77" s="97" t="n">
        <f aca="false">COUNTIF($F77:$AJ80,"=ВВ")</f>
        <v>10</v>
      </c>
      <c r="AQ77" s="97" t="n">
        <f aca="false">COUNTIF($F77:$AJ80,"=В")</f>
        <v>0</v>
      </c>
      <c r="AR77" s="98" t="n">
        <f aca="false">COUNTIF($F77:$AJ80,"=НА")</f>
        <v>1</v>
      </c>
      <c r="AS77" s="98" t="n">
        <f aca="false">COUNTIF(F77:AJ80,"=ТН")</f>
        <v>0</v>
      </c>
      <c r="AT77" s="98" t="n">
        <f aca="false">COUNTIF($F77:$AJ80,"=ВД")</f>
        <v>0</v>
      </c>
      <c r="AU77" s="98" t="n">
        <f aca="false">COUNTIF($F77:$AJ80,"=ВП")</f>
        <v>0</v>
      </c>
      <c r="AV77" s="98" t="n">
        <f aca="false">COUNTIF($F77:$AJ80,"=ДД")</f>
        <v>0</v>
      </c>
      <c r="AW77" s="98" t="n">
        <f aca="false">COUNTIF($F77:$AJ80,"=П")</f>
        <v>3</v>
      </c>
      <c r="AX77" s="98" t="n">
        <f aca="false">COUNTIF($F77:$AJ80,"=ПР")</f>
        <v>0</v>
      </c>
      <c r="AY77" s="99" t="n">
        <f aca="false">COUNTIF($F77:$AJ80,"=І")</f>
        <v>0</v>
      </c>
      <c r="AZ77" s="99" t="n">
        <f aca="false">COUNTIF($F77:$AJ80,"=НЗ")</f>
        <v>0</v>
      </c>
      <c r="BA77" s="73" t="n">
        <f aca="false">IF(C77&gt;1,Графік!$D$36,"")</f>
        <v>144</v>
      </c>
    </row>
    <row r="78" customFormat="false" ht="15" hidden="false" customHeight="true" outlineLevel="0" collapsed="false">
      <c r="A78" s="156"/>
      <c r="B78" s="58"/>
      <c r="C78" s="59"/>
      <c r="D78" s="164"/>
      <c r="E78" s="100"/>
      <c r="F78" s="75" t="n">
        <f aca="false">IF(F77="Р",8,"")</f>
        <v>8</v>
      </c>
      <c r="G78" s="76" t="n">
        <f aca="false">IF(G77="Р",8,"")</f>
        <v>8</v>
      </c>
      <c r="H78" s="170" t="str">
        <f aca="false">IF(H77="Р",8,"")</f>
        <v/>
      </c>
      <c r="I78" s="170" t="str">
        <f aca="false">IF(I77="Р",8,"")</f>
        <v/>
      </c>
      <c r="J78" s="170" t="s">
        <v>121</v>
      </c>
      <c r="K78" s="170" t="n">
        <f aca="false">IF(K77="Р",8,"")</f>
        <v>8</v>
      </c>
      <c r="L78" s="170" t="n">
        <f aca="false">IF(L77="Р",8,"")</f>
        <v>8</v>
      </c>
      <c r="M78" s="170" t="n">
        <f aca="false">IF(M77="Р",8,"")</f>
        <v>8</v>
      </c>
      <c r="N78" s="170" t="str">
        <f aca="false">IF(N77="Р",8,"")</f>
        <v/>
      </c>
      <c r="O78" s="170" t="str">
        <f aca="false">IF(O77="Р",8,"")</f>
        <v/>
      </c>
      <c r="P78" s="171" t="n">
        <f aca="false">IF(P77="Р",8,"")</f>
        <v>8</v>
      </c>
      <c r="Q78" s="170" t="n">
        <f aca="false">IF(Q77="Р",8,"")</f>
        <v>8</v>
      </c>
      <c r="R78" s="170" t="n">
        <f aca="false">IF(R77="Р",8,"")</f>
        <v>8</v>
      </c>
      <c r="S78" s="170" t="n">
        <f aca="false">IF(S77="Р",8,"")</f>
        <v>8</v>
      </c>
      <c r="T78" s="171" t="str">
        <f aca="false">IF(T77="Р",8,"")</f>
        <v/>
      </c>
      <c r="U78" s="170" t="str">
        <f aca="false">IF(U77="Р",8,"")</f>
        <v/>
      </c>
      <c r="V78" s="170" t="str">
        <f aca="false">IF(V77="Р",8,"")</f>
        <v/>
      </c>
      <c r="W78" s="171" t="n">
        <f aca="false">IF(W77="Р",8,"")</f>
        <v>8</v>
      </c>
      <c r="X78" s="170" t="n">
        <f aca="false">IF(X77="Р",8,"")</f>
        <v>8</v>
      </c>
      <c r="Y78" s="171" t="n">
        <f aca="false">IF(Y77="Р",8,"")</f>
        <v>8</v>
      </c>
      <c r="Z78" s="171" t="str">
        <f aca="false">IF(Z77="Р",8,"")</f>
        <v/>
      </c>
      <c r="AA78" s="171" t="str">
        <f aca="false">IF(AA77="Р",8,"")</f>
        <v/>
      </c>
      <c r="AB78" s="170"/>
      <c r="AC78" s="170"/>
      <c r="AD78" s="171" t="n">
        <v>8</v>
      </c>
      <c r="AE78" s="172"/>
      <c r="AF78" s="170"/>
      <c r="AG78" s="170"/>
      <c r="AH78" s="76"/>
      <c r="AI78" s="76"/>
      <c r="AJ78" s="79"/>
      <c r="AK78" s="93"/>
      <c r="AL78" s="94"/>
      <c r="AM78" s="95"/>
      <c r="AN78" s="96"/>
      <c r="AO78" s="70"/>
      <c r="AP78" s="70"/>
      <c r="AQ78" s="70"/>
      <c r="AR78" s="98"/>
      <c r="AS78" s="98"/>
      <c r="AT78" s="98"/>
      <c r="AU78" s="98"/>
      <c r="AV78" s="98"/>
      <c r="AW78" s="98"/>
      <c r="AX78" s="98"/>
      <c r="AY78" s="99"/>
      <c r="AZ78" s="99"/>
      <c r="BA78" s="73"/>
    </row>
    <row r="79" customFormat="false" ht="15" hidden="false" customHeight="true" outlineLevel="0" collapsed="false">
      <c r="A79" s="156"/>
      <c r="B79" s="58"/>
      <c r="C79" s="59"/>
      <c r="D79" s="164"/>
      <c r="E79" s="100"/>
      <c r="F79" s="82" t="str">
        <f aca="false">IF(F80&gt;0,"НУ","")</f>
        <v/>
      </c>
      <c r="G79" s="82" t="str">
        <f aca="false">IF(G80&gt;0,"НУ","")</f>
        <v/>
      </c>
      <c r="H79" s="82" t="str">
        <f aca="false">IF(H80&gt;0,"НУ","")</f>
        <v/>
      </c>
      <c r="I79" s="82" t="str">
        <f aca="false">IF(I80&gt;0,"НУ","")</f>
        <v/>
      </c>
      <c r="J79" s="82" t="str">
        <f aca="false">IF(J80&gt;0,"НУ","")</f>
        <v/>
      </c>
      <c r="K79" s="82" t="str">
        <f aca="false">IF(K80&gt;0,"НУ","")</f>
        <v/>
      </c>
      <c r="L79" s="82" t="str">
        <f aca="false">IF(L80&gt;0,"НУ","")</f>
        <v/>
      </c>
      <c r="M79" s="82" t="str">
        <f aca="false">IF(M80&gt;0,"НУ","")</f>
        <v/>
      </c>
      <c r="N79" s="82" t="str">
        <f aca="false">IF(N80&gt;0,"НУ","")</f>
        <v/>
      </c>
      <c r="O79" s="82" t="str">
        <f aca="false">IF(O80&gt;0,"НУ","")</f>
        <v/>
      </c>
      <c r="P79" s="83" t="str">
        <f aca="false">IF(P80&gt;0,"НУ","")</f>
        <v/>
      </c>
      <c r="Q79" s="82" t="str">
        <f aca="false">IF(Q80&gt;0,"НУ","")</f>
        <v/>
      </c>
      <c r="R79" s="82" t="str">
        <f aca="false">IF(R80&gt;0,"НУ","")</f>
        <v/>
      </c>
      <c r="S79" s="82" t="str">
        <f aca="false">IF(S80&gt;0,"НУ","")</f>
        <v/>
      </c>
      <c r="T79" s="83" t="str">
        <f aca="false">IF(T80&gt;0,"НУ","")</f>
        <v/>
      </c>
      <c r="U79" s="82" t="str">
        <f aca="false">IF(U80&gt;0,"НУ","")</f>
        <v/>
      </c>
      <c r="V79" s="82" t="str">
        <f aca="false">IF(V80&gt;0,"НУ","")</f>
        <v/>
      </c>
      <c r="W79" s="83" t="str">
        <f aca="false">IF(W80&gt;0,"НУ","")</f>
        <v/>
      </c>
      <c r="X79" s="82" t="str">
        <f aca="false">IF(X80&gt;0,"НУ","")</f>
        <v/>
      </c>
      <c r="Y79" s="83" t="str">
        <f aca="false">IF(Y80&gt;0,"НУ","")</f>
        <v/>
      </c>
      <c r="Z79" s="83" t="str">
        <f aca="false">IF(Z80&gt;0,"НУ","")</f>
        <v/>
      </c>
      <c r="AA79" s="83" t="str">
        <f aca="false">IF(AA80&gt;0,"НУ","")</f>
        <v/>
      </c>
      <c r="AB79" s="82"/>
      <c r="AC79" s="82"/>
      <c r="AD79" s="83"/>
      <c r="AE79" s="84"/>
      <c r="AF79" s="82"/>
      <c r="AG79" s="82"/>
      <c r="AH79" s="82"/>
      <c r="AI79" s="82"/>
      <c r="AJ79" s="173"/>
      <c r="AK79" s="93"/>
      <c r="AL79" s="94"/>
      <c r="AM79" s="95"/>
      <c r="AN79" s="96"/>
      <c r="AO79" s="70"/>
      <c r="AP79" s="70"/>
      <c r="AQ79" s="70"/>
      <c r="AR79" s="98"/>
      <c r="AS79" s="98"/>
      <c r="AT79" s="98"/>
      <c r="AU79" s="98"/>
      <c r="AV79" s="98"/>
      <c r="AW79" s="98"/>
      <c r="AX79" s="98"/>
      <c r="AY79" s="99"/>
      <c r="AZ79" s="99"/>
      <c r="BA79" s="73"/>
    </row>
    <row r="80" customFormat="false" ht="15" hidden="false" customHeight="true" outlineLevel="0" collapsed="false">
      <c r="A80" s="156"/>
      <c r="B80" s="58"/>
      <c r="C80" s="59"/>
      <c r="D80" s="164"/>
      <c r="E80" s="101"/>
      <c r="F80" s="87"/>
      <c r="G80" s="88"/>
      <c r="H80" s="88"/>
      <c r="I80" s="88"/>
      <c r="J80" s="88"/>
      <c r="K80" s="88"/>
      <c r="L80" s="88"/>
      <c r="M80" s="88"/>
      <c r="N80" s="88"/>
      <c r="O80" s="88"/>
      <c r="P80" s="89"/>
      <c r="Q80" s="88"/>
      <c r="R80" s="88"/>
      <c r="S80" s="88"/>
      <c r="T80" s="89"/>
      <c r="U80" s="88"/>
      <c r="V80" s="88"/>
      <c r="W80" s="89"/>
      <c r="X80" s="88"/>
      <c r="Y80" s="89"/>
      <c r="Z80" s="89"/>
      <c r="AA80" s="89"/>
      <c r="AB80" s="88"/>
      <c r="AC80" s="88"/>
      <c r="AD80" s="89"/>
      <c r="AE80" s="90"/>
      <c r="AF80" s="88"/>
      <c r="AG80" s="88"/>
      <c r="AH80" s="88"/>
      <c r="AI80" s="88"/>
      <c r="AJ80" s="91"/>
      <c r="AK80" s="93"/>
      <c r="AL80" s="94"/>
      <c r="AM80" s="95"/>
      <c r="AN80" s="96"/>
      <c r="AO80" s="70"/>
      <c r="AP80" s="70"/>
      <c r="AQ80" s="70"/>
      <c r="AR80" s="98"/>
      <c r="AS80" s="98"/>
      <c r="AT80" s="98"/>
      <c r="AU80" s="98"/>
      <c r="AV80" s="98"/>
      <c r="AW80" s="98"/>
      <c r="AX80" s="98"/>
      <c r="AY80" s="99"/>
      <c r="AZ80" s="99"/>
      <c r="BA80" s="73"/>
    </row>
    <row r="81" customFormat="false" ht="15" hidden="false" customHeight="true" outlineLevel="0" collapsed="false">
      <c r="A81" s="156" t="n">
        <v>18</v>
      </c>
      <c r="B81" s="58" t="str">
        <f aca="false">IFERROR(VLOOKUP($C81,Списки!$A$1:$C$3999,2,0),"")</f>
        <v>Олійник Георгій  Васильович</v>
      </c>
      <c r="C81" s="59" t="s">
        <v>122</v>
      </c>
      <c r="D81" s="164" t="str">
        <f aca="false">IFERROR(VLOOKUP($C81,Списки!$A$1:$C$3999,3,0),"")</f>
        <v>транспортувальник</v>
      </c>
      <c r="E81" s="92"/>
      <c r="F81" s="61" t="str">
        <f aca="false">VLOOKUP(F$11,Графік!$A$5:$C$32,3,0)</f>
        <v>Р</v>
      </c>
      <c r="G81" s="158" t="str">
        <f aca="false">VLOOKUP(G$11,Графік!$A$5:$C$32,3,0)</f>
        <v>Р</v>
      </c>
      <c r="H81" s="158" t="str">
        <f aca="false">VLOOKUP(H$11,Графік!$A$5:$C$32,3,0)</f>
        <v>ВВ</v>
      </c>
      <c r="I81" s="158" t="str">
        <f aca="false">VLOOKUP(I$11,Графік!$A$5:$C$32,3,0)</f>
        <v>ВВ</v>
      </c>
      <c r="J81" s="158" t="str">
        <f aca="false">VLOOKUP(J$11,Графік!$A$5:$C$32,3,0)</f>
        <v>Р</v>
      </c>
      <c r="K81" s="158" t="str">
        <f aca="false">VLOOKUP(K$11,Графік!$A$5:$C$32,3,0)</f>
        <v>Р</v>
      </c>
      <c r="L81" s="158" t="str">
        <f aca="false">VLOOKUP(L$11,Графік!$A$5:$C$32,3,0)</f>
        <v>Р</v>
      </c>
      <c r="M81" s="158" t="str">
        <f aca="false">VLOOKUP(M$11,Графік!$A$5:$C$32,3,0)</f>
        <v>Р</v>
      </c>
      <c r="N81" s="158" t="str">
        <f aca="false">VLOOKUP(N$11,Графік!$A$5:$C$32,3,0)</f>
        <v>ВВ</v>
      </c>
      <c r="O81" s="158" t="str">
        <f aca="false">VLOOKUP(O$11,Графік!$A$5:$C$32,3,0)</f>
        <v>ВВ</v>
      </c>
      <c r="P81" s="159" t="str">
        <f aca="false">VLOOKUP(P$11,Графік!$A$5:$C$32,3,0)</f>
        <v>Р</v>
      </c>
      <c r="Q81" s="158" t="str">
        <f aca="false">VLOOKUP(Q$11,Графік!$A$5:$C$32,3,0)</f>
        <v>Р</v>
      </c>
      <c r="R81" s="158" t="str">
        <f aca="false">VLOOKUP(R$11,Графік!$A$5:$C$32,3,0)</f>
        <v>Р</v>
      </c>
      <c r="S81" s="158" t="str">
        <f aca="false">VLOOKUP(S$11,Графік!$A$5:$C$32,3,0)</f>
        <v>Р</v>
      </c>
      <c r="T81" s="159" t="str">
        <f aca="false">VLOOKUP(T$11,Графік!$A$5:$C$32,3,0)</f>
        <v>ВВ</v>
      </c>
      <c r="U81" s="158" t="str">
        <f aca="false">VLOOKUP(U$11,Графік!$A$5:$C$32,3,0)</f>
        <v>ВВ</v>
      </c>
      <c r="V81" s="158" t="s">
        <v>51</v>
      </c>
      <c r="W81" s="159" t="str">
        <f aca="false">VLOOKUP(W$11,Графік!$A$5:$C$32,3,0)</f>
        <v>Р</v>
      </c>
      <c r="X81" s="158" t="str">
        <f aca="false">VLOOKUP(X$11,Графік!$A$5:$C$32,3,0)</f>
        <v>Р</v>
      </c>
      <c r="Y81" s="159" t="str">
        <f aca="false">VLOOKUP(Y$11,Графік!$A$5:$C$32,3,0)</f>
        <v>Р</v>
      </c>
      <c r="Z81" s="159" t="str">
        <f aca="false">VLOOKUP(Z$11,Графік!$A$5:$C$32,3,0)</f>
        <v>ВВ</v>
      </c>
      <c r="AA81" s="159" t="str">
        <f aca="false">VLOOKUP(AA$11,Графік!$A$5:$C$32,3,0)</f>
        <v>ВВ</v>
      </c>
      <c r="AB81" s="167" t="s">
        <v>51</v>
      </c>
      <c r="AC81" s="167" t="s">
        <v>51</v>
      </c>
      <c r="AD81" s="167" t="str">
        <f aca="false">VLOOKUP(AD$11,Графік!$A$5:$C$32,3,0)</f>
        <v>Р</v>
      </c>
      <c r="AE81" s="168" t="str">
        <f aca="false">VLOOKUP(AE$11,Графік!$A$5:$C$32,3,0)</f>
        <v>Р</v>
      </c>
      <c r="AF81" s="167" t="str">
        <f aca="false">VLOOKUP(AF$11,Графік!$A$5:$C$32,3,0)</f>
        <v>ВВ</v>
      </c>
      <c r="AG81" s="167" t="str">
        <f aca="false">VLOOKUP(AG$11,Графік!$A$5:$C$32,3,0)</f>
        <v>ВВ</v>
      </c>
      <c r="AH81" s="158"/>
      <c r="AI81" s="158"/>
      <c r="AJ81" s="161"/>
      <c r="AK81" s="93" t="n">
        <f aca="false">SUMIF($F81:$AJ84,"Р",$F82:$AJ82)</f>
        <v>112</v>
      </c>
      <c r="AL81" s="94" t="n">
        <f aca="false">SUMIF($F83:$AJ84,"НУ",$F84:$AJ84)</f>
        <v>0</v>
      </c>
      <c r="AM81" s="95" t="n">
        <f aca="false">SUMIF(F81:AJ84,"РВ",F82:AJ82)</f>
        <v>0</v>
      </c>
      <c r="AN81" s="96" t="n">
        <f aca="false">AK81+AL81+AM81</f>
        <v>112</v>
      </c>
      <c r="AO81" s="70" t="n">
        <f aca="false">COUNTIF($F81:$AJ84,"=Р")</f>
        <v>15</v>
      </c>
      <c r="AP81" s="97" t="n">
        <f aca="false">COUNTIF($F81:$AJ84,"=ВВ")</f>
        <v>10</v>
      </c>
      <c r="AQ81" s="97" t="n">
        <f aca="false">COUNTIF($F81:$AJ84,"=В")</f>
        <v>0</v>
      </c>
      <c r="AR81" s="98" t="n">
        <f aca="false">COUNTIF($F81:$AJ84,"=НА")</f>
        <v>0</v>
      </c>
      <c r="AS81" s="98" t="n">
        <f aca="false">COUNTIF(F81:AJ84,"=ТН")</f>
        <v>0</v>
      </c>
      <c r="AT81" s="98" t="n">
        <f aca="false">COUNTIF($F81:$AJ84,"=ВД")</f>
        <v>0</v>
      </c>
      <c r="AU81" s="98" t="n">
        <f aca="false">COUNTIF($F81:$AJ84,"=ВП")</f>
        <v>0</v>
      </c>
      <c r="AV81" s="98" t="n">
        <f aca="false">COUNTIF($F81:$AJ84,"=ДД")</f>
        <v>0</v>
      </c>
      <c r="AW81" s="98" t="n">
        <f aca="false">COUNTIF($F81:$AJ84,"=П")</f>
        <v>3</v>
      </c>
      <c r="AX81" s="98" t="n">
        <f aca="false">COUNTIF($F81:$AJ84,"=ПР")</f>
        <v>0</v>
      </c>
      <c r="AY81" s="99" t="n">
        <f aca="false">COUNTIF($F81:$AJ84,"=І")</f>
        <v>0</v>
      </c>
      <c r="AZ81" s="99" t="n">
        <f aca="false">COUNTIF($F81:$AJ84,"=НЗ")</f>
        <v>0</v>
      </c>
      <c r="BA81" s="73" t="n">
        <f aca="false">IF(C81&gt;1,Графік!$D$36,"")</f>
        <v>144</v>
      </c>
    </row>
    <row r="82" customFormat="false" ht="15" hidden="false" customHeight="true" outlineLevel="0" collapsed="false">
      <c r="A82" s="156"/>
      <c r="B82" s="58"/>
      <c r="C82" s="59"/>
      <c r="D82" s="164"/>
      <c r="E82" s="100"/>
      <c r="F82" s="75" t="n">
        <f aca="false">IF(F81="Р",8,"")</f>
        <v>8</v>
      </c>
      <c r="G82" s="76" t="n">
        <f aca="false">IF(G81="Р",8,"")</f>
        <v>8</v>
      </c>
      <c r="H82" s="170" t="str">
        <f aca="false">IF(H81="Р",8,"")</f>
        <v/>
      </c>
      <c r="I82" s="170" t="str">
        <f aca="false">IF(I81="Р",8,"")</f>
        <v/>
      </c>
      <c r="J82" s="170" t="n">
        <f aca="false">IF(J81="Р",8,"")</f>
        <v>8</v>
      </c>
      <c r="K82" s="170" t="n">
        <f aca="false">IF(K81="Р",8,"")</f>
        <v>8</v>
      </c>
      <c r="L82" s="170" t="n">
        <f aca="false">IF(L81="Р",8,"")</f>
        <v>8</v>
      </c>
      <c r="M82" s="170" t="n">
        <f aca="false">IF(M81="Р",8,"")</f>
        <v>8</v>
      </c>
      <c r="N82" s="170" t="str">
        <f aca="false">IF(N81="Р",8,"")</f>
        <v/>
      </c>
      <c r="O82" s="170" t="str">
        <f aca="false">IF(O81="Р",8,"")</f>
        <v/>
      </c>
      <c r="P82" s="171" t="n">
        <f aca="false">IF(P81="Р",8,"")</f>
        <v>8</v>
      </c>
      <c r="Q82" s="170" t="n">
        <f aca="false">IF(Q81="Р",8,"")</f>
        <v>8</v>
      </c>
      <c r="R82" s="170" t="n">
        <f aca="false">IF(R81="Р",8,"")</f>
        <v>8</v>
      </c>
      <c r="S82" s="170" t="n">
        <f aca="false">IF(S81="Р",8,"")</f>
        <v>8</v>
      </c>
      <c r="T82" s="171" t="str">
        <f aca="false">IF(T81="Р",8,"")</f>
        <v/>
      </c>
      <c r="U82" s="170" t="str">
        <f aca="false">IF(U81="Р",8,"")</f>
        <v/>
      </c>
      <c r="V82" s="170" t="str">
        <f aca="false">IF(V81="Р",8,"")</f>
        <v/>
      </c>
      <c r="W82" s="171" t="n">
        <f aca="false">IF(W81="Р",8,"")</f>
        <v>8</v>
      </c>
      <c r="X82" s="170" t="n">
        <f aca="false">IF(X81="Р",8,"")</f>
        <v>8</v>
      </c>
      <c r="Y82" s="171" t="n">
        <f aca="false">IF(Y81="Р",8,"")</f>
        <v>8</v>
      </c>
      <c r="Z82" s="171" t="str">
        <f aca="false">IF(Z81="Р",8,"")</f>
        <v/>
      </c>
      <c r="AA82" s="171" t="str">
        <f aca="false">IF(AA81="Р",8,"")</f>
        <v/>
      </c>
      <c r="AB82" s="170"/>
      <c r="AC82" s="170"/>
      <c r="AD82" s="171" t="n">
        <v>8</v>
      </c>
      <c r="AE82" s="172"/>
      <c r="AF82" s="170"/>
      <c r="AG82" s="170"/>
      <c r="AH82" s="76"/>
      <c r="AI82" s="76"/>
      <c r="AJ82" s="79"/>
      <c r="AK82" s="93"/>
      <c r="AL82" s="94"/>
      <c r="AM82" s="95"/>
      <c r="AN82" s="96"/>
      <c r="AO82" s="70"/>
      <c r="AP82" s="70"/>
      <c r="AQ82" s="70"/>
      <c r="AR82" s="98"/>
      <c r="AS82" s="98"/>
      <c r="AT82" s="98"/>
      <c r="AU82" s="98"/>
      <c r="AV82" s="98"/>
      <c r="AW82" s="98"/>
      <c r="AX82" s="98"/>
      <c r="AY82" s="99"/>
      <c r="AZ82" s="99"/>
      <c r="BA82" s="73"/>
    </row>
    <row r="83" customFormat="false" ht="15" hidden="false" customHeight="true" outlineLevel="0" collapsed="false">
      <c r="A83" s="156"/>
      <c r="B83" s="58"/>
      <c r="C83" s="59"/>
      <c r="D83" s="164"/>
      <c r="E83" s="100"/>
      <c r="F83" s="82" t="str">
        <f aca="false">IF(F84&gt;0,"НУ","")</f>
        <v/>
      </c>
      <c r="G83" s="82" t="str">
        <f aca="false">IF(G84&gt;0,"НУ","")</f>
        <v/>
      </c>
      <c r="H83" s="82" t="str">
        <f aca="false">IF(H84&gt;0,"НУ","")</f>
        <v/>
      </c>
      <c r="I83" s="82" t="str">
        <f aca="false">IF(I84&gt;0,"НУ","")</f>
        <v/>
      </c>
      <c r="J83" s="82" t="str">
        <f aca="false">IF(J84&gt;0,"НУ","")</f>
        <v/>
      </c>
      <c r="K83" s="82" t="str">
        <f aca="false">IF(K84&gt;0,"НУ","")</f>
        <v/>
      </c>
      <c r="L83" s="82" t="str">
        <f aca="false">IF(L84&gt;0,"НУ","")</f>
        <v/>
      </c>
      <c r="M83" s="82" t="str">
        <f aca="false">IF(M84&gt;0,"НУ","")</f>
        <v/>
      </c>
      <c r="N83" s="82" t="str">
        <f aca="false">IF(N84&gt;0,"НУ","")</f>
        <v/>
      </c>
      <c r="O83" s="82" t="str">
        <f aca="false">IF(O84&gt;0,"НУ","")</f>
        <v/>
      </c>
      <c r="P83" s="83" t="str">
        <f aca="false">IF(P84&gt;0,"НУ","")</f>
        <v/>
      </c>
      <c r="Q83" s="82" t="str">
        <f aca="false">IF(Q84&gt;0,"НУ","")</f>
        <v/>
      </c>
      <c r="R83" s="82" t="str">
        <f aca="false">IF(R84&gt;0,"НУ","")</f>
        <v/>
      </c>
      <c r="S83" s="82" t="str">
        <f aca="false">IF(S84&gt;0,"НУ","")</f>
        <v/>
      </c>
      <c r="T83" s="83" t="str">
        <f aca="false">IF(T84&gt;0,"НУ","")</f>
        <v/>
      </c>
      <c r="U83" s="82" t="str">
        <f aca="false">IF(U84&gt;0,"НУ","")</f>
        <v/>
      </c>
      <c r="V83" s="82" t="str">
        <f aca="false">IF(V84&gt;0,"НУ","")</f>
        <v/>
      </c>
      <c r="W83" s="83" t="str">
        <f aca="false">IF(W84&gt;0,"НУ","")</f>
        <v/>
      </c>
      <c r="X83" s="82" t="str">
        <f aca="false">IF(X84&gt;0,"НУ","")</f>
        <v/>
      </c>
      <c r="Y83" s="83" t="str">
        <f aca="false">IF(Y84&gt;0,"НУ","")</f>
        <v/>
      </c>
      <c r="Z83" s="83" t="str">
        <f aca="false">IF(Z84&gt;0,"НУ","")</f>
        <v/>
      </c>
      <c r="AA83" s="83" t="str">
        <f aca="false">IF(AA84&gt;0,"НУ","")</f>
        <v/>
      </c>
      <c r="AB83" s="82"/>
      <c r="AC83" s="82"/>
      <c r="AD83" s="83"/>
      <c r="AE83" s="84"/>
      <c r="AF83" s="82"/>
      <c r="AG83" s="82"/>
      <c r="AH83" s="82"/>
      <c r="AI83" s="82"/>
      <c r="AJ83" s="173"/>
      <c r="AK83" s="93"/>
      <c r="AL83" s="94"/>
      <c r="AM83" s="95"/>
      <c r="AN83" s="96"/>
      <c r="AO83" s="70"/>
      <c r="AP83" s="70"/>
      <c r="AQ83" s="70"/>
      <c r="AR83" s="98"/>
      <c r="AS83" s="98"/>
      <c r="AT83" s="98"/>
      <c r="AU83" s="98"/>
      <c r="AV83" s="98"/>
      <c r="AW83" s="98"/>
      <c r="AX83" s="98"/>
      <c r="AY83" s="99"/>
      <c r="AZ83" s="99"/>
      <c r="BA83" s="73"/>
    </row>
    <row r="84" customFormat="false" ht="15" hidden="false" customHeight="true" outlineLevel="0" collapsed="false">
      <c r="A84" s="156"/>
      <c r="B84" s="58"/>
      <c r="C84" s="59"/>
      <c r="D84" s="164"/>
      <c r="E84" s="101"/>
      <c r="F84" s="87"/>
      <c r="G84" s="88"/>
      <c r="H84" s="88"/>
      <c r="I84" s="88"/>
      <c r="J84" s="88"/>
      <c r="K84" s="88"/>
      <c r="L84" s="88"/>
      <c r="M84" s="88"/>
      <c r="N84" s="88"/>
      <c r="O84" s="88"/>
      <c r="P84" s="89"/>
      <c r="Q84" s="88"/>
      <c r="R84" s="88"/>
      <c r="S84" s="88"/>
      <c r="T84" s="89"/>
      <c r="U84" s="88"/>
      <c r="V84" s="88"/>
      <c r="W84" s="89"/>
      <c r="X84" s="88"/>
      <c r="Y84" s="89"/>
      <c r="Z84" s="89"/>
      <c r="AA84" s="89"/>
      <c r="AB84" s="88"/>
      <c r="AC84" s="88"/>
      <c r="AD84" s="89"/>
      <c r="AE84" s="90"/>
      <c r="AF84" s="88"/>
      <c r="AG84" s="88"/>
      <c r="AH84" s="88"/>
      <c r="AI84" s="88"/>
      <c r="AJ84" s="91"/>
      <c r="AK84" s="93"/>
      <c r="AL84" s="94"/>
      <c r="AM84" s="95"/>
      <c r="AN84" s="96"/>
      <c r="AO84" s="70"/>
      <c r="AP84" s="70"/>
      <c r="AQ84" s="70"/>
      <c r="AR84" s="98"/>
      <c r="AS84" s="98"/>
      <c r="AT84" s="98"/>
      <c r="AU84" s="98"/>
      <c r="AV84" s="98"/>
      <c r="AW84" s="98"/>
      <c r="AX84" s="98"/>
      <c r="AY84" s="99"/>
      <c r="AZ84" s="99"/>
      <c r="BA84" s="73"/>
    </row>
    <row r="85" customFormat="false" ht="15" hidden="false" customHeight="true" outlineLevel="0" collapsed="false">
      <c r="A85" s="156" t="n">
        <v>19</v>
      </c>
      <c r="B85" s="58" t="str">
        <f aca="false">IFERROR(VLOOKUP($C85,Списки!$A$1:$C$3999,2,0),"")</f>
        <v>Пастушак Ігор Іванович</v>
      </c>
      <c r="C85" s="59" t="s">
        <v>123</v>
      </c>
      <c r="D85" s="164" t="str">
        <f aca="false">IFERROR(VLOOKUP($C85,Списки!$A$1:$C$3999,3,0),"")</f>
        <v>транспортувальник</v>
      </c>
      <c r="E85" s="92"/>
      <c r="F85" s="61" t="str">
        <f aca="false">VLOOKUP(F$11,Графік!$A$5:$C$32,3,0)</f>
        <v>Р</v>
      </c>
      <c r="G85" s="158" t="str">
        <f aca="false">VLOOKUP(G$11,Графік!$A$5:$C$32,3,0)</f>
        <v>Р</v>
      </c>
      <c r="H85" s="158" t="str">
        <f aca="false">VLOOKUP(H$11,Графік!$A$5:$C$32,3,0)</f>
        <v>ВВ</v>
      </c>
      <c r="I85" s="158" t="str">
        <f aca="false">VLOOKUP(I$11,Графік!$A$5:$C$32,3,0)</f>
        <v>ВВ</v>
      </c>
      <c r="J85" s="158" t="str">
        <f aca="false">VLOOKUP(J$11,Графік!$A$5:$C$32,3,0)</f>
        <v>Р</v>
      </c>
      <c r="K85" s="158" t="str">
        <f aca="false">VLOOKUP(K$11,Графік!$A$5:$C$32,3,0)</f>
        <v>Р</v>
      </c>
      <c r="L85" s="158" t="s">
        <v>66</v>
      </c>
      <c r="M85" s="158" t="s">
        <v>66</v>
      </c>
      <c r="N85" s="158" t="str">
        <f aca="false">VLOOKUP(N$11,Графік!$A$5:$C$32,3,0)</f>
        <v>ВВ</v>
      </c>
      <c r="O85" s="158" t="str">
        <f aca="false">VLOOKUP(O$11,Графік!$A$5:$C$32,3,0)</f>
        <v>ВВ</v>
      </c>
      <c r="P85" s="159" t="str">
        <f aca="false">VLOOKUP(P$11,Графік!$A$5:$C$32,3,0)</f>
        <v>Р</v>
      </c>
      <c r="Q85" s="158" t="str">
        <f aca="false">VLOOKUP(Q$11,Графік!$A$5:$C$32,3,0)</f>
        <v>Р</v>
      </c>
      <c r="R85" s="158" t="str">
        <f aca="false">VLOOKUP(R$11,Графік!$A$5:$C$32,3,0)</f>
        <v>Р</v>
      </c>
      <c r="S85" s="158" t="str">
        <f aca="false">VLOOKUP(S$11,Графік!$A$5:$C$32,3,0)</f>
        <v>Р</v>
      </c>
      <c r="T85" s="159" t="str">
        <f aca="false">VLOOKUP(T$11,Графік!$A$5:$C$32,3,0)</f>
        <v>ВВ</v>
      </c>
      <c r="U85" s="158" t="str">
        <f aca="false">VLOOKUP(U$11,Графік!$A$5:$C$32,3,0)</f>
        <v>ВВ</v>
      </c>
      <c r="V85" s="160" t="s">
        <v>51</v>
      </c>
      <c r="W85" s="159" t="s">
        <v>66</v>
      </c>
      <c r="X85" s="158" t="str">
        <f aca="false">VLOOKUP(X$11,Графік!$A$5:$C$32,3,0)</f>
        <v>Р</v>
      </c>
      <c r="Y85" s="159" t="str">
        <f aca="false">VLOOKUP(Y$11,Графік!$A$5:$C$32,3,0)</f>
        <v>Р</v>
      </c>
      <c r="Z85" s="159" t="str">
        <f aca="false">VLOOKUP(Z$11,Графік!$A$5:$C$32,3,0)</f>
        <v>ВВ</v>
      </c>
      <c r="AA85" s="159" t="str">
        <f aca="false">VLOOKUP(AA$11,Графік!$A$5:$C$32,3,0)</f>
        <v>ВВ</v>
      </c>
      <c r="AB85" s="167" t="s">
        <v>51</v>
      </c>
      <c r="AC85" s="167" t="s">
        <v>51</v>
      </c>
      <c r="AD85" s="167" t="s">
        <v>66</v>
      </c>
      <c r="AE85" s="168" t="str">
        <f aca="false">VLOOKUP(AE$11,Графік!$A$5:$C$32,3,0)</f>
        <v>Р</v>
      </c>
      <c r="AF85" s="167" t="str">
        <f aca="false">VLOOKUP(AF$11,Графік!$A$5:$C$32,3,0)</f>
        <v>ВВ</v>
      </c>
      <c r="AG85" s="167" t="str">
        <f aca="false">VLOOKUP(AG$11,Графік!$A$5:$C$32,3,0)</f>
        <v>ВВ</v>
      </c>
      <c r="AH85" s="158"/>
      <c r="AI85" s="158"/>
      <c r="AJ85" s="161"/>
      <c r="AK85" s="93" t="n">
        <f aca="false">SUMIF($F85:$AJ88,"Р",$F86:$AJ86)</f>
        <v>80</v>
      </c>
      <c r="AL85" s="94" t="n">
        <f aca="false">SUMIF($F87:$AJ88,"НУ",$F88:$AJ88)</f>
        <v>7</v>
      </c>
      <c r="AM85" s="95" t="n">
        <f aca="false">SUMIF(F85:AJ88,"РВ",F86:AJ86)</f>
        <v>0</v>
      </c>
      <c r="AN85" s="96" t="n">
        <f aca="false">AK85+AL85+AM85</f>
        <v>87</v>
      </c>
      <c r="AO85" s="70" t="n">
        <f aca="false">COUNTIF($F85:$AJ88,"=Р")</f>
        <v>11</v>
      </c>
      <c r="AP85" s="97" t="n">
        <f aca="false">COUNTIF($F85:$AJ88,"=ВВ")</f>
        <v>10</v>
      </c>
      <c r="AQ85" s="97" t="n">
        <f aca="false">COUNTIF($F85:$AJ88,"=В")</f>
        <v>0</v>
      </c>
      <c r="AR85" s="98" t="n">
        <f aca="false">COUNTIF($F85:$AJ88,"=НА")</f>
        <v>0</v>
      </c>
      <c r="AS85" s="98" t="n">
        <f aca="false">COUNTIF(F85:AJ88,"=ТН")</f>
        <v>0</v>
      </c>
      <c r="AT85" s="98" t="n">
        <f aca="false">COUNTIF($F85:$AJ88,"=ВД")</f>
        <v>0</v>
      </c>
      <c r="AU85" s="98" t="n">
        <f aca="false">COUNTIF($F85:$AJ88,"=ВП")</f>
        <v>0</v>
      </c>
      <c r="AV85" s="98" t="n">
        <f aca="false">COUNTIF($F85:$AJ88,"=ДД")</f>
        <v>0</v>
      </c>
      <c r="AW85" s="98" t="n">
        <f aca="false">COUNTIF($F85:$AJ88,"=П")</f>
        <v>3</v>
      </c>
      <c r="AX85" s="98" t="n">
        <f aca="false">COUNTIF($F85:$AJ88,"=ПР")</f>
        <v>0</v>
      </c>
      <c r="AY85" s="99" t="n">
        <f aca="false">COUNTIF($F85:$AJ88,"=І")</f>
        <v>0</v>
      </c>
      <c r="AZ85" s="99" t="n">
        <f aca="false">COUNTIF($F85:$AJ88,"=НЗ")</f>
        <v>4</v>
      </c>
      <c r="BA85" s="73" t="n">
        <f aca="false">IF(C85&gt;1,Графік!$D$36,"")</f>
        <v>144</v>
      </c>
    </row>
    <row r="86" customFormat="false" ht="15" hidden="false" customHeight="true" outlineLevel="0" collapsed="false">
      <c r="A86" s="156"/>
      <c r="B86" s="58"/>
      <c r="C86" s="59"/>
      <c r="D86" s="164"/>
      <c r="E86" s="100"/>
      <c r="F86" s="75" t="n">
        <f aca="false">IF(F85="Р",8,"")</f>
        <v>8</v>
      </c>
      <c r="G86" s="76" t="n">
        <f aca="false">IF(G85="Р",8,"")</f>
        <v>8</v>
      </c>
      <c r="H86" s="170" t="str">
        <f aca="false">IF(H85="Р",8,"")</f>
        <v/>
      </c>
      <c r="I86" s="170" t="str">
        <f aca="false">IF(I85="Р",8,"")</f>
        <v/>
      </c>
      <c r="J86" s="170" t="n">
        <f aca="false">IF(J85="Р",8,"")</f>
        <v>8</v>
      </c>
      <c r="K86" s="170" t="n">
        <f aca="false">IF(K85="Р",8,"")</f>
        <v>8</v>
      </c>
      <c r="L86" s="170"/>
      <c r="M86" s="170"/>
      <c r="N86" s="170" t="str">
        <f aca="false">IF(N85="Р",8,"")</f>
        <v/>
      </c>
      <c r="O86" s="170" t="str">
        <f aca="false">IF(O85="Р",8,"")</f>
        <v/>
      </c>
      <c r="P86" s="171" t="n">
        <f aca="false">IF(P85="Р",8,"")</f>
        <v>8</v>
      </c>
      <c r="Q86" s="170" t="n">
        <f aca="false">IF(Q85="Р",8,"")</f>
        <v>8</v>
      </c>
      <c r="R86" s="170" t="n">
        <f aca="false">IF(R85="Р",8,"")</f>
        <v>8</v>
      </c>
      <c r="S86" s="170" t="n">
        <f aca="false">IF(S85="Р",8,"")</f>
        <v>8</v>
      </c>
      <c r="T86" s="171" t="str">
        <f aca="false">IF(T85="Р",8,"")</f>
        <v/>
      </c>
      <c r="U86" s="170" t="str">
        <f aca="false">IF(U85="Р",8,"")</f>
        <v/>
      </c>
      <c r="V86" s="172" t="str">
        <f aca="false">IF(V85="Р",8,"")</f>
        <v/>
      </c>
      <c r="W86" s="171"/>
      <c r="X86" s="170" t="n">
        <f aca="false">IF(X85="Р",8,"")</f>
        <v>8</v>
      </c>
      <c r="Y86" s="171" t="n">
        <f aca="false">IF(Y85="Р",8,"")</f>
        <v>8</v>
      </c>
      <c r="Z86" s="171" t="str">
        <f aca="false">IF(Z85="Р",8,"")</f>
        <v/>
      </c>
      <c r="AA86" s="171" t="str">
        <f aca="false">IF(AA85="Р",8,"")</f>
        <v/>
      </c>
      <c r="AB86" s="170"/>
      <c r="AC86" s="170"/>
      <c r="AD86" s="171"/>
      <c r="AE86" s="172"/>
      <c r="AF86" s="170"/>
      <c r="AG86" s="170"/>
      <c r="AH86" s="76"/>
      <c r="AI86" s="76"/>
      <c r="AJ86" s="79"/>
      <c r="AK86" s="93"/>
      <c r="AL86" s="94"/>
      <c r="AM86" s="95"/>
      <c r="AN86" s="96"/>
      <c r="AO86" s="70"/>
      <c r="AP86" s="70"/>
      <c r="AQ86" s="70"/>
      <c r="AR86" s="98"/>
      <c r="AS86" s="98"/>
      <c r="AT86" s="98"/>
      <c r="AU86" s="98"/>
      <c r="AV86" s="98"/>
      <c r="AW86" s="98"/>
      <c r="AX86" s="98"/>
      <c r="AY86" s="99"/>
      <c r="AZ86" s="99"/>
      <c r="BA86" s="73"/>
    </row>
    <row r="87" customFormat="false" ht="15" hidden="false" customHeight="true" outlineLevel="0" collapsed="false">
      <c r="A87" s="156"/>
      <c r="B87" s="58"/>
      <c r="C87" s="59"/>
      <c r="D87" s="164"/>
      <c r="E87" s="100"/>
      <c r="F87" s="82" t="str">
        <f aca="false">IF(F88&gt;0,"НУ","")</f>
        <v/>
      </c>
      <c r="G87" s="82" t="str">
        <f aca="false">IF(G88&gt;0,"НУ","")</f>
        <v/>
      </c>
      <c r="H87" s="82" t="str">
        <f aca="false">IF(H88&gt;0,"НУ","")</f>
        <v/>
      </c>
      <c r="I87" s="82" t="str">
        <f aca="false">IF(I88&gt;0,"НУ","")</f>
        <v/>
      </c>
      <c r="J87" s="82" t="str">
        <f aca="false">IF(J88&gt;0,"НУ","")</f>
        <v/>
      </c>
      <c r="K87" s="82" t="str">
        <f aca="false">IF(K88&gt;0,"НУ","")</f>
        <v/>
      </c>
      <c r="L87" s="82" t="str">
        <f aca="false">IF(L88&gt;0,"НУ","")</f>
        <v/>
      </c>
      <c r="M87" s="82" t="str">
        <f aca="false">IF(M88&gt;0,"НУ","")</f>
        <v/>
      </c>
      <c r="N87" s="82" t="str">
        <f aca="false">IF(N88&gt;0,"НУ","")</f>
        <v/>
      </c>
      <c r="O87" s="82" t="str">
        <f aca="false">IF(O88&gt;0,"НУ","")</f>
        <v/>
      </c>
      <c r="P87" s="83" t="str">
        <f aca="false">IF(P88&gt;0,"НУ","")</f>
        <v/>
      </c>
      <c r="Q87" s="82" t="str">
        <f aca="false">IF(Q88&gt;0,"НУ","")</f>
        <v/>
      </c>
      <c r="R87" s="82" t="s">
        <v>36</v>
      </c>
      <c r="S87" s="82" t="str">
        <f aca="false">IF(S88&gt;0,"НУ","")</f>
        <v/>
      </c>
      <c r="T87" s="83" t="str">
        <f aca="false">IF(T88&gt;0,"НУ","")</f>
        <v/>
      </c>
      <c r="U87" s="82" t="str">
        <f aca="false">IF(U88&gt;0,"НУ","")</f>
        <v/>
      </c>
      <c r="V87" s="82" t="str">
        <f aca="false">IF(V88&gt;0,"НУ","")</f>
        <v/>
      </c>
      <c r="W87" s="83" t="str">
        <f aca="false">IF(W88&gt;0,"НУ","")</f>
        <v/>
      </c>
      <c r="X87" s="82" t="str">
        <f aca="false">IF(X88&gt;0,"НУ","")</f>
        <v/>
      </c>
      <c r="Y87" s="83" t="str">
        <f aca="false">IF(Y88&gt;0,"НУ","")</f>
        <v/>
      </c>
      <c r="Z87" s="83" t="str">
        <f aca="false">IF(Z88&gt;0,"НУ","")</f>
        <v/>
      </c>
      <c r="AA87" s="83" t="str">
        <f aca="false">IF(AA88&gt;0,"НУ","")</f>
        <v/>
      </c>
      <c r="AB87" s="82"/>
      <c r="AC87" s="82"/>
      <c r="AD87" s="83"/>
      <c r="AE87" s="84"/>
      <c r="AF87" s="82"/>
      <c r="AG87" s="82"/>
      <c r="AH87" s="82"/>
      <c r="AI87" s="82"/>
      <c r="AJ87" s="173"/>
      <c r="AK87" s="93"/>
      <c r="AL87" s="94"/>
      <c r="AM87" s="95"/>
      <c r="AN87" s="96"/>
      <c r="AO87" s="70"/>
      <c r="AP87" s="70"/>
      <c r="AQ87" s="70"/>
      <c r="AR87" s="98"/>
      <c r="AS87" s="98"/>
      <c r="AT87" s="98"/>
      <c r="AU87" s="98"/>
      <c r="AV87" s="98"/>
      <c r="AW87" s="98"/>
      <c r="AX87" s="98"/>
      <c r="AY87" s="99"/>
      <c r="AZ87" s="99"/>
      <c r="BA87" s="73"/>
    </row>
    <row r="88" customFormat="false" ht="15" hidden="false" customHeight="true" outlineLevel="0" collapsed="false">
      <c r="A88" s="156"/>
      <c r="B88" s="58"/>
      <c r="C88" s="59"/>
      <c r="D88" s="164"/>
      <c r="E88" s="101"/>
      <c r="F88" s="87"/>
      <c r="G88" s="88"/>
      <c r="H88" s="88"/>
      <c r="I88" s="88"/>
      <c r="J88" s="88"/>
      <c r="K88" s="88"/>
      <c r="L88" s="88"/>
      <c r="M88" s="88"/>
      <c r="N88" s="88"/>
      <c r="O88" s="88"/>
      <c r="P88" s="89"/>
      <c r="Q88" s="88"/>
      <c r="R88" s="88" t="n">
        <v>7</v>
      </c>
      <c r="S88" s="88"/>
      <c r="T88" s="89"/>
      <c r="U88" s="88"/>
      <c r="V88" s="88"/>
      <c r="W88" s="89"/>
      <c r="X88" s="88"/>
      <c r="Y88" s="89"/>
      <c r="Z88" s="89"/>
      <c r="AA88" s="89"/>
      <c r="AB88" s="88"/>
      <c r="AC88" s="88"/>
      <c r="AD88" s="89"/>
      <c r="AE88" s="90"/>
      <c r="AF88" s="88"/>
      <c r="AG88" s="88"/>
      <c r="AH88" s="88"/>
      <c r="AI88" s="88"/>
      <c r="AJ88" s="91"/>
      <c r="AK88" s="93"/>
      <c r="AL88" s="94"/>
      <c r="AM88" s="95"/>
      <c r="AN88" s="96"/>
      <c r="AO88" s="70"/>
      <c r="AP88" s="70"/>
      <c r="AQ88" s="70"/>
      <c r="AR88" s="98"/>
      <c r="AS88" s="98"/>
      <c r="AT88" s="98"/>
      <c r="AU88" s="98"/>
      <c r="AV88" s="98"/>
      <c r="AW88" s="98"/>
      <c r="AX88" s="98"/>
      <c r="AY88" s="99"/>
      <c r="AZ88" s="99"/>
      <c r="BA88" s="73"/>
    </row>
    <row r="89" customFormat="false" ht="15" hidden="false" customHeight="true" outlineLevel="0" collapsed="false">
      <c r="A89" s="156" t="n">
        <v>20</v>
      </c>
      <c r="B89" s="58" t="str">
        <f aca="false">IFERROR(VLOOKUP($C89,Списки!$A$1:$C$3999,2,0),"")</f>
        <v>Плешко Роман Дмитрович</v>
      </c>
      <c r="C89" s="59" t="s">
        <v>124</v>
      </c>
      <c r="D89" s="164" t="str">
        <f aca="false">IFERROR(VLOOKUP($C89,Списки!$A$1:$C$3999,3,0),"")</f>
        <v>транспортувальник</v>
      </c>
      <c r="E89" s="92"/>
      <c r="F89" s="61" t="str">
        <f aca="false">VLOOKUP(F$11,Графік!$A$5:$C$32,3,0)</f>
        <v>Р</v>
      </c>
      <c r="G89" s="158" t="str">
        <f aca="false">VLOOKUP(G$11,Графік!$A$5:$C$32,3,0)</f>
        <v>Р</v>
      </c>
      <c r="H89" s="158" t="str">
        <f aca="false">VLOOKUP(H$11,Графік!$A$5:$C$32,3,0)</f>
        <v>ВВ</v>
      </c>
      <c r="I89" s="158" t="str">
        <f aca="false">VLOOKUP(I$11,Графік!$A$5:$C$32,3,0)</f>
        <v>ВВ</v>
      </c>
      <c r="J89" s="158" t="str">
        <f aca="false">VLOOKUP(J$11,Графік!$A$5:$C$32,3,0)</f>
        <v>Р</v>
      </c>
      <c r="K89" s="158" t="str">
        <f aca="false">VLOOKUP(K$11,Графік!$A$5:$C$32,3,0)</f>
        <v>Р</v>
      </c>
      <c r="L89" s="158" t="str">
        <f aca="false">VLOOKUP(L$11,Графік!$A$5:$C$32,3,0)</f>
        <v>Р</v>
      </c>
      <c r="M89" s="158" t="str">
        <f aca="false">VLOOKUP(M$11,Графік!$A$5:$C$32,3,0)</f>
        <v>Р</v>
      </c>
      <c r="N89" s="158" t="str">
        <f aca="false">VLOOKUP(N$11,Графік!$A$5:$C$32,3,0)</f>
        <v>ВВ</v>
      </c>
      <c r="O89" s="158" t="str">
        <f aca="false">VLOOKUP(O$11,Графік!$A$5:$C$32,3,0)</f>
        <v>ВВ</v>
      </c>
      <c r="P89" s="159" t="str">
        <f aca="false">VLOOKUP(P$11,Графік!$A$5:$C$32,3,0)</f>
        <v>Р</v>
      </c>
      <c r="Q89" s="158" t="str">
        <f aca="false">VLOOKUP(Q$11,Графік!$A$5:$C$32,3,0)</f>
        <v>Р</v>
      </c>
      <c r="R89" s="158" t="str">
        <f aca="false">VLOOKUP(R$11,Графік!$A$5:$C$32,3,0)</f>
        <v>Р</v>
      </c>
      <c r="S89" s="158" t="str">
        <f aca="false">VLOOKUP(S$11,Графік!$A$5:$C$32,3,0)</f>
        <v>Р</v>
      </c>
      <c r="T89" s="159" t="str">
        <f aca="false">VLOOKUP(T$11,Графік!$A$5:$C$32,3,0)</f>
        <v>ВВ</v>
      </c>
      <c r="U89" s="158" t="str">
        <f aca="false">VLOOKUP(U$11,Графік!$A$5:$C$32,3,0)</f>
        <v>ВВ</v>
      </c>
      <c r="V89" s="158" t="str">
        <f aca="false">VLOOKUP(V$11,Графік!$A$5:$C$32,3,0)</f>
        <v>Р</v>
      </c>
      <c r="W89" s="159" t="str">
        <f aca="false">VLOOKUP(W$11,Графік!$A$5:$C$32,3,0)</f>
        <v>Р</v>
      </c>
      <c r="X89" s="158" t="str">
        <f aca="false">VLOOKUP(X$11,Графік!$A$5:$C$32,3,0)</f>
        <v>Р</v>
      </c>
      <c r="Y89" s="159" t="str">
        <f aca="false">VLOOKUP(Y$11,Графік!$A$5:$C$32,3,0)</f>
        <v>Р</v>
      </c>
      <c r="Z89" s="159" t="str">
        <f aca="false">VLOOKUP(Z$11,Графік!$A$5:$C$32,3,0)</f>
        <v>ВВ</v>
      </c>
      <c r="AA89" s="159" t="str">
        <f aca="false">VLOOKUP(AA$11,Графік!$A$5:$C$32,3,0)</f>
        <v>ВВ</v>
      </c>
      <c r="AB89" s="167" t="s">
        <v>51</v>
      </c>
      <c r="AC89" s="167" t="s">
        <v>51</v>
      </c>
      <c r="AD89" s="167" t="str">
        <f aca="false">VLOOKUP(AD$11,Графік!$A$5:$C$32,3,0)</f>
        <v>Р</v>
      </c>
      <c r="AE89" s="168" t="str">
        <f aca="false">VLOOKUP(AE$11,Графік!$A$5:$C$32,3,0)</f>
        <v>Р</v>
      </c>
      <c r="AF89" s="167" t="str">
        <f aca="false">VLOOKUP(AF$11,Графік!$A$5:$C$32,3,0)</f>
        <v>ВВ</v>
      </c>
      <c r="AG89" s="167" t="str">
        <f aca="false">VLOOKUP(AG$11,Графік!$A$5:$C$32,3,0)</f>
        <v>ВВ</v>
      </c>
      <c r="AH89" s="158"/>
      <c r="AI89" s="158"/>
      <c r="AJ89" s="161"/>
      <c r="AK89" s="93" t="n">
        <f aca="false">SUMIF($F89:$AJ92,"Р",$F90:$AJ90)</f>
        <v>104</v>
      </c>
      <c r="AL89" s="94" t="n">
        <f aca="false">SUMIF($F91:$AJ92,"НУ",$F92:$AJ92)</f>
        <v>0</v>
      </c>
      <c r="AM89" s="95" t="n">
        <f aca="false">SUMIF(F89:AJ92,"РВ",F90:AJ90)</f>
        <v>0</v>
      </c>
      <c r="AN89" s="96" t="n">
        <f aca="false">AK89+AL89+AM89</f>
        <v>104</v>
      </c>
      <c r="AO89" s="70" t="n">
        <f aca="false">COUNTIF($F89:$AJ92,"=Р")</f>
        <v>16</v>
      </c>
      <c r="AP89" s="97" t="n">
        <f aca="false">COUNTIF($F89:$AJ92,"=ВВ")</f>
        <v>10</v>
      </c>
      <c r="AQ89" s="97" t="n">
        <f aca="false">COUNTIF($F89:$AJ92,"=В")</f>
        <v>0</v>
      </c>
      <c r="AR89" s="98" t="n">
        <f aca="false">COUNTIF($F89:$AJ92,"=НА")</f>
        <v>0</v>
      </c>
      <c r="AS89" s="98" t="n">
        <f aca="false">COUNTIF(F89:AJ92,"=ТН")</f>
        <v>2</v>
      </c>
      <c r="AT89" s="98" t="n">
        <f aca="false">COUNTIF($F89:$AJ92,"=ВД")</f>
        <v>0</v>
      </c>
      <c r="AU89" s="98" t="n">
        <f aca="false">COUNTIF($F89:$AJ92,"=ВП")</f>
        <v>0</v>
      </c>
      <c r="AV89" s="98" t="n">
        <f aca="false">COUNTIF($F89:$AJ92,"=ДД")</f>
        <v>0</v>
      </c>
      <c r="AW89" s="98" t="n">
        <f aca="false">COUNTIF($F89:$AJ92,"=П")</f>
        <v>2</v>
      </c>
      <c r="AX89" s="98" t="n">
        <f aca="false">COUNTIF($F89:$AJ92,"=ПР")</f>
        <v>0</v>
      </c>
      <c r="AY89" s="99" t="n">
        <f aca="false">COUNTIF($F89:$AJ92,"=І")</f>
        <v>0</v>
      </c>
      <c r="AZ89" s="99" t="n">
        <f aca="false">COUNTIF($F89:$AJ92,"=НЗ")</f>
        <v>0</v>
      </c>
      <c r="BA89" s="73" t="n">
        <f aca="false">IF(C89&gt;1,Графік!$D$36,"")</f>
        <v>144</v>
      </c>
    </row>
    <row r="90" customFormat="false" ht="15" hidden="false" customHeight="true" outlineLevel="0" collapsed="false">
      <c r="A90" s="156"/>
      <c r="B90" s="58"/>
      <c r="C90" s="59"/>
      <c r="D90" s="164"/>
      <c r="E90" s="100"/>
      <c r="F90" s="75" t="s">
        <v>70</v>
      </c>
      <c r="G90" s="170" t="s">
        <v>70</v>
      </c>
      <c r="H90" s="170" t="str">
        <f aca="false">IF(H89="Р",8,"")</f>
        <v/>
      </c>
      <c r="I90" s="170" t="str">
        <f aca="false">IF(I89="Р",8,"")</f>
        <v/>
      </c>
      <c r="J90" s="170" t="n">
        <f aca="false">IF(J89="Р",8,"")</f>
        <v>8</v>
      </c>
      <c r="K90" s="170" t="n">
        <f aca="false">IF(K89="Р",8,"")</f>
        <v>8</v>
      </c>
      <c r="L90" s="170" t="n">
        <f aca="false">IF(L89="Р",8,"")</f>
        <v>8</v>
      </c>
      <c r="M90" s="170" t="n">
        <f aca="false">IF(M89="Р",8,"")</f>
        <v>8</v>
      </c>
      <c r="N90" s="170" t="str">
        <f aca="false">IF(N89="Р",8,"")</f>
        <v/>
      </c>
      <c r="O90" s="170" t="str">
        <f aca="false">IF(O89="Р",8,"")</f>
        <v/>
      </c>
      <c r="P90" s="171" t="n">
        <f aca="false">IF(P89="Р",8,"")</f>
        <v>8</v>
      </c>
      <c r="Q90" s="170" t="n">
        <f aca="false">IF(Q89="Р",8,"")</f>
        <v>8</v>
      </c>
      <c r="R90" s="170" t="n">
        <f aca="false">IF(R89="Р",8,"")</f>
        <v>8</v>
      </c>
      <c r="S90" s="170" t="n">
        <f aca="false">IF(S89="Р",8,"")</f>
        <v>8</v>
      </c>
      <c r="T90" s="171" t="str">
        <f aca="false">IF(T89="Р",8,"")</f>
        <v/>
      </c>
      <c r="U90" s="170" t="str">
        <f aca="false">IF(U89="Р",8,"")</f>
        <v/>
      </c>
      <c r="V90" s="170" t="n">
        <f aca="false">IF(V89="Р",8,"")</f>
        <v>8</v>
      </c>
      <c r="W90" s="171" t="n">
        <f aca="false">IF(W89="Р",8,"")</f>
        <v>8</v>
      </c>
      <c r="X90" s="170" t="n">
        <f aca="false">IF(X89="Р",8,"")</f>
        <v>8</v>
      </c>
      <c r="Y90" s="171" t="n">
        <f aca="false">IF(Y89="Р",8,"")</f>
        <v>8</v>
      </c>
      <c r="Z90" s="171" t="str">
        <f aca="false">IF(Z89="Р",8,"")</f>
        <v/>
      </c>
      <c r="AA90" s="171" t="str">
        <f aca="false">IF(AA89="Р",8,"")</f>
        <v/>
      </c>
      <c r="AB90" s="170"/>
      <c r="AC90" s="170"/>
      <c r="AD90" s="171" t="n">
        <v>8</v>
      </c>
      <c r="AE90" s="172"/>
      <c r="AF90" s="170"/>
      <c r="AG90" s="170"/>
      <c r="AH90" s="76"/>
      <c r="AI90" s="76"/>
      <c r="AJ90" s="79"/>
      <c r="AK90" s="93"/>
      <c r="AL90" s="94"/>
      <c r="AM90" s="95"/>
      <c r="AN90" s="96"/>
      <c r="AO90" s="70"/>
      <c r="AP90" s="70"/>
      <c r="AQ90" s="70"/>
      <c r="AR90" s="98"/>
      <c r="AS90" s="98"/>
      <c r="AT90" s="98"/>
      <c r="AU90" s="98"/>
      <c r="AV90" s="98"/>
      <c r="AW90" s="98"/>
      <c r="AX90" s="98"/>
      <c r="AY90" s="99"/>
      <c r="AZ90" s="99"/>
      <c r="BA90" s="73"/>
    </row>
    <row r="91" customFormat="false" ht="15" hidden="false" customHeight="true" outlineLevel="0" collapsed="false">
      <c r="A91" s="156"/>
      <c r="B91" s="58"/>
      <c r="C91" s="59"/>
      <c r="D91" s="164"/>
      <c r="E91" s="100"/>
      <c r="F91" s="82" t="str">
        <f aca="false">IF(F92&gt;0,"НУ","")</f>
        <v/>
      </c>
      <c r="G91" s="82" t="str">
        <f aca="false">IF(G92&gt;0,"НУ","")</f>
        <v/>
      </c>
      <c r="H91" s="82" t="str">
        <f aca="false">IF(H92&gt;0,"НУ","")</f>
        <v/>
      </c>
      <c r="I91" s="82" t="str">
        <f aca="false">IF(I92&gt;0,"НУ","")</f>
        <v/>
      </c>
      <c r="J91" s="82" t="str">
        <f aca="false">IF(J92&gt;0,"НУ","")</f>
        <v/>
      </c>
      <c r="K91" s="82" t="str">
        <f aca="false">IF(K92&gt;0,"НУ","")</f>
        <v/>
      </c>
      <c r="L91" s="82" t="str">
        <f aca="false">IF(L92&gt;0,"НУ","")</f>
        <v/>
      </c>
      <c r="M91" s="82" t="str">
        <f aca="false">IF(M92&gt;0,"НУ","")</f>
        <v/>
      </c>
      <c r="N91" s="82" t="str">
        <f aca="false">IF(N92&gt;0,"НУ","")</f>
        <v/>
      </c>
      <c r="O91" s="82" t="str">
        <f aca="false">IF(O92&gt;0,"НУ","")</f>
        <v/>
      </c>
      <c r="P91" s="83" t="str">
        <f aca="false">IF(P92&gt;0,"НУ","")</f>
        <v/>
      </c>
      <c r="Q91" s="82" t="str">
        <f aca="false">IF(Q92&gt;0,"НУ","")</f>
        <v/>
      </c>
      <c r="R91" s="82" t="str">
        <f aca="false">IF(R92&gt;0,"НУ","")</f>
        <v/>
      </c>
      <c r="S91" s="82" t="str">
        <f aca="false">IF(S92&gt;0,"НУ","")</f>
        <v/>
      </c>
      <c r="T91" s="83" t="str">
        <f aca="false">IF(T92&gt;0,"НУ","")</f>
        <v/>
      </c>
      <c r="U91" s="82" t="str">
        <f aca="false">IF(U92&gt;0,"НУ","")</f>
        <v/>
      </c>
      <c r="V91" s="82" t="str">
        <f aca="false">IF(V92&gt;0,"НУ","")</f>
        <v/>
      </c>
      <c r="W91" s="83" t="str">
        <f aca="false">IF(W92&gt;0,"НУ","")</f>
        <v/>
      </c>
      <c r="X91" s="82" t="str">
        <f aca="false">IF(X92&gt;0,"НУ","")</f>
        <v/>
      </c>
      <c r="Y91" s="83" t="str">
        <f aca="false">IF(Y92&gt;0,"НУ","")</f>
        <v/>
      </c>
      <c r="Z91" s="83" t="str">
        <f aca="false">IF(Z92&gt;0,"НУ","")</f>
        <v/>
      </c>
      <c r="AA91" s="83" t="str">
        <f aca="false">IF(AA92&gt;0,"НУ","")</f>
        <v/>
      </c>
      <c r="AB91" s="82"/>
      <c r="AC91" s="82"/>
      <c r="AD91" s="83"/>
      <c r="AE91" s="84"/>
      <c r="AF91" s="82"/>
      <c r="AG91" s="82"/>
      <c r="AH91" s="82"/>
      <c r="AI91" s="82"/>
      <c r="AJ91" s="173"/>
      <c r="AK91" s="93"/>
      <c r="AL91" s="94"/>
      <c r="AM91" s="95"/>
      <c r="AN91" s="96"/>
      <c r="AO91" s="70"/>
      <c r="AP91" s="70"/>
      <c r="AQ91" s="70"/>
      <c r="AR91" s="98"/>
      <c r="AS91" s="98"/>
      <c r="AT91" s="98"/>
      <c r="AU91" s="98"/>
      <c r="AV91" s="98"/>
      <c r="AW91" s="98"/>
      <c r="AX91" s="98"/>
      <c r="AY91" s="99"/>
      <c r="AZ91" s="99"/>
      <c r="BA91" s="73"/>
    </row>
    <row r="92" customFormat="false" ht="15" hidden="false" customHeight="true" outlineLevel="0" collapsed="false">
      <c r="A92" s="156"/>
      <c r="B92" s="58"/>
      <c r="C92" s="59"/>
      <c r="D92" s="164"/>
      <c r="E92" s="101"/>
      <c r="F92" s="87"/>
      <c r="G92" s="88"/>
      <c r="H92" s="88"/>
      <c r="I92" s="88"/>
      <c r="J92" s="88"/>
      <c r="K92" s="88"/>
      <c r="L92" s="88"/>
      <c r="M92" s="88"/>
      <c r="N92" s="88"/>
      <c r="O92" s="88"/>
      <c r="P92" s="89"/>
      <c r="Q92" s="88"/>
      <c r="R92" s="88"/>
      <c r="S92" s="88"/>
      <c r="T92" s="89"/>
      <c r="U92" s="88"/>
      <c r="V92" s="88"/>
      <c r="W92" s="89"/>
      <c r="X92" s="88"/>
      <c r="Y92" s="89"/>
      <c r="Z92" s="89"/>
      <c r="AA92" s="89"/>
      <c r="AB92" s="88"/>
      <c r="AC92" s="88"/>
      <c r="AD92" s="89"/>
      <c r="AE92" s="90"/>
      <c r="AF92" s="88"/>
      <c r="AG92" s="88"/>
      <c r="AH92" s="88"/>
      <c r="AI92" s="88"/>
      <c r="AJ92" s="91"/>
      <c r="AK92" s="93"/>
      <c r="AL92" s="94"/>
      <c r="AM92" s="95"/>
      <c r="AN92" s="96"/>
      <c r="AO92" s="70"/>
      <c r="AP92" s="70"/>
      <c r="AQ92" s="70"/>
      <c r="AR92" s="98"/>
      <c r="AS92" s="98"/>
      <c r="AT92" s="98"/>
      <c r="AU92" s="98"/>
      <c r="AV92" s="98"/>
      <c r="AW92" s="98"/>
      <c r="AX92" s="98"/>
      <c r="AY92" s="99"/>
      <c r="AZ92" s="99"/>
      <c r="BA92" s="73"/>
    </row>
    <row r="93" customFormat="false" ht="15" hidden="false" customHeight="true" outlineLevel="0" collapsed="false">
      <c r="A93" s="156" t="n">
        <v>21</v>
      </c>
      <c r="B93" s="58" t="str">
        <f aca="false">IFERROR(VLOOKUP($C93,Списки!$A$1:$C$3999,2,0),"")</f>
        <v>Скрипа Володимир Дмитрович</v>
      </c>
      <c r="C93" s="59" t="s">
        <v>125</v>
      </c>
      <c r="D93" s="164" t="str">
        <f aca="false">IFERROR(VLOOKUP($C93,Списки!$A$1:$C$3999,3,0),"")</f>
        <v>транспортувальник</v>
      </c>
      <c r="E93" s="92"/>
      <c r="F93" s="61" t="str">
        <f aca="false">VLOOKUP(F$11,Графік!$A$5:$C$32,3,0)</f>
        <v>Р</v>
      </c>
      <c r="G93" s="158" t="str">
        <f aca="false">VLOOKUP(G$11,Графік!$A$5:$C$32,3,0)</f>
        <v>Р</v>
      </c>
      <c r="H93" s="158" t="str">
        <f aca="false">VLOOKUP(H$11,Графік!$A$5:$C$32,3,0)</f>
        <v>ВВ</v>
      </c>
      <c r="I93" s="158" t="str">
        <f aca="false">VLOOKUP(I$11,Графік!$A$5:$C$32,3,0)</f>
        <v>ВВ</v>
      </c>
      <c r="J93" s="158" t="str">
        <f aca="false">VLOOKUP(J$11,Графік!$A$5:$C$32,3,0)</f>
        <v>Р</v>
      </c>
      <c r="K93" s="158" t="str">
        <f aca="false">VLOOKUP(K$11,Графік!$A$5:$C$32,3,0)</f>
        <v>Р</v>
      </c>
      <c r="L93" s="158" t="str">
        <f aca="false">VLOOKUP(L$11,Графік!$A$5:$C$32,3,0)</f>
        <v>Р</v>
      </c>
      <c r="M93" s="158" t="str">
        <f aca="false">VLOOKUP(M$11,Графік!$A$5:$C$32,3,0)</f>
        <v>Р</v>
      </c>
      <c r="N93" s="158" t="str">
        <f aca="false">VLOOKUP(N$11,Графік!$A$5:$C$32,3,0)</f>
        <v>ВВ</v>
      </c>
      <c r="O93" s="158" t="str">
        <f aca="false">VLOOKUP(O$11,Графік!$A$5:$C$32,3,0)</f>
        <v>ВВ</v>
      </c>
      <c r="P93" s="159" t="str">
        <f aca="false">VLOOKUP(P$11,Графік!$A$5:$C$32,3,0)</f>
        <v>Р</v>
      </c>
      <c r="Q93" s="158" t="str">
        <f aca="false">VLOOKUP(Q$11,Графік!$A$5:$C$32,3,0)</f>
        <v>Р</v>
      </c>
      <c r="R93" s="158" t="str">
        <f aca="false">VLOOKUP(R$11,Графік!$A$5:$C$32,3,0)</f>
        <v>Р</v>
      </c>
      <c r="S93" s="158" t="str">
        <f aca="false">VLOOKUP(S$11,Графік!$A$5:$C$32,3,0)</f>
        <v>Р</v>
      </c>
      <c r="T93" s="159" t="str">
        <f aca="false">VLOOKUP(T$11,Графік!$A$5:$C$32,3,0)</f>
        <v>ВВ</v>
      </c>
      <c r="U93" s="158" t="str">
        <f aca="false">VLOOKUP(U$11,Графік!$A$5:$C$32,3,0)</f>
        <v>ВВ</v>
      </c>
      <c r="V93" s="158" t="s">
        <v>51</v>
      </c>
      <c r="W93" s="159" t="str">
        <f aca="false">VLOOKUP(W$11,Графік!$A$5:$C$32,3,0)</f>
        <v>Р</v>
      </c>
      <c r="X93" s="158" t="str">
        <f aca="false">VLOOKUP(X$11,Графік!$A$5:$C$32,3,0)</f>
        <v>Р</v>
      </c>
      <c r="Y93" s="159" t="str">
        <f aca="false">VLOOKUP(Y$11,Графік!$A$5:$C$32,3,0)</f>
        <v>Р</v>
      </c>
      <c r="Z93" s="159" t="str">
        <f aca="false">VLOOKUP(Z$11,Графік!$A$5:$C$32,3,0)</f>
        <v>ВВ</v>
      </c>
      <c r="AA93" s="159" t="str">
        <f aca="false">VLOOKUP(AA$11,Графік!$A$5:$C$32,3,0)</f>
        <v>ВВ</v>
      </c>
      <c r="AB93" s="167" t="s">
        <v>51</v>
      </c>
      <c r="AC93" s="167" t="s">
        <v>51</v>
      </c>
      <c r="AD93" s="167" t="str">
        <f aca="false">VLOOKUP(AD$11,Графік!$A$5:$C$32,3,0)</f>
        <v>Р</v>
      </c>
      <c r="AE93" s="168" t="str">
        <f aca="false">VLOOKUP(AE$11,Графік!$A$5:$C$32,3,0)</f>
        <v>Р</v>
      </c>
      <c r="AF93" s="167" t="str">
        <f aca="false">VLOOKUP(AF$11,Графік!$A$5:$C$32,3,0)</f>
        <v>ВВ</v>
      </c>
      <c r="AG93" s="167" t="str">
        <f aca="false">VLOOKUP(AG$11,Графік!$A$5:$C$32,3,0)</f>
        <v>ВВ</v>
      </c>
      <c r="AH93" s="158"/>
      <c r="AI93" s="158"/>
      <c r="AJ93" s="161"/>
      <c r="AK93" s="93" t="n">
        <f aca="false">SUMIF($F93:$AJ96,"Р",$F94:$AJ94)</f>
        <v>112</v>
      </c>
      <c r="AL93" s="94" t="n">
        <f aca="false">SUMIF($F95:$AJ96,"НУ",$F96:$AJ96)</f>
        <v>0</v>
      </c>
      <c r="AM93" s="95" t="n">
        <f aca="false">SUMIF(F93:AJ96,"РВ",F94:AJ94)</f>
        <v>0</v>
      </c>
      <c r="AN93" s="96" t="n">
        <f aca="false">AK93+AL93+AM93</f>
        <v>112</v>
      </c>
      <c r="AO93" s="70" t="n">
        <f aca="false">COUNTIF($F93:$AJ96,"=Р")</f>
        <v>15</v>
      </c>
      <c r="AP93" s="97" t="n">
        <f aca="false">COUNTIF($F93:$AJ96,"=ВВ")</f>
        <v>10</v>
      </c>
      <c r="AQ93" s="97" t="n">
        <f aca="false">COUNTIF($F93:$AJ96,"=В")</f>
        <v>0</v>
      </c>
      <c r="AR93" s="98" t="n">
        <f aca="false">COUNTIF($F93:$AJ96,"=НА")</f>
        <v>0</v>
      </c>
      <c r="AS93" s="98" t="n">
        <f aca="false">COUNTIF(F93:AJ96,"=ТН")</f>
        <v>0</v>
      </c>
      <c r="AT93" s="98" t="n">
        <f aca="false">COUNTIF($F93:$AJ96,"=ВД")</f>
        <v>0</v>
      </c>
      <c r="AU93" s="98" t="n">
        <f aca="false">COUNTIF($F93:$AJ96,"=ВП")</f>
        <v>0</v>
      </c>
      <c r="AV93" s="98" t="n">
        <f aca="false">COUNTIF($F93:$AJ96,"=ДД")</f>
        <v>0</v>
      </c>
      <c r="AW93" s="98" t="n">
        <f aca="false">COUNTIF($F93:$AJ96,"=П")</f>
        <v>3</v>
      </c>
      <c r="AX93" s="98" t="n">
        <f aca="false">COUNTIF($F93:$AJ96,"=ПР")</f>
        <v>0</v>
      </c>
      <c r="AY93" s="99" t="n">
        <f aca="false">COUNTIF($F93:$AJ96,"=І")</f>
        <v>0</v>
      </c>
      <c r="AZ93" s="99" t="n">
        <f aca="false">COUNTIF($F93:$AJ96,"=НЗ")</f>
        <v>0</v>
      </c>
      <c r="BA93" s="73" t="n">
        <f aca="false">IF(C93&gt;1,Графік!$D$36,"")</f>
        <v>144</v>
      </c>
    </row>
    <row r="94" customFormat="false" ht="15" hidden="false" customHeight="true" outlineLevel="0" collapsed="false">
      <c r="A94" s="156"/>
      <c r="B94" s="58"/>
      <c r="C94" s="59"/>
      <c r="D94" s="164"/>
      <c r="E94" s="100"/>
      <c r="F94" s="75" t="n">
        <f aca="false">IF(F93="Р",8,"")</f>
        <v>8</v>
      </c>
      <c r="G94" s="76" t="n">
        <f aca="false">IF(G93="Р",8,"")</f>
        <v>8</v>
      </c>
      <c r="H94" s="170" t="str">
        <f aca="false">IF(H93="Р",8,"")</f>
        <v/>
      </c>
      <c r="I94" s="170" t="str">
        <f aca="false">IF(I93="Р",8,"")</f>
        <v/>
      </c>
      <c r="J94" s="170" t="n">
        <f aca="false">IF(J93="Р",8,"")</f>
        <v>8</v>
      </c>
      <c r="K94" s="170" t="n">
        <f aca="false">IF(K93="Р",8,"")</f>
        <v>8</v>
      </c>
      <c r="L94" s="170" t="n">
        <f aca="false">IF(L93="Р",8,"")</f>
        <v>8</v>
      </c>
      <c r="M94" s="170" t="n">
        <f aca="false">IF(M93="Р",8,"")</f>
        <v>8</v>
      </c>
      <c r="N94" s="170" t="str">
        <f aca="false">IF(N93="Р",8,"")</f>
        <v/>
      </c>
      <c r="O94" s="170" t="str">
        <f aca="false">IF(O93="Р",8,"")</f>
        <v/>
      </c>
      <c r="P94" s="171" t="n">
        <f aca="false">IF(P93="Р",8,"")</f>
        <v>8</v>
      </c>
      <c r="Q94" s="170" t="n">
        <f aca="false">IF(Q93="Р",8,"")</f>
        <v>8</v>
      </c>
      <c r="R94" s="170" t="n">
        <f aca="false">IF(R93="Р",8,"")</f>
        <v>8</v>
      </c>
      <c r="S94" s="170" t="n">
        <f aca="false">IF(S93="Р",8,"")</f>
        <v>8</v>
      </c>
      <c r="T94" s="171" t="str">
        <f aca="false">IF(T93="Р",8,"")</f>
        <v/>
      </c>
      <c r="U94" s="170" t="str">
        <f aca="false">IF(U93="Р",8,"")</f>
        <v/>
      </c>
      <c r="V94" s="170" t="str">
        <f aca="false">IF(V93="Р",8,"")</f>
        <v/>
      </c>
      <c r="W94" s="171" t="n">
        <f aca="false">IF(W93="Р",8,"")</f>
        <v>8</v>
      </c>
      <c r="X94" s="170" t="n">
        <f aca="false">IF(X93="Р",8,"")</f>
        <v>8</v>
      </c>
      <c r="Y94" s="171" t="n">
        <f aca="false">IF(Y93="Р",8,"")</f>
        <v>8</v>
      </c>
      <c r="Z94" s="171" t="str">
        <f aca="false">IF(Z93="Р",8,"")</f>
        <v/>
      </c>
      <c r="AA94" s="171" t="str">
        <f aca="false">IF(AA93="Р",8,"")</f>
        <v/>
      </c>
      <c r="AB94" s="170"/>
      <c r="AC94" s="170"/>
      <c r="AD94" s="171" t="n">
        <v>8</v>
      </c>
      <c r="AE94" s="172"/>
      <c r="AF94" s="170"/>
      <c r="AG94" s="170"/>
      <c r="AH94" s="76"/>
      <c r="AI94" s="76"/>
      <c r="AJ94" s="79"/>
      <c r="AK94" s="93"/>
      <c r="AL94" s="94"/>
      <c r="AM94" s="95"/>
      <c r="AN94" s="96"/>
      <c r="AO94" s="70"/>
      <c r="AP94" s="70"/>
      <c r="AQ94" s="70"/>
      <c r="AR94" s="98"/>
      <c r="AS94" s="98"/>
      <c r="AT94" s="98"/>
      <c r="AU94" s="98"/>
      <c r="AV94" s="98"/>
      <c r="AW94" s="98"/>
      <c r="AX94" s="98"/>
      <c r="AY94" s="99"/>
      <c r="AZ94" s="99"/>
      <c r="BA94" s="73"/>
    </row>
    <row r="95" customFormat="false" ht="13.9" hidden="false" customHeight="true" outlineLevel="0" collapsed="false">
      <c r="A95" s="156"/>
      <c r="B95" s="58"/>
      <c r="C95" s="59"/>
      <c r="D95" s="164"/>
      <c r="E95" s="100"/>
      <c r="F95" s="82" t="str">
        <f aca="false">IF(F96&gt;0,"НУ","")</f>
        <v/>
      </c>
      <c r="G95" s="82" t="str">
        <f aca="false">IF(G96&gt;0,"НУ","")</f>
        <v/>
      </c>
      <c r="H95" s="82" t="str">
        <f aca="false">IF(H96&gt;0,"НУ","")</f>
        <v/>
      </c>
      <c r="I95" s="82" t="str">
        <f aca="false">IF(I96&gt;0,"НУ","")</f>
        <v/>
      </c>
      <c r="J95" s="82" t="str">
        <f aca="false">IF(J96&gt;0,"НУ","")</f>
        <v/>
      </c>
      <c r="K95" s="82" t="str">
        <f aca="false">IF(K96&gt;0,"НУ","")</f>
        <v/>
      </c>
      <c r="L95" s="82" t="str">
        <f aca="false">IF(L96&gt;0,"НУ","")</f>
        <v/>
      </c>
      <c r="M95" s="82" t="str">
        <f aca="false">IF(M96&gt;0,"НУ","")</f>
        <v/>
      </c>
      <c r="N95" s="82" t="str">
        <f aca="false">IF(N96&gt;0,"НУ","")</f>
        <v/>
      </c>
      <c r="O95" s="82" t="str">
        <f aca="false">IF(O96&gt;0,"НУ","")</f>
        <v/>
      </c>
      <c r="P95" s="83" t="str">
        <f aca="false">IF(P96&gt;0,"НУ","")</f>
        <v/>
      </c>
      <c r="Q95" s="82" t="str">
        <f aca="false">IF(Q96&gt;0,"НУ","")</f>
        <v/>
      </c>
      <c r="R95" s="82" t="str">
        <f aca="false">IF(R96&gt;0,"НУ","")</f>
        <v/>
      </c>
      <c r="S95" s="82" t="str">
        <f aca="false">IF(S96&gt;0,"НУ","")</f>
        <v/>
      </c>
      <c r="T95" s="83" t="str">
        <f aca="false">IF(T96&gt;0,"НУ","")</f>
        <v/>
      </c>
      <c r="U95" s="82" t="str">
        <f aca="false">IF(U96&gt;0,"НУ","")</f>
        <v/>
      </c>
      <c r="V95" s="82" t="str">
        <f aca="false">IF(V96&gt;0,"НУ","")</f>
        <v/>
      </c>
      <c r="W95" s="83" t="str">
        <f aca="false">IF(W96&gt;0,"НУ","")</f>
        <v/>
      </c>
      <c r="X95" s="82" t="str">
        <f aca="false">IF(X96&gt;0,"НУ","")</f>
        <v/>
      </c>
      <c r="Y95" s="83" t="str">
        <f aca="false">IF(Y96&gt;0,"НУ","")</f>
        <v/>
      </c>
      <c r="Z95" s="83" t="str">
        <f aca="false">IF(Z96&gt;0,"НУ","")</f>
        <v/>
      </c>
      <c r="AA95" s="83" t="str">
        <f aca="false">IF(AA96&gt;0,"НУ","")</f>
        <v/>
      </c>
      <c r="AB95" s="82"/>
      <c r="AC95" s="82"/>
      <c r="AD95" s="83"/>
      <c r="AE95" s="84"/>
      <c r="AF95" s="82"/>
      <c r="AG95" s="82"/>
      <c r="AH95" s="82"/>
      <c r="AI95" s="82"/>
      <c r="AJ95" s="173"/>
      <c r="AK95" s="93"/>
      <c r="AL95" s="94"/>
      <c r="AM95" s="95"/>
      <c r="AN95" s="96"/>
      <c r="AO95" s="70"/>
      <c r="AP95" s="70"/>
      <c r="AQ95" s="70"/>
      <c r="AR95" s="98"/>
      <c r="AS95" s="98"/>
      <c r="AT95" s="98"/>
      <c r="AU95" s="98"/>
      <c r="AV95" s="98"/>
      <c r="AW95" s="98"/>
      <c r="AX95" s="98"/>
      <c r="AY95" s="99"/>
      <c r="AZ95" s="99"/>
      <c r="BA95" s="73"/>
    </row>
    <row r="96" customFormat="false" ht="12.75" hidden="false" customHeight="true" outlineLevel="0" collapsed="false">
      <c r="A96" s="156"/>
      <c r="B96" s="58"/>
      <c r="C96" s="59"/>
      <c r="D96" s="164"/>
      <c r="E96" s="101"/>
      <c r="F96" s="87"/>
      <c r="G96" s="88"/>
      <c r="H96" s="88"/>
      <c r="I96" s="88"/>
      <c r="J96" s="88"/>
      <c r="K96" s="88"/>
      <c r="L96" s="88"/>
      <c r="M96" s="88"/>
      <c r="N96" s="88"/>
      <c r="O96" s="88"/>
      <c r="P96" s="89"/>
      <c r="Q96" s="88"/>
      <c r="R96" s="88"/>
      <c r="S96" s="88"/>
      <c r="T96" s="89"/>
      <c r="U96" s="88"/>
      <c r="V96" s="88"/>
      <c r="W96" s="89"/>
      <c r="X96" s="88"/>
      <c r="Y96" s="89"/>
      <c r="Z96" s="89"/>
      <c r="AA96" s="89"/>
      <c r="AB96" s="88"/>
      <c r="AC96" s="88"/>
      <c r="AD96" s="89"/>
      <c r="AE96" s="90"/>
      <c r="AF96" s="88"/>
      <c r="AG96" s="88"/>
      <c r="AH96" s="88"/>
      <c r="AI96" s="88"/>
      <c r="AJ96" s="91"/>
      <c r="AK96" s="93"/>
      <c r="AL96" s="94"/>
      <c r="AM96" s="95"/>
      <c r="AN96" s="96"/>
      <c r="AO96" s="70"/>
      <c r="AP96" s="70"/>
      <c r="AQ96" s="70"/>
      <c r="AR96" s="98"/>
      <c r="AS96" s="98"/>
      <c r="AT96" s="98"/>
      <c r="AU96" s="98"/>
      <c r="AV96" s="98"/>
      <c r="AW96" s="98"/>
      <c r="AX96" s="98"/>
      <c r="AY96" s="99"/>
      <c r="AZ96" s="99"/>
      <c r="BA96" s="73"/>
    </row>
    <row r="97" s="40" customFormat="true" ht="12" hidden="false" customHeight="true" outlineLevel="0" collapsed="false">
      <c r="A97" s="156" t="n">
        <v>22</v>
      </c>
      <c r="B97" s="58" t="str">
        <f aca="false">IFERROR(VLOOKUP($C97,Списки!$A$1:$C$3999,2,0),"")</f>
        <v>Туранський Федір Михайлович</v>
      </c>
      <c r="C97" s="59" t="s">
        <v>126</v>
      </c>
      <c r="D97" s="164" t="str">
        <f aca="false">IFERROR(VLOOKUP($C97,Списки!$A$1:$C$3999,3,0),"")</f>
        <v>транспортувальник</v>
      </c>
      <c r="E97" s="92"/>
      <c r="F97" s="61" t="s">
        <v>66</v>
      </c>
      <c r="G97" s="158" t="str">
        <f aca="false">VLOOKUP(G$11,Графік!$A$5:$C$32,3,0)</f>
        <v>Р</v>
      </c>
      <c r="H97" s="158" t="str">
        <f aca="false">VLOOKUP(H$11,Графік!$A$5:$C$32,3,0)</f>
        <v>ВВ</v>
      </c>
      <c r="I97" s="158" t="str">
        <f aca="false">VLOOKUP(I$11,Графік!$A$5:$C$32,3,0)</f>
        <v>ВВ</v>
      </c>
      <c r="J97" s="158" t="str">
        <f aca="false">VLOOKUP(J$11,Графік!$A$5:$C$32,3,0)</f>
        <v>Р</v>
      </c>
      <c r="K97" s="158" t="str">
        <f aca="false">VLOOKUP(K$11,Графік!$A$5:$C$32,3,0)</f>
        <v>Р</v>
      </c>
      <c r="L97" s="158" t="s">
        <v>66</v>
      </c>
      <c r="M97" s="158" t="str">
        <f aca="false">VLOOKUP(M$11,Графік!$A$5:$C$32,3,0)</f>
        <v>Р</v>
      </c>
      <c r="N97" s="158" t="str">
        <f aca="false">VLOOKUP(N$11,Графік!$A$5:$C$32,3,0)</f>
        <v>ВВ</v>
      </c>
      <c r="O97" s="158" t="str">
        <f aca="false">VLOOKUP(O$11,Графік!$A$5:$C$32,3,0)</f>
        <v>ВВ</v>
      </c>
      <c r="P97" s="159" t="str">
        <f aca="false">VLOOKUP(P$11,Графік!$A$5:$C$32,3,0)</f>
        <v>Р</v>
      </c>
      <c r="Q97" s="158" t="str">
        <f aca="false">VLOOKUP(Q$11,Графік!$A$5:$C$32,3,0)</f>
        <v>Р</v>
      </c>
      <c r="R97" s="158" t="str">
        <f aca="false">VLOOKUP(R$11,Графік!$A$5:$C$32,3,0)</f>
        <v>Р</v>
      </c>
      <c r="S97" s="158" t="str">
        <f aca="false">VLOOKUP(S$11,Графік!$A$5:$C$32,3,0)</f>
        <v>Р</v>
      </c>
      <c r="T97" s="159" t="str">
        <f aca="false">VLOOKUP(T$11,Графік!$A$5:$C$32,3,0)</f>
        <v>ВВ</v>
      </c>
      <c r="U97" s="158" t="str">
        <f aca="false">VLOOKUP(U$11,Графік!$A$5:$C$32,3,0)</f>
        <v>ВВ</v>
      </c>
      <c r="V97" s="158" t="str">
        <f aca="false">VLOOKUP(V$11,Графік!$A$5:$C$32,3,0)</f>
        <v>Р</v>
      </c>
      <c r="W97" s="159" t="str">
        <f aca="false">VLOOKUP(W$11,Графік!$A$5:$C$32,3,0)</f>
        <v>Р</v>
      </c>
      <c r="X97" s="158" t="str">
        <f aca="false">VLOOKUP(X$11,Графік!$A$5:$C$32,3,0)</f>
        <v>Р</v>
      </c>
      <c r="Y97" s="159" t="str">
        <f aca="false">VLOOKUP(Y$11,Графік!$A$5:$C$32,3,0)</f>
        <v>Р</v>
      </c>
      <c r="Z97" s="159" t="str">
        <f aca="false">VLOOKUP(Z$11,Графік!$A$5:$C$32,3,0)</f>
        <v>ВВ</v>
      </c>
      <c r="AA97" s="159" t="str">
        <f aca="false">VLOOKUP(AA$11,Графік!$A$5:$C$32,3,0)</f>
        <v>ВВ</v>
      </c>
      <c r="AB97" s="158" t="s">
        <v>104</v>
      </c>
      <c r="AC97" s="158" t="s">
        <v>104</v>
      </c>
      <c r="AD97" s="159" t="s">
        <v>104</v>
      </c>
      <c r="AE97" s="160" t="s">
        <v>104</v>
      </c>
      <c r="AF97" s="158" t="s">
        <v>104</v>
      </c>
      <c r="AG97" s="158" t="s">
        <v>104</v>
      </c>
      <c r="AH97" s="158"/>
      <c r="AI97" s="158"/>
      <c r="AJ97" s="161"/>
      <c r="AK97" s="93" t="n">
        <f aca="false">SUMIF($F97:$AJ100,"Р",$F98:$AJ98)</f>
        <v>92</v>
      </c>
      <c r="AL97" s="94" t="n">
        <f aca="false">SUMIF($F99:$AJ100,"НУ",$F100:$AJ100)</f>
        <v>0</v>
      </c>
      <c r="AM97" s="95" t="n">
        <f aca="false">SUMIF(F97:AJ100,"РВ",F98:AJ98)</f>
        <v>0</v>
      </c>
      <c r="AN97" s="96" t="n">
        <f aca="false">AK97+AL97+AM97</f>
        <v>92</v>
      </c>
      <c r="AO97" s="70" t="n">
        <f aca="false">COUNTIF($F97:$AJ100,"=Р")</f>
        <v>12</v>
      </c>
      <c r="AP97" s="97" t="n">
        <f aca="false">COUNTIF($F97:$AJ100,"=ВВ")</f>
        <v>8</v>
      </c>
      <c r="AQ97" s="97" t="n">
        <f aca="false">COUNTIF($F97:$AJ100,"=В")</f>
        <v>0</v>
      </c>
      <c r="AR97" s="98" t="n">
        <f aca="false">COUNTIF($F97:$AJ100,"=НА")</f>
        <v>0</v>
      </c>
      <c r="AS97" s="98" t="n">
        <f aca="false">COUNTIF(F97:AJ100,"=ТН")</f>
        <v>0</v>
      </c>
      <c r="AT97" s="98" t="n">
        <f aca="false">COUNTIF($F97:$AJ100,"=ВД")</f>
        <v>0</v>
      </c>
      <c r="AU97" s="98" t="n">
        <f aca="false">COUNTIF($F97:$AJ100,"=ВП")</f>
        <v>0</v>
      </c>
      <c r="AV97" s="98" t="n">
        <f aca="false">COUNTIF($F97:$AJ100,"=ДД")</f>
        <v>0</v>
      </c>
      <c r="AW97" s="98" t="n">
        <f aca="false">COUNTIF($F97:$AJ100,"=П")</f>
        <v>0</v>
      </c>
      <c r="AX97" s="98" t="n">
        <f aca="false">COUNTIF($F97:$AJ100,"=ПР")</f>
        <v>0</v>
      </c>
      <c r="AY97" s="99" t="n">
        <f aca="false">COUNTIF($F97:$AJ100,"=І")</f>
        <v>0</v>
      </c>
      <c r="AZ97" s="99" t="n">
        <f aca="false">COUNTIF($F97:$AJ100,"=НЗ")</f>
        <v>2</v>
      </c>
      <c r="BA97" s="73" t="n">
        <f aca="false">IF(C97&gt;1,Графік!$D$36,"")</f>
        <v>144</v>
      </c>
    </row>
    <row r="98" customFormat="false" ht="15.75" hidden="false" customHeight="true" outlineLevel="0" collapsed="false">
      <c r="A98" s="156"/>
      <c r="B98" s="58"/>
      <c r="C98" s="59"/>
      <c r="D98" s="164"/>
      <c r="E98" s="100"/>
      <c r="F98" s="75" t="str">
        <f aca="false">IF(F97="Р",8,"")</f>
        <v/>
      </c>
      <c r="G98" s="76" t="n">
        <f aca="false">IF(G97="Р",8,"")</f>
        <v>8</v>
      </c>
      <c r="H98" s="170" t="str">
        <f aca="false">IF(H97="Р",8,"")</f>
        <v/>
      </c>
      <c r="I98" s="170" t="str">
        <f aca="false">IF(I97="Р",8,"")</f>
        <v/>
      </c>
      <c r="J98" s="170" t="n">
        <f aca="false">IF(J97="Р",8,"")</f>
        <v>8</v>
      </c>
      <c r="K98" s="170" t="n">
        <v>4</v>
      </c>
      <c r="L98" s="170"/>
      <c r="M98" s="170" t="n">
        <f aca="false">IF(M97="Р",8,"")</f>
        <v>8</v>
      </c>
      <c r="N98" s="170" t="str">
        <f aca="false">IF(N97="Р",8,"")</f>
        <v/>
      </c>
      <c r="O98" s="170" t="str">
        <f aca="false">IF(O97="Р",8,"")</f>
        <v/>
      </c>
      <c r="P98" s="171" t="n">
        <f aca="false">IF(P97="Р",8,"")</f>
        <v>8</v>
      </c>
      <c r="Q98" s="170" t="n">
        <f aca="false">IF(Q97="Р",8,"")</f>
        <v>8</v>
      </c>
      <c r="R98" s="170" t="n">
        <f aca="false">IF(R97="Р",8,"")</f>
        <v>8</v>
      </c>
      <c r="S98" s="170" t="n">
        <f aca="false">IF(S97="Р",8,"")</f>
        <v>8</v>
      </c>
      <c r="T98" s="171" t="str">
        <f aca="false">IF(T97="Р",8,"")</f>
        <v/>
      </c>
      <c r="U98" s="170" t="str">
        <f aca="false">IF(U97="Р",8,"")</f>
        <v/>
      </c>
      <c r="V98" s="170" t="n">
        <f aca="false">IF(V97="Р",8,"")</f>
        <v>8</v>
      </c>
      <c r="W98" s="171" t="n">
        <f aca="false">IF(W97="Р",8,"")</f>
        <v>8</v>
      </c>
      <c r="X98" s="170" t="n">
        <v>8</v>
      </c>
      <c r="Y98" s="171" t="n">
        <v>8</v>
      </c>
      <c r="Z98" s="171" t="str">
        <f aca="false">IF(Z97="Р",8,"")</f>
        <v/>
      </c>
      <c r="AA98" s="171" t="str">
        <f aca="false">IF(AA97="Р",8,"")</f>
        <v/>
      </c>
      <c r="AB98" s="170"/>
      <c r="AC98" s="170"/>
      <c r="AD98" s="171"/>
      <c r="AE98" s="172"/>
      <c r="AF98" s="170"/>
      <c r="AG98" s="170"/>
      <c r="AH98" s="76"/>
      <c r="AI98" s="76"/>
      <c r="AJ98" s="79"/>
      <c r="AK98" s="93"/>
      <c r="AL98" s="94"/>
      <c r="AM98" s="95"/>
      <c r="AN98" s="96"/>
      <c r="AO98" s="70"/>
      <c r="AP98" s="70"/>
      <c r="AQ98" s="70"/>
      <c r="AR98" s="98"/>
      <c r="AS98" s="98"/>
      <c r="AT98" s="98"/>
      <c r="AU98" s="98"/>
      <c r="AV98" s="98"/>
      <c r="AW98" s="98"/>
      <c r="AX98" s="98"/>
      <c r="AY98" s="99"/>
      <c r="AZ98" s="99"/>
      <c r="BA98" s="73"/>
    </row>
    <row r="99" s="40" customFormat="true" ht="12" hidden="false" customHeight="true" outlineLevel="0" collapsed="false">
      <c r="A99" s="156"/>
      <c r="B99" s="58"/>
      <c r="C99" s="59"/>
      <c r="D99" s="164"/>
      <c r="E99" s="100"/>
      <c r="F99" s="82" t="str">
        <f aca="false">IF(F100&gt;0,"НУ","")</f>
        <v/>
      </c>
      <c r="G99" s="82" t="str">
        <f aca="false">IF(G100&gt;0,"НУ","")</f>
        <v/>
      </c>
      <c r="H99" s="82" t="str">
        <f aca="false">IF(H100&gt;0,"НУ","")</f>
        <v/>
      </c>
      <c r="I99" s="82" t="str">
        <f aca="false">IF(I100&gt;0,"НУ","")</f>
        <v/>
      </c>
      <c r="J99" s="82" t="str">
        <f aca="false">IF(J100&gt;0,"НУ","")</f>
        <v/>
      </c>
      <c r="K99" s="82" t="str">
        <f aca="false">IF(K100&gt;0,"НУ","")</f>
        <v/>
      </c>
      <c r="L99" s="82" t="str">
        <f aca="false">IF(L100&gt;0,"НУ","")</f>
        <v/>
      </c>
      <c r="M99" s="82" t="str">
        <f aca="false">IF(M100&gt;0,"НУ","")</f>
        <v/>
      </c>
      <c r="N99" s="82" t="str">
        <f aca="false">IF(N100&gt;0,"НУ","")</f>
        <v/>
      </c>
      <c r="O99" s="82" t="str">
        <f aca="false">IF(O100&gt;0,"НУ","")</f>
        <v/>
      </c>
      <c r="P99" s="83" t="str">
        <f aca="false">IF(P100&gt;0,"НУ","")</f>
        <v/>
      </c>
      <c r="Q99" s="82" t="str">
        <f aca="false">IF(Q100&gt;0,"НУ","")</f>
        <v/>
      </c>
      <c r="R99" s="82" t="str">
        <f aca="false">IF(R100&gt;0,"НУ","")</f>
        <v/>
      </c>
      <c r="S99" s="82" t="str">
        <f aca="false">IF(S100&gt;0,"НУ","")</f>
        <v/>
      </c>
      <c r="T99" s="83" t="str">
        <f aca="false">IF(T100&gt;0,"НУ","")</f>
        <v/>
      </c>
      <c r="U99" s="82" t="str">
        <f aca="false">IF(U100&gt;0,"НУ","")</f>
        <v/>
      </c>
      <c r="V99" s="82" t="str">
        <f aca="false">IF(V100&gt;0,"НУ","")</f>
        <v/>
      </c>
      <c r="W99" s="83" t="str">
        <f aca="false">IF(W100&gt;0,"НУ","")</f>
        <v/>
      </c>
      <c r="X99" s="82" t="str">
        <f aca="false">IF(X100&gt;0,"НУ","")</f>
        <v/>
      </c>
      <c r="Y99" s="83" t="str">
        <f aca="false">IF(Y100&gt;0,"НУ","")</f>
        <v/>
      </c>
      <c r="Z99" s="83" t="str">
        <f aca="false">IF(Z100&gt;0,"НУ","")</f>
        <v/>
      </c>
      <c r="AA99" s="83" t="str">
        <f aca="false">IF(AA100&gt;0,"НУ","")</f>
        <v/>
      </c>
      <c r="AB99" s="82"/>
      <c r="AC99" s="82"/>
      <c r="AD99" s="83"/>
      <c r="AE99" s="84"/>
      <c r="AF99" s="82"/>
      <c r="AG99" s="82"/>
      <c r="AH99" s="82"/>
      <c r="AI99" s="82"/>
      <c r="AJ99" s="173"/>
      <c r="AK99" s="93"/>
      <c r="AL99" s="94"/>
      <c r="AM99" s="95"/>
      <c r="AN99" s="96"/>
      <c r="AO99" s="70"/>
      <c r="AP99" s="70"/>
      <c r="AQ99" s="70"/>
      <c r="AR99" s="98"/>
      <c r="AS99" s="98"/>
      <c r="AT99" s="98"/>
      <c r="AU99" s="98"/>
      <c r="AV99" s="98"/>
      <c r="AW99" s="98"/>
      <c r="AX99" s="98"/>
      <c r="AY99" s="99"/>
      <c r="AZ99" s="99"/>
      <c r="BA99" s="73"/>
    </row>
    <row r="100" customFormat="false" ht="13.5" hidden="false" customHeight="true" outlineLevel="0" collapsed="false">
      <c r="A100" s="156"/>
      <c r="B100" s="58"/>
      <c r="C100" s="59"/>
      <c r="D100" s="164"/>
      <c r="E100" s="101"/>
      <c r="F100" s="87"/>
      <c r="G100" s="88"/>
      <c r="H100" s="88"/>
      <c r="I100" s="88"/>
      <c r="J100" s="88"/>
      <c r="K100" s="88"/>
      <c r="L100" s="88"/>
      <c r="M100" s="88"/>
      <c r="N100" s="88"/>
      <c r="O100" s="88"/>
      <c r="P100" s="89"/>
      <c r="Q100" s="88"/>
      <c r="R100" s="88"/>
      <c r="S100" s="88"/>
      <c r="T100" s="89"/>
      <c r="U100" s="88"/>
      <c r="V100" s="88"/>
      <c r="W100" s="89"/>
      <c r="X100" s="88"/>
      <c r="Y100" s="89"/>
      <c r="Z100" s="89"/>
      <c r="AA100" s="89"/>
      <c r="AB100" s="88"/>
      <c r="AC100" s="88"/>
      <c r="AD100" s="89"/>
      <c r="AE100" s="90"/>
      <c r="AF100" s="88"/>
      <c r="AG100" s="88"/>
      <c r="AH100" s="88"/>
      <c r="AI100" s="88"/>
      <c r="AJ100" s="91"/>
      <c r="AK100" s="93"/>
      <c r="AL100" s="94"/>
      <c r="AM100" s="95"/>
      <c r="AN100" s="96"/>
      <c r="AO100" s="70"/>
      <c r="AP100" s="70"/>
      <c r="AQ100" s="70"/>
      <c r="AR100" s="98"/>
      <c r="AS100" s="98"/>
      <c r="AT100" s="98"/>
      <c r="AU100" s="98"/>
      <c r="AV100" s="98"/>
      <c r="AW100" s="98"/>
      <c r="AX100" s="98"/>
      <c r="AY100" s="99"/>
      <c r="AZ100" s="99"/>
      <c r="BA100" s="73"/>
    </row>
    <row r="101" customFormat="false" ht="12.75" hidden="false" customHeight="true" outlineLevel="0" collapsed="false">
      <c r="A101" s="156" t="n">
        <v>23</v>
      </c>
      <c r="B101" s="58" t="str">
        <f aca="false">IFERROR(VLOOKUP($C101,Списки!$A$1:$C$3999,2,0),"")</f>
        <v>Черленко Юрій Васильович</v>
      </c>
      <c r="C101" s="59" t="s">
        <v>127</v>
      </c>
      <c r="D101" s="164" t="str">
        <f aca="false">IFERROR(VLOOKUP($C101,Списки!$A$1:$C$3999,3,0),"")</f>
        <v>транспортувальник</v>
      </c>
      <c r="E101" s="92"/>
      <c r="F101" s="61" t="str">
        <f aca="false">VLOOKUP(F$11,Графік!$A$5:$C$32,3,0)</f>
        <v>Р</v>
      </c>
      <c r="G101" s="158" t="str">
        <f aca="false">VLOOKUP(G$11,Графік!$A$5:$C$32,3,0)</f>
        <v>Р</v>
      </c>
      <c r="H101" s="158" t="str">
        <f aca="false">VLOOKUP(H$11,Графік!$A$5:$C$32,3,0)</f>
        <v>ВВ</v>
      </c>
      <c r="I101" s="158" t="str">
        <f aca="false">VLOOKUP(I$11,Графік!$A$5:$C$32,3,0)</f>
        <v>ВВ</v>
      </c>
      <c r="J101" s="158" t="str">
        <f aca="false">VLOOKUP(J$11,Графік!$A$5:$C$32,3,0)</f>
        <v>Р</v>
      </c>
      <c r="K101" s="158" t="str">
        <f aca="false">VLOOKUP(K$11,Графік!$A$5:$C$32,3,0)</f>
        <v>Р</v>
      </c>
      <c r="L101" s="158" t="str">
        <f aca="false">VLOOKUP(L$11,Графік!$A$5:$C$32,3,0)</f>
        <v>Р</v>
      </c>
      <c r="M101" s="158" t="str">
        <f aca="false">VLOOKUP(M$11,Графік!$A$5:$C$32,3,0)</f>
        <v>Р</v>
      </c>
      <c r="N101" s="158" t="str">
        <f aca="false">VLOOKUP(N$11,Графік!$A$5:$C$32,3,0)</f>
        <v>ВВ</v>
      </c>
      <c r="O101" s="158" t="str">
        <f aca="false">VLOOKUP(O$11,Графік!$A$5:$C$32,3,0)</f>
        <v>ВВ</v>
      </c>
      <c r="P101" s="159" t="str">
        <f aca="false">VLOOKUP(P$11,Графік!$A$5:$C$32,3,0)</f>
        <v>Р</v>
      </c>
      <c r="Q101" s="158" t="str">
        <f aca="false">VLOOKUP(Q$11,Графік!$A$5:$C$32,3,0)</f>
        <v>Р</v>
      </c>
      <c r="R101" s="158" t="str">
        <f aca="false">VLOOKUP(R$11,Графік!$A$5:$C$32,3,0)</f>
        <v>Р</v>
      </c>
      <c r="S101" s="158" t="str">
        <f aca="false">VLOOKUP(S$11,Графік!$A$5:$C$32,3,0)</f>
        <v>Р</v>
      </c>
      <c r="T101" s="159" t="str">
        <f aca="false">VLOOKUP(T$11,Графік!$A$5:$C$32,3,0)</f>
        <v>ВВ</v>
      </c>
      <c r="U101" s="158" t="str">
        <f aca="false">VLOOKUP(U$11,Графік!$A$5:$C$32,3,0)</f>
        <v>ВВ</v>
      </c>
      <c r="V101" s="158" t="str">
        <f aca="false">VLOOKUP(V$11,Графік!$A$5:$C$32,3,0)</f>
        <v>Р</v>
      </c>
      <c r="W101" s="159" t="str">
        <f aca="false">VLOOKUP(W$11,Графік!$A$5:$C$32,3,0)</f>
        <v>Р</v>
      </c>
      <c r="X101" s="158" t="str">
        <f aca="false">VLOOKUP(X$11,Графік!$A$5:$C$32,3,0)</f>
        <v>Р</v>
      </c>
      <c r="Y101" s="159" t="str">
        <f aca="false">VLOOKUP(Y$11,Графік!$A$5:$C$32,3,0)</f>
        <v>Р</v>
      </c>
      <c r="Z101" s="159" t="str">
        <f aca="false">VLOOKUP(Z$11,Графік!$A$5:$C$32,3,0)</f>
        <v>ВВ</v>
      </c>
      <c r="AA101" s="159" t="str">
        <f aca="false">VLOOKUP(AA$11,Графік!$A$5:$C$32,3,0)</f>
        <v>ВВ</v>
      </c>
      <c r="AB101" s="167" t="s">
        <v>51</v>
      </c>
      <c r="AC101" s="167" t="s">
        <v>51</v>
      </c>
      <c r="AD101" s="167" t="str">
        <f aca="false">VLOOKUP(AD$11,Графік!$A$5:$C$32,3,0)</f>
        <v>Р</v>
      </c>
      <c r="AE101" s="168" t="str">
        <f aca="false">VLOOKUP(AE$11,Графік!$A$5:$C$32,3,0)</f>
        <v>Р</v>
      </c>
      <c r="AF101" s="167" t="str">
        <f aca="false">VLOOKUP(AF$11,Графік!$A$5:$C$32,3,0)</f>
        <v>ВВ</v>
      </c>
      <c r="AG101" s="167" t="str">
        <f aca="false">VLOOKUP(AG$11,Графік!$A$5:$C$32,3,0)</f>
        <v>ВВ</v>
      </c>
      <c r="AH101" s="158"/>
      <c r="AI101" s="158"/>
      <c r="AJ101" s="161"/>
      <c r="AK101" s="93" t="n">
        <f aca="false">SUMIF($F101:$AJ104,"Р",$F102:$AJ102)</f>
        <v>120</v>
      </c>
      <c r="AL101" s="94" t="n">
        <f aca="false">SUMIF($F103:$AJ104,"НУ",$F104:$AJ104)</f>
        <v>7</v>
      </c>
      <c r="AM101" s="95" t="n">
        <f aca="false">SUMIF(F101:AJ104,"РВ",F102:AJ102)</f>
        <v>0</v>
      </c>
      <c r="AN101" s="96" t="n">
        <f aca="false">AK101+AL101+AM101</f>
        <v>127</v>
      </c>
      <c r="AO101" s="70" t="n">
        <f aca="false">COUNTIF($F101:$AJ104,"=Р")</f>
        <v>16</v>
      </c>
      <c r="AP101" s="97" t="n">
        <f aca="false">COUNTIF($F101:$AJ104,"=ВВ")</f>
        <v>10</v>
      </c>
      <c r="AQ101" s="97" t="n">
        <f aca="false">COUNTIF($F101:$AJ104,"=В")</f>
        <v>0</v>
      </c>
      <c r="AR101" s="98" t="n">
        <f aca="false">COUNTIF($F101:$AJ104,"=НА")</f>
        <v>0</v>
      </c>
      <c r="AS101" s="98" t="n">
        <f aca="false">COUNTIF(F101:AJ104,"=ТН")</f>
        <v>0</v>
      </c>
      <c r="AT101" s="98" t="n">
        <f aca="false">COUNTIF($F101:$AJ104,"=ВД")</f>
        <v>0</v>
      </c>
      <c r="AU101" s="98" t="n">
        <f aca="false">COUNTIF($F101:$AJ104,"=ВП")</f>
        <v>0</v>
      </c>
      <c r="AV101" s="98" t="n">
        <f aca="false">COUNTIF($F101:$AJ104,"=ДД")</f>
        <v>0</v>
      </c>
      <c r="AW101" s="98" t="n">
        <f aca="false">COUNTIF($F101:$AJ104,"=П")</f>
        <v>2</v>
      </c>
      <c r="AX101" s="98" t="n">
        <f aca="false">COUNTIF($F101:$AJ104,"=ПР")</f>
        <v>0</v>
      </c>
      <c r="AY101" s="99" t="n">
        <f aca="false">COUNTIF($F101:$AJ104,"=І")</f>
        <v>0</v>
      </c>
      <c r="AZ101" s="99" t="n">
        <f aca="false">COUNTIF($F101:$AJ104,"=НЗ")</f>
        <v>0</v>
      </c>
      <c r="BA101" s="73" t="n">
        <f aca="false">IF(C101&gt;1,Графік!$D$36,"")</f>
        <v>144</v>
      </c>
    </row>
    <row r="102" customFormat="false" ht="12.75" hidden="false" customHeight="true" outlineLevel="0" collapsed="false">
      <c r="A102" s="156"/>
      <c r="B102" s="58"/>
      <c r="C102" s="59"/>
      <c r="D102" s="164"/>
      <c r="E102" s="100"/>
      <c r="F102" s="75" t="n">
        <v>8</v>
      </c>
      <c r="G102" s="76" t="n">
        <f aca="false">IF(G101="Р",8,"")</f>
        <v>8</v>
      </c>
      <c r="H102" s="170" t="str">
        <f aca="false">IF(H101="Р",8,"")</f>
        <v/>
      </c>
      <c r="I102" s="170" t="str">
        <f aca="false">IF(I101="Р",8,"")</f>
        <v/>
      </c>
      <c r="J102" s="170" t="n">
        <f aca="false">IF(J101="Р",8,"")</f>
        <v>8</v>
      </c>
      <c r="K102" s="170" t="n">
        <f aca="false">IF(K101="Р",8,"")</f>
        <v>8</v>
      </c>
      <c r="L102" s="170" t="n">
        <f aca="false">IF(L101="Р",8,"")</f>
        <v>8</v>
      </c>
      <c r="M102" s="170" t="n">
        <f aca="false">IF(M101="Р",8,"")</f>
        <v>8</v>
      </c>
      <c r="N102" s="170" t="str">
        <f aca="false">IF(N101="Р",8,"")</f>
        <v/>
      </c>
      <c r="O102" s="170" t="str">
        <f aca="false">IF(O101="Р",8,"")</f>
        <v/>
      </c>
      <c r="P102" s="171" t="n">
        <f aca="false">IF(P101="Р",8,"")</f>
        <v>8</v>
      </c>
      <c r="Q102" s="170" t="n">
        <f aca="false">IF(Q101="Р",8,"")</f>
        <v>8</v>
      </c>
      <c r="R102" s="170" t="n">
        <f aca="false">IF(R101="Р",8,"")</f>
        <v>8</v>
      </c>
      <c r="S102" s="170" t="n">
        <f aca="false">IF(S101="Р",8,"")</f>
        <v>8</v>
      </c>
      <c r="T102" s="171" t="str">
        <f aca="false">IF(T101="Р",8,"")</f>
        <v/>
      </c>
      <c r="U102" s="170" t="str">
        <f aca="false">IF(U101="Р",8,"")</f>
        <v/>
      </c>
      <c r="V102" s="170" t="n">
        <f aca="false">IF(V101="Р",8,"")</f>
        <v>8</v>
      </c>
      <c r="W102" s="171" t="n">
        <f aca="false">IF(W101="Р",8,"")</f>
        <v>8</v>
      </c>
      <c r="X102" s="170" t="n">
        <f aca="false">IF(X101="Р",8,"")</f>
        <v>8</v>
      </c>
      <c r="Y102" s="171" t="n">
        <f aca="false">IF(Y101="Р",8,"")</f>
        <v>8</v>
      </c>
      <c r="Z102" s="171" t="str">
        <f aca="false">IF(Z101="Р",8,"")</f>
        <v/>
      </c>
      <c r="AA102" s="171" t="str">
        <f aca="false">IF(AA101="Р",8,"")</f>
        <v/>
      </c>
      <c r="AB102" s="170"/>
      <c r="AC102" s="170"/>
      <c r="AD102" s="171" t="n">
        <v>8</v>
      </c>
      <c r="AE102" s="172"/>
      <c r="AF102" s="170"/>
      <c r="AG102" s="170"/>
      <c r="AH102" s="76"/>
      <c r="AI102" s="76"/>
      <c r="AJ102" s="79"/>
      <c r="AK102" s="93"/>
      <c r="AL102" s="94"/>
      <c r="AM102" s="95"/>
      <c r="AN102" s="96"/>
      <c r="AO102" s="70"/>
      <c r="AP102" s="70"/>
      <c r="AQ102" s="70"/>
      <c r="AR102" s="98"/>
      <c r="AS102" s="98"/>
      <c r="AT102" s="98"/>
      <c r="AU102" s="98"/>
      <c r="AV102" s="98"/>
      <c r="AW102" s="98"/>
      <c r="AX102" s="98"/>
      <c r="AY102" s="99"/>
      <c r="AZ102" s="99"/>
      <c r="BA102" s="73"/>
    </row>
    <row r="103" customFormat="false" ht="12.75" hidden="false" customHeight="true" outlineLevel="0" collapsed="false">
      <c r="A103" s="156"/>
      <c r="B103" s="58"/>
      <c r="C103" s="59"/>
      <c r="D103" s="164"/>
      <c r="E103" s="100"/>
      <c r="F103" s="82" t="str">
        <f aca="false">IF(F104&gt;0,"НУ","")</f>
        <v/>
      </c>
      <c r="G103" s="82" t="str">
        <f aca="false">IF(G104&gt;0,"НУ","")</f>
        <v/>
      </c>
      <c r="H103" s="82" t="str">
        <f aca="false">IF(H104&gt;0,"НУ","")</f>
        <v/>
      </c>
      <c r="I103" s="82" t="str">
        <f aca="false">IF(I104&gt;0,"НУ","")</f>
        <v/>
      </c>
      <c r="J103" s="82" t="str">
        <f aca="false">IF(J104&gt;0,"НУ","")</f>
        <v/>
      </c>
      <c r="K103" s="82" t="str">
        <f aca="false">IF(K104&gt;0,"НУ","")</f>
        <v/>
      </c>
      <c r="L103" s="82" t="str">
        <f aca="false">IF(L104&gt;0,"НУ","")</f>
        <v/>
      </c>
      <c r="M103" s="82" t="str">
        <f aca="false">IF(M104&gt;0,"НУ","")</f>
        <v/>
      </c>
      <c r="N103" s="82" t="str">
        <f aca="false">IF(N104&gt;0,"НУ","")</f>
        <v/>
      </c>
      <c r="O103" s="82" t="str">
        <f aca="false">IF(O104&gt;0,"НУ","")</f>
        <v/>
      </c>
      <c r="P103" s="83" t="str">
        <f aca="false">IF(P104&gt;0,"НУ","")</f>
        <v/>
      </c>
      <c r="Q103" s="82" t="str">
        <f aca="false">IF(Q104&gt;0,"НУ","")</f>
        <v/>
      </c>
      <c r="R103" s="82" t="s">
        <v>36</v>
      </c>
      <c r="S103" s="82" t="str">
        <f aca="false">IF(S104&gt;0,"НУ","")</f>
        <v/>
      </c>
      <c r="T103" s="83" t="str">
        <f aca="false">IF(T104&gt;0,"НУ","")</f>
        <v/>
      </c>
      <c r="U103" s="82" t="str">
        <f aca="false">IF(U104&gt;0,"НУ","")</f>
        <v/>
      </c>
      <c r="V103" s="82" t="str">
        <f aca="false">IF(V104&gt;0,"НУ","")</f>
        <v/>
      </c>
      <c r="W103" s="83" t="str">
        <f aca="false">IF(W104&gt;0,"НУ","")</f>
        <v/>
      </c>
      <c r="X103" s="82" t="str">
        <f aca="false">IF(X104&gt;0,"НУ","")</f>
        <v/>
      </c>
      <c r="Y103" s="83" t="str">
        <f aca="false">IF(Y104&gt;0,"НУ","")</f>
        <v/>
      </c>
      <c r="Z103" s="83" t="str">
        <f aca="false">IF(Z104&gt;0,"НУ","")</f>
        <v/>
      </c>
      <c r="AA103" s="83" t="str">
        <f aca="false">IF(AA104&gt;0,"НУ","")</f>
        <v/>
      </c>
      <c r="AB103" s="82"/>
      <c r="AC103" s="82"/>
      <c r="AD103" s="83"/>
      <c r="AE103" s="84"/>
      <c r="AF103" s="82"/>
      <c r="AG103" s="82"/>
      <c r="AH103" s="82"/>
      <c r="AI103" s="82"/>
      <c r="AJ103" s="173"/>
      <c r="AK103" s="93"/>
      <c r="AL103" s="94"/>
      <c r="AM103" s="95"/>
      <c r="AN103" s="96"/>
      <c r="AO103" s="70"/>
      <c r="AP103" s="70"/>
      <c r="AQ103" s="70"/>
      <c r="AR103" s="98"/>
      <c r="AS103" s="98"/>
      <c r="AT103" s="98"/>
      <c r="AU103" s="98"/>
      <c r="AV103" s="98"/>
      <c r="AW103" s="98"/>
      <c r="AX103" s="98"/>
      <c r="AY103" s="99"/>
      <c r="AZ103" s="99"/>
      <c r="BA103" s="73"/>
    </row>
    <row r="104" customFormat="false" ht="13.5" hidden="false" customHeight="true" outlineLevel="0" collapsed="false">
      <c r="A104" s="156"/>
      <c r="B104" s="58"/>
      <c r="C104" s="59"/>
      <c r="D104" s="164"/>
      <c r="E104" s="101"/>
      <c r="F104" s="87"/>
      <c r="G104" s="88"/>
      <c r="H104" s="88"/>
      <c r="I104" s="88"/>
      <c r="J104" s="88"/>
      <c r="K104" s="88"/>
      <c r="L104" s="88"/>
      <c r="M104" s="88"/>
      <c r="N104" s="88"/>
      <c r="O104" s="88"/>
      <c r="P104" s="89"/>
      <c r="Q104" s="88"/>
      <c r="R104" s="88" t="n">
        <v>7</v>
      </c>
      <c r="S104" s="88"/>
      <c r="T104" s="89"/>
      <c r="U104" s="88"/>
      <c r="V104" s="88"/>
      <c r="W104" s="89"/>
      <c r="X104" s="88"/>
      <c r="Y104" s="89"/>
      <c r="Z104" s="89"/>
      <c r="AA104" s="89"/>
      <c r="AB104" s="88"/>
      <c r="AC104" s="88"/>
      <c r="AD104" s="89"/>
      <c r="AE104" s="90"/>
      <c r="AF104" s="88"/>
      <c r="AG104" s="88"/>
      <c r="AH104" s="88"/>
      <c r="AI104" s="88"/>
      <c r="AJ104" s="91"/>
      <c r="AK104" s="93"/>
      <c r="AL104" s="94"/>
      <c r="AM104" s="95"/>
      <c r="AN104" s="96"/>
      <c r="AO104" s="70"/>
      <c r="AP104" s="70"/>
      <c r="AQ104" s="70"/>
      <c r="AR104" s="98"/>
      <c r="AS104" s="98"/>
      <c r="AT104" s="98"/>
      <c r="AU104" s="98"/>
      <c r="AV104" s="98"/>
      <c r="AW104" s="98"/>
      <c r="AX104" s="98"/>
      <c r="AY104" s="99"/>
      <c r="AZ104" s="99"/>
      <c r="BA104" s="73"/>
    </row>
    <row r="105" customFormat="false" ht="12.75" hidden="false" customHeight="true" outlineLevel="0" collapsed="false">
      <c r="A105" s="156" t="n">
        <v>24</v>
      </c>
      <c r="B105" s="58" t="str">
        <f aca="false">IFERROR(VLOOKUP($C105,Списки!$A$1:$C$3999,2,0),"")</f>
        <v>Шуптар Сергій Іванович</v>
      </c>
      <c r="C105" s="59" t="s">
        <v>128</v>
      </c>
      <c r="D105" s="164" t="str">
        <f aca="false">IFERROR(VLOOKUP($C105,Списки!$A$1:$C$3999,3,0),"")</f>
        <v>транспортувальник</v>
      </c>
      <c r="E105" s="92"/>
      <c r="F105" s="61" t="str">
        <f aca="false">VLOOKUP(F$11,Графік!$A$5:$C$32,3,0)</f>
        <v>Р</v>
      </c>
      <c r="G105" s="158" t="str">
        <f aca="false">VLOOKUP(G$11,Графік!$A$5:$C$32,3,0)</f>
        <v>Р</v>
      </c>
      <c r="H105" s="158" t="str">
        <f aca="false">VLOOKUP(H$11,Графік!$A$5:$C$32,3,0)</f>
        <v>ВВ</v>
      </c>
      <c r="I105" s="158" t="str">
        <f aca="false">VLOOKUP(I$11,Графік!$A$5:$C$32,3,0)</f>
        <v>ВВ</v>
      </c>
      <c r="J105" s="158" t="str">
        <f aca="false">VLOOKUP(J$11,Графік!$A$5:$C$32,3,0)</f>
        <v>Р</v>
      </c>
      <c r="K105" s="158" t="str">
        <f aca="false">VLOOKUP(K$11,Графік!$A$5:$C$32,3,0)</f>
        <v>Р</v>
      </c>
      <c r="L105" s="158" t="str">
        <f aca="false">VLOOKUP(L$11,Графік!$A$5:$C$32,3,0)</f>
        <v>Р</v>
      </c>
      <c r="M105" s="158" t="str">
        <f aca="false">VLOOKUP(M$11,Графік!$A$5:$C$32,3,0)</f>
        <v>Р</v>
      </c>
      <c r="N105" s="158" t="str">
        <f aca="false">VLOOKUP(N$11,Графік!$A$5:$C$32,3,0)</f>
        <v>ВВ</v>
      </c>
      <c r="O105" s="158" t="str">
        <f aca="false">VLOOKUP(O$11,Графік!$A$5:$C$32,3,0)</f>
        <v>ВВ</v>
      </c>
      <c r="P105" s="159" t="str">
        <f aca="false">VLOOKUP(P$11,Графік!$A$5:$C$32,3,0)</f>
        <v>Р</v>
      </c>
      <c r="Q105" s="158" t="str">
        <f aca="false">VLOOKUP(Q$11,Графік!$A$5:$C$32,3,0)</f>
        <v>Р</v>
      </c>
      <c r="R105" s="158" t="str">
        <f aca="false">VLOOKUP(R$11,Графік!$A$5:$C$32,3,0)</f>
        <v>Р</v>
      </c>
      <c r="S105" s="158" t="str">
        <f aca="false">VLOOKUP(S$11,Графік!$A$5:$C$32,3,0)</f>
        <v>Р</v>
      </c>
      <c r="T105" s="159" t="str">
        <f aca="false">VLOOKUP(T$11,Графік!$A$5:$C$32,3,0)</f>
        <v>ВВ</v>
      </c>
      <c r="U105" s="158" t="str">
        <f aca="false">VLOOKUP(U$11,Графік!$A$5:$C$32,3,0)</f>
        <v>ВВ</v>
      </c>
      <c r="V105" s="158" t="s">
        <v>51</v>
      </c>
      <c r="W105" s="159" t="str">
        <f aca="false">VLOOKUP(W$11,Графік!$A$5:$C$32,3,0)</f>
        <v>Р</v>
      </c>
      <c r="X105" s="158" t="str">
        <f aca="false">VLOOKUP(X$11,Графік!$A$5:$C$32,3,0)</f>
        <v>Р</v>
      </c>
      <c r="Y105" s="159" t="str">
        <f aca="false">VLOOKUP(Y$11,Графік!$A$5:$C$32,3,0)</f>
        <v>Р</v>
      </c>
      <c r="Z105" s="159" t="str">
        <f aca="false">VLOOKUP(Z$11,Графік!$A$5:$C$32,3,0)</f>
        <v>ВВ</v>
      </c>
      <c r="AA105" s="159" t="str">
        <f aca="false">VLOOKUP(AA$11,Графік!$A$5:$C$32,3,0)</f>
        <v>ВВ</v>
      </c>
      <c r="AB105" s="167" t="s">
        <v>51</v>
      </c>
      <c r="AC105" s="167" t="s">
        <v>51</v>
      </c>
      <c r="AD105" s="167" t="str">
        <f aca="false">VLOOKUP(AD$11,Графік!$A$5:$C$32,3,0)</f>
        <v>Р</v>
      </c>
      <c r="AE105" s="168" t="str">
        <f aca="false">VLOOKUP(AE$11,Графік!$A$5:$C$32,3,0)</f>
        <v>Р</v>
      </c>
      <c r="AF105" s="167" t="str">
        <f aca="false">VLOOKUP(AF$11,Графік!$A$5:$C$32,3,0)</f>
        <v>ВВ</v>
      </c>
      <c r="AG105" s="167" t="str">
        <f aca="false">VLOOKUP(AG$11,Графік!$A$5:$C$32,3,0)</f>
        <v>ВВ</v>
      </c>
      <c r="AH105" s="158"/>
      <c r="AI105" s="158"/>
      <c r="AJ105" s="161"/>
      <c r="AK105" s="93" t="n">
        <f aca="false">SUMIF($F105:$AJ108,"Р",$F106:$AJ106)</f>
        <v>104</v>
      </c>
      <c r="AL105" s="94" t="n">
        <f aca="false">SUMIF($F107:$AJ108,"НУ",$F108:$AJ108)</f>
        <v>0</v>
      </c>
      <c r="AM105" s="95" t="n">
        <f aca="false">SUMIF(F105:AJ108,"РВ",F106:AJ106)</f>
        <v>0</v>
      </c>
      <c r="AN105" s="96" t="n">
        <f aca="false">AK105+AL105+AM105</f>
        <v>104</v>
      </c>
      <c r="AO105" s="70" t="n">
        <f aca="false">COUNTIF($F105:$AJ108,"=Р")</f>
        <v>15</v>
      </c>
      <c r="AP105" s="97" t="n">
        <f aca="false">COUNTIF($F105:$AJ108,"=ВВ")</f>
        <v>10</v>
      </c>
      <c r="AQ105" s="97" t="n">
        <f aca="false">COUNTIF($F105:$AJ108,"=В")</f>
        <v>0</v>
      </c>
      <c r="AR105" s="98" t="n">
        <f aca="false">COUNTIF($F105:$AJ108,"=НА")</f>
        <v>1</v>
      </c>
      <c r="AS105" s="98" t="n">
        <f aca="false">COUNTIF(F105:AJ108,"=ТН")</f>
        <v>0</v>
      </c>
      <c r="AT105" s="98" t="n">
        <f aca="false">COUNTIF($F105:$AJ108,"=ВД")</f>
        <v>0</v>
      </c>
      <c r="AU105" s="98" t="n">
        <f aca="false">COUNTIF($F105:$AJ108,"=ВП")</f>
        <v>0</v>
      </c>
      <c r="AV105" s="98" t="n">
        <f aca="false">COUNTIF($F105:$AJ108,"=ДД")</f>
        <v>0</v>
      </c>
      <c r="AW105" s="98" t="n">
        <f aca="false">COUNTIF($F105:$AJ108,"=П")</f>
        <v>3</v>
      </c>
      <c r="AX105" s="98" t="n">
        <f aca="false">COUNTIF($F105:$AJ108,"=ПР")</f>
        <v>0</v>
      </c>
      <c r="AY105" s="99" t="n">
        <f aca="false">COUNTIF($F105:$AJ108,"=І")</f>
        <v>0</v>
      </c>
      <c r="AZ105" s="99" t="n">
        <f aca="false">COUNTIF($F105:$AJ108,"=НЗ")</f>
        <v>0</v>
      </c>
      <c r="BA105" s="73" t="n">
        <f aca="false">IF(C105&gt;1,Графік!$D$36,"")</f>
        <v>144</v>
      </c>
    </row>
    <row r="106" customFormat="false" ht="12.75" hidden="false" customHeight="true" outlineLevel="0" collapsed="false">
      <c r="A106" s="156"/>
      <c r="B106" s="58"/>
      <c r="C106" s="59"/>
      <c r="D106" s="164"/>
      <c r="E106" s="100"/>
      <c r="F106" s="75" t="n">
        <f aca="false">IF(F105="Р",8,"")</f>
        <v>8</v>
      </c>
      <c r="G106" s="76" t="s">
        <v>121</v>
      </c>
      <c r="H106" s="170" t="str">
        <f aca="false">IF(H105="Р",8,"")</f>
        <v/>
      </c>
      <c r="I106" s="170" t="str">
        <f aca="false">IF(I105="Р",8,"")</f>
        <v/>
      </c>
      <c r="J106" s="170" t="n">
        <f aca="false">IF(J105="Р",8,"")</f>
        <v>8</v>
      </c>
      <c r="K106" s="170" t="n">
        <f aca="false">IF(K105="Р",8,"")</f>
        <v>8</v>
      </c>
      <c r="L106" s="170" t="n">
        <f aca="false">IF(L105="Р",8,"")</f>
        <v>8</v>
      </c>
      <c r="M106" s="170" t="n">
        <f aca="false">IF(M105="Р",8,"")</f>
        <v>8</v>
      </c>
      <c r="N106" s="170" t="str">
        <f aca="false">IF(N105="Р",8,"")</f>
        <v/>
      </c>
      <c r="O106" s="170" t="str">
        <f aca="false">IF(O105="Р",8,"")</f>
        <v/>
      </c>
      <c r="P106" s="171" t="n">
        <f aca="false">IF(P105="Р",8,"")</f>
        <v>8</v>
      </c>
      <c r="Q106" s="170" t="n">
        <f aca="false">IF(Q105="Р",8,"")</f>
        <v>8</v>
      </c>
      <c r="R106" s="170" t="n">
        <f aca="false">IF(R105="Р",8,"")</f>
        <v>8</v>
      </c>
      <c r="S106" s="170" t="n">
        <f aca="false">IF(S105="Р",8,"")</f>
        <v>8</v>
      </c>
      <c r="T106" s="171" t="str">
        <f aca="false">IF(T105="Р",8,"")</f>
        <v/>
      </c>
      <c r="U106" s="170" t="str">
        <f aca="false">IF(U105="Р",8,"")</f>
        <v/>
      </c>
      <c r="V106" s="170" t="str">
        <f aca="false">IF(V105="Р",8,"")</f>
        <v/>
      </c>
      <c r="W106" s="171" t="n">
        <f aca="false">IF(W105="Р",8,"")</f>
        <v>8</v>
      </c>
      <c r="X106" s="170" t="n">
        <f aca="false">IF(X105="Р",8,"")</f>
        <v>8</v>
      </c>
      <c r="Y106" s="171" t="n">
        <f aca="false">IF(Y105="Р",8,"")</f>
        <v>8</v>
      </c>
      <c r="Z106" s="171" t="str">
        <f aca="false">IF(Z105="Р",8,"")</f>
        <v/>
      </c>
      <c r="AA106" s="171" t="str">
        <f aca="false">IF(AA105="Р",8,"")</f>
        <v/>
      </c>
      <c r="AB106" s="170"/>
      <c r="AC106" s="170"/>
      <c r="AD106" s="171" t="n">
        <v>8</v>
      </c>
      <c r="AE106" s="172"/>
      <c r="AF106" s="170"/>
      <c r="AG106" s="170"/>
      <c r="AH106" s="76"/>
      <c r="AI106" s="76"/>
      <c r="AJ106" s="79"/>
      <c r="AK106" s="93"/>
      <c r="AL106" s="94"/>
      <c r="AM106" s="95"/>
      <c r="AN106" s="96"/>
      <c r="AO106" s="70"/>
      <c r="AP106" s="70"/>
      <c r="AQ106" s="70"/>
      <c r="AR106" s="98"/>
      <c r="AS106" s="98"/>
      <c r="AT106" s="98"/>
      <c r="AU106" s="98"/>
      <c r="AV106" s="98"/>
      <c r="AW106" s="98"/>
      <c r="AX106" s="98"/>
      <c r="AY106" s="99"/>
      <c r="AZ106" s="99"/>
      <c r="BA106" s="73"/>
    </row>
    <row r="107" customFormat="false" ht="12.75" hidden="false" customHeight="true" outlineLevel="0" collapsed="false">
      <c r="A107" s="156"/>
      <c r="B107" s="58"/>
      <c r="C107" s="59"/>
      <c r="D107" s="164"/>
      <c r="E107" s="100"/>
      <c r="F107" s="82" t="str">
        <f aca="false">IF(F108&gt;0,"НУ","")</f>
        <v/>
      </c>
      <c r="G107" s="82" t="str">
        <f aca="false">IF(G108&gt;0,"НУ","")</f>
        <v/>
      </c>
      <c r="H107" s="82" t="str">
        <f aca="false">IF(H108&gt;0,"НУ","")</f>
        <v/>
      </c>
      <c r="I107" s="82" t="str">
        <f aca="false">IF(I108&gt;0,"НУ","")</f>
        <v/>
      </c>
      <c r="J107" s="82" t="str">
        <f aca="false">IF(J108&gt;0,"НУ","")</f>
        <v/>
      </c>
      <c r="K107" s="82" t="str">
        <f aca="false">IF(K108&gt;0,"НУ","")</f>
        <v/>
      </c>
      <c r="L107" s="82" t="str">
        <f aca="false">IF(L108&gt;0,"НУ","")</f>
        <v/>
      </c>
      <c r="M107" s="82" t="str">
        <f aca="false">IF(M108&gt;0,"НУ","")</f>
        <v/>
      </c>
      <c r="N107" s="82" t="str">
        <f aca="false">IF(N108&gt;0,"НУ","")</f>
        <v/>
      </c>
      <c r="O107" s="82" t="str">
        <f aca="false">IF(O108&gt;0,"НУ","")</f>
        <v/>
      </c>
      <c r="P107" s="83" t="str">
        <f aca="false">IF(P108&gt;0,"НУ","")</f>
        <v/>
      </c>
      <c r="Q107" s="82" t="str">
        <f aca="false">IF(Q108&gt;0,"НУ","")</f>
        <v/>
      </c>
      <c r="R107" s="82" t="str">
        <f aca="false">IF(R108&gt;0,"НУ","")</f>
        <v/>
      </c>
      <c r="S107" s="82" t="str">
        <f aca="false">IF(S108&gt;0,"НУ","")</f>
        <v/>
      </c>
      <c r="T107" s="83" t="str">
        <f aca="false">IF(T108&gt;0,"НУ","")</f>
        <v/>
      </c>
      <c r="U107" s="82" t="str">
        <f aca="false">IF(U108&gt;0,"НУ","")</f>
        <v/>
      </c>
      <c r="V107" s="82" t="str">
        <f aca="false">IF(V108&gt;0,"НУ","")</f>
        <v/>
      </c>
      <c r="W107" s="83" t="str">
        <f aca="false">IF(W108&gt;0,"НУ","")</f>
        <v/>
      </c>
      <c r="X107" s="82" t="str">
        <f aca="false">IF(X108&gt;0,"НУ","")</f>
        <v/>
      </c>
      <c r="Y107" s="83" t="str">
        <f aca="false">IF(Y108&gt;0,"НУ","")</f>
        <v/>
      </c>
      <c r="Z107" s="83" t="str">
        <f aca="false">IF(Z108&gt;0,"НУ","")</f>
        <v/>
      </c>
      <c r="AA107" s="83" t="str">
        <f aca="false">IF(AA108&gt;0,"НУ","")</f>
        <v/>
      </c>
      <c r="AB107" s="82"/>
      <c r="AC107" s="82"/>
      <c r="AD107" s="83"/>
      <c r="AE107" s="84"/>
      <c r="AF107" s="82"/>
      <c r="AG107" s="82"/>
      <c r="AH107" s="82"/>
      <c r="AI107" s="82"/>
      <c r="AJ107" s="173"/>
      <c r="AK107" s="93"/>
      <c r="AL107" s="94"/>
      <c r="AM107" s="95"/>
      <c r="AN107" s="96"/>
      <c r="AO107" s="70"/>
      <c r="AP107" s="70"/>
      <c r="AQ107" s="70"/>
      <c r="AR107" s="98"/>
      <c r="AS107" s="98"/>
      <c r="AT107" s="98"/>
      <c r="AU107" s="98"/>
      <c r="AV107" s="98"/>
      <c r="AW107" s="98"/>
      <c r="AX107" s="98"/>
      <c r="AY107" s="99"/>
      <c r="AZ107" s="99"/>
      <c r="BA107" s="73"/>
    </row>
    <row r="108" customFormat="false" ht="13.5" hidden="false" customHeight="true" outlineLevel="0" collapsed="false">
      <c r="A108" s="156"/>
      <c r="B108" s="58"/>
      <c r="C108" s="59"/>
      <c r="D108" s="164"/>
      <c r="E108" s="101"/>
      <c r="F108" s="87"/>
      <c r="G108" s="88"/>
      <c r="H108" s="88"/>
      <c r="I108" s="88"/>
      <c r="J108" s="88"/>
      <c r="K108" s="88"/>
      <c r="L108" s="88"/>
      <c r="M108" s="88"/>
      <c r="N108" s="88"/>
      <c r="O108" s="88"/>
      <c r="P108" s="89"/>
      <c r="Q108" s="88"/>
      <c r="R108" s="88"/>
      <c r="S108" s="88"/>
      <c r="T108" s="89"/>
      <c r="U108" s="88"/>
      <c r="V108" s="88"/>
      <c r="W108" s="89"/>
      <c r="X108" s="88"/>
      <c r="Y108" s="89"/>
      <c r="Z108" s="89"/>
      <c r="AA108" s="89"/>
      <c r="AB108" s="88"/>
      <c r="AC108" s="88"/>
      <c r="AD108" s="89"/>
      <c r="AE108" s="90"/>
      <c r="AF108" s="88"/>
      <c r="AG108" s="88"/>
      <c r="AH108" s="88"/>
      <c r="AI108" s="88"/>
      <c r="AJ108" s="91"/>
      <c r="AK108" s="93"/>
      <c r="AL108" s="94"/>
      <c r="AM108" s="95"/>
      <c r="AN108" s="96"/>
      <c r="AO108" s="70"/>
      <c r="AP108" s="70"/>
      <c r="AQ108" s="70"/>
      <c r="AR108" s="98"/>
      <c r="AS108" s="98"/>
      <c r="AT108" s="98"/>
      <c r="AU108" s="98"/>
      <c r="AV108" s="98"/>
      <c r="AW108" s="98"/>
      <c r="AX108" s="98"/>
      <c r="AY108" s="99"/>
      <c r="AZ108" s="99"/>
      <c r="BA108" s="73"/>
    </row>
    <row r="109" customFormat="false" ht="27" hidden="false" customHeight="true" outlineLevel="0" collapsed="false">
      <c r="A109" s="103" t="s">
        <v>77</v>
      </c>
      <c r="B109" s="103"/>
      <c r="C109" s="103"/>
      <c r="D109" s="103"/>
      <c r="E109" s="103"/>
      <c r="F109" s="103" t="n">
        <f aca="false">IF(COUNTIF(F$13:F$108,"Р")=0,"-",COUNTIF(F$13:F$108,"Р"))</f>
        <v>23</v>
      </c>
      <c r="G109" s="103" t="n">
        <f aca="false">IF(COUNTIF(G$13:G$108,"Р")=0,"-",COUNTIF(G$13:G$108,"Р"))</f>
        <v>24</v>
      </c>
      <c r="H109" s="103" t="str">
        <f aca="false">IF(COUNTIF(H$13:H$108,"Р")=0,"-",COUNTIF(H$13:H$108,"Р"))</f>
        <v>-</v>
      </c>
      <c r="I109" s="103" t="str">
        <f aca="false">IF(COUNTIF(I$13:I$108,"Р")=0,"-",COUNTIF(I$13:I$108,"Р"))</f>
        <v>-</v>
      </c>
      <c r="J109" s="103" t="n">
        <f aca="false">IF(COUNTIF(J$13:J$108,"Р")=0,"-",COUNTIF(J$13:J$108,"Р"))</f>
        <v>22</v>
      </c>
      <c r="K109" s="103" t="n">
        <f aca="false">IF(COUNTIF(K$13:K$108,"Р")=0,"-",COUNTIF(K$13:K$108,"Р"))</f>
        <v>22</v>
      </c>
      <c r="L109" s="103" t="n">
        <f aca="false">IF(COUNTIF(L$13:L$108,"Р")=0,"-",COUNTIF(L$13:L$108,"Р"))</f>
        <v>20</v>
      </c>
      <c r="M109" s="103" t="n">
        <f aca="false">IF(COUNTIF(M$13:M$108,"Р")=0,"-",COUNTIF(M$13:M$108,"Р"))</f>
        <v>21</v>
      </c>
      <c r="N109" s="103" t="str">
        <f aca="false">IF(COUNTIF(N$13:N$108,"Р")=0,"-",COUNTIF(N$13:N$108,"Р"))</f>
        <v>-</v>
      </c>
      <c r="O109" s="103" t="str">
        <f aca="false">IF(COUNTIF(O$13:O$108,"Р")=0,"-",COUNTIF(O$13:O$108,"Р"))</f>
        <v>-</v>
      </c>
      <c r="P109" s="103" t="n">
        <f aca="false">IF(COUNTIF(P$13:P$108,"Р")=0,"-",COUNTIF(P$13:P$108,"Р"))</f>
        <v>23</v>
      </c>
      <c r="Q109" s="103" t="n">
        <f aca="false">IF(COUNTIF(Q$13:Q$108,"Р")=0,"-",COUNTIF(Q$13:Q$108,"Р"))</f>
        <v>23</v>
      </c>
      <c r="R109" s="103" t="n">
        <f aca="false">IF(COUNTIF(R$13:R$108,"Р")=0,"-",COUNTIF(R$13:R$108,"Р"))</f>
        <v>23</v>
      </c>
      <c r="S109" s="103" t="n">
        <f aca="false">IF(COUNTIF(S$13:S$108,"Р")=0,"-",COUNTIF(S$13:S$108,"Р"))</f>
        <v>23</v>
      </c>
      <c r="T109" s="103" t="str">
        <f aca="false">IF(COUNTIF(T$13:T$108,"Р")=0,"-",COUNTIF(T$13:T$108,"Р"))</f>
        <v>-</v>
      </c>
      <c r="U109" s="103" t="str">
        <f aca="false">IF(COUNTIF(U$13:U$108,"Р")=0,"-",COUNTIF(U$13:U$108,"Р"))</f>
        <v>-</v>
      </c>
      <c r="V109" s="103" t="n">
        <f aca="false">IF(COUNTIF(V$13:V$108,"Р")=0,"-",COUNTIF(V$13:V$108,"Р"))</f>
        <v>12</v>
      </c>
      <c r="W109" s="104" t="n">
        <f aca="false">IF(COUNTIF(W$13:W$108,"Р")=0,"-",COUNTIF(W$13:W$108,"Р"))</f>
        <v>22</v>
      </c>
      <c r="X109" s="103" t="n">
        <f aca="false">IF(COUNTIF(X$13:X$108,"Р")=0,"-",COUNTIF(X$13:X$108,"Р"))</f>
        <v>23</v>
      </c>
      <c r="Y109" s="104" t="n">
        <f aca="false">IF(COUNTIF(Y$13:Y$108,"Р")=0,"-",COUNTIF(Y$13:Y$108,"Р"))</f>
        <v>23</v>
      </c>
      <c r="Z109" s="104" t="str">
        <f aca="false">IF(COUNTIF(Z$13:Z$108,"Р")=0,"-",COUNTIF(Z$13:Z$108,"Р"))</f>
        <v>-</v>
      </c>
      <c r="AA109" s="104" t="str">
        <f aca="false">IF(COUNTIF(AA$13:AA$108,"Р")=0,"-",COUNTIF(AA$13:AA$108,"Р"))</f>
        <v>-</v>
      </c>
      <c r="AB109" s="103" t="str">
        <f aca="false">IF(COUNTIF(AB$13:AB$108,"Р")=0,"-",COUNTIF(AB$13:AB$108,"Р"))</f>
        <v>-</v>
      </c>
      <c r="AC109" s="103" t="str">
        <f aca="false">IF(COUNTIF(AC$13:AC$108,"Р")=0,"-",COUNTIF(AC$13:AC$108,"Р"))</f>
        <v>-</v>
      </c>
      <c r="AD109" s="104" t="n">
        <f aca="false">IF(COUNTIF(AD$13:AD$108,"Р")=0,"-",COUNTIF(AD$13:AD$108,"Р"))</f>
        <v>20</v>
      </c>
      <c r="AE109" s="105" t="n">
        <f aca="false">IF(COUNTIF(AE$13:AE$108,"Р")=0,"-",COUNTIF(AE$13:AE$108,"Р"))</f>
        <v>21</v>
      </c>
      <c r="AF109" s="103" t="str">
        <f aca="false">IF(COUNTIF(AF$13:AF$108,"Р")=0,"-",COUNTIF(AF$13:AF$108,"Р"))</f>
        <v>-</v>
      </c>
      <c r="AG109" s="103" t="str">
        <f aca="false">IF(COUNTIF(AG$13:AG$108,"Р")=0,"-",COUNTIF(AG$13:AG$108,"Р"))</f>
        <v>-</v>
      </c>
      <c r="AH109" s="103" t="str">
        <f aca="false">IF(COUNTIF(AH$13:AH$108,"Р")=0,"-",COUNTIF(AH$13:AH$108,"Р"))</f>
        <v>-</v>
      </c>
      <c r="AI109" s="103" t="str">
        <f aca="false">IF(COUNTIF(AI$13:AI$108,"Р")=0,"-",COUNTIF(AI$13:AI$108,"Р"))</f>
        <v>-</v>
      </c>
      <c r="AJ109" s="103" t="str">
        <f aca="false">IF(COUNTIF(AJ$13:AJ$108,"Р")=0,"-",COUNTIF(AJ$13:AJ$108,"Р"))</f>
        <v>-</v>
      </c>
      <c r="AK109" s="106" t="n">
        <f aca="false">IF(SUM(AK$13:AK$108)&gt;0,SUM(AK$13:AK$108),"-")</f>
        <v>2528</v>
      </c>
      <c r="AL109" s="107" t="n">
        <f aca="false">IF(SUM(AL$13:AL$108)&gt;0,SUM(AL$13:AL$108),"-")</f>
        <v>14</v>
      </c>
      <c r="AM109" s="107" t="str">
        <f aca="false">IF(SUM(AM$13:AM$108)&gt;0,SUM(AM$13:AM$108),"-")</f>
        <v>-</v>
      </c>
      <c r="AN109" s="108" t="n">
        <f aca="false">IF(SUM(AN$13:AN$108)&gt;0,SUM(AN$13:AN$108),"-")</f>
        <v>2542</v>
      </c>
      <c r="AO109" s="109" t="n">
        <f aca="false">IF(SUM(AO$13:AO$108)&gt;0,SUM(AO$13:AO$108),"-")</f>
        <v>345</v>
      </c>
      <c r="AP109" s="109" t="n">
        <f aca="false">IF(SUM(AP$13:AP$108)&gt;0,SUM(AP$13:AP$108),"-")</f>
        <v>225</v>
      </c>
      <c r="AQ109" s="109" t="str">
        <f aca="false">IF(SUM(AQ$13:AQ$108)&gt;0,SUM(AQ$13:AQ$108),"-")</f>
        <v>-</v>
      </c>
      <c r="AR109" s="109" t="n">
        <f aca="false">IF(SUM(AR$13:AR$108)&gt;0,SUM(AR$13:AR$108),"-")</f>
        <v>2</v>
      </c>
      <c r="AS109" s="109" t="n">
        <f aca="false">IF(SUM(AS$13:AS$108)&gt;0,SUM(AS$13:AS$108),"-")</f>
        <v>33</v>
      </c>
      <c r="AT109" s="109" t="str">
        <f aca="false">IF(SUM(AT$13:AT$108)&gt;0,SUM(AT$13:AT$108),"-")</f>
        <v>-</v>
      </c>
      <c r="AU109" s="109" t="str">
        <f aca="false">IF(SUM(AU$13:AU$108)&gt;0,SUM(AU$13:AU$108),"-")</f>
        <v>-</v>
      </c>
      <c r="AV109" s="109" t="str">
        <f aca="false">IF(SUM(AV$13:AV$108)&gt;0,SUM(AV$13:AV$108),"-")</f>
        <v>-</v>
      </c>
      <c r="AW109" s="109" t="n">
        <f aca="false">IF(SUM(AW$13:AW$108)&gt;0,SUM(AW$13:AW$108),"-")</f>
        <v>53</v>
      </c>
      <c r="AX109" s="109" t="str">
        <f aca="false">IF(SUM(AX$13:AX$108)&gt;0,SUM(AX$13:AX$108),"-")</f>
        <v>-</v>
      </c>
      <c r="AY109" s="109" t="str">
        <f aca="false">IF(SUM(AY$13:AY$108)&gt;0,SUM(AY$13:AY$108),"-")</f>
        <v>-</v>
      </c>
      <c r="AZ109" s="109" t="n">
        <f aca="false">IF(SUM(AZ$13:AZ$108)&gt;0,SUM(AZ$13:AZ$108),"-")</f>
        <v>6</v>
      </c>
      <c r="BA109" s="110" t="n">
        <f aca="false">IF(SUM(BA$13:BA$108)&gt;0,SUM(BA$13:BA$108),"-")</f>
        <v>3456</v>
      </c>
    </row>
    <row r="110" customFormat="false" ht="27" hidden="false" customHeight="true" outlineLevel="0" collapsed="false">
      <c r="A110" s="103" t="s">
        <v>78</v>
      </c>
      <c r="B110" s="103"/>
      <c r="C110" s="103"/>
      <c r="D110" s="103"/>
      <c r="E110" s="103"/>
      <c r="F110" s="103" t="str">
        <f aca="false">IF(COUNTIF(F$13:F$108,"РВ")=0,"-",COUNTIF(F$13:F$108,"РВ"))</f>
        <v>-</v>
      </c>
      <c r="G110" s="103" t="str">
        <f aca="false">IF(COUNTIF(G$13:G$108,"РВ")=0,"-",COUNTIF(G$13:G$108,"РВ"))</f>
        <v>-</v>
      </c>
      <c r="H110" s="103" t="str">
        <f aca="false">IF(COUNTIF(H$13:H$108,"РВ")=0,"-",COUNTIF(H$13:H$108,"РВ"))</f>
        <v>-</v>
      </c>
      <c r="I110" s="103" t="str">
        <f aca="false">IF(COUNTIF(I$13:I$108,"РВ")=0,"-",COUNTIF(I$13:I$108,"РВ"))</f>
        <v>-</v>
      </c>
      <c r="J110" s="103" t="str">
        <f aca="false">IF(COUNTIF(J$13:J$108,"РВ")=0,"-",COUNTIF(J$13:J$108,"РВ"))</f>
        <v>-</v>
      </c>
      <c r="K110" s="103" t="str">
        <f aca="false">IF(COUNTIF(K$13:K$108,"РВ")=0,"-",COUNTIF(K$13:K$108,"РВ"))</f>
        <v>-</v>
      </c>
      <c r="L110" s="103" t="str">
        <f aca="false">IF(COUNTIF(L$13:L$108,"РВ")=0,"-",COUNTIF(L$13:L$108,"РВ"))</f>
        <v>-</v>
      </c>
      <c r="M110" s="103" t="str">
        <f aca="false">IF(COUNTIF(M$13:M$108,"РВ")=0,"-",COUNTIF(M$13:M$108,"РВ"))</f>
        <v>-</v>
      </c>
      <c r="N110" s="103" t="str">
        <f aca="false">IF(COUNTIF(N$13:N$108,"РВ")=0,"-",COUNTIF(N$13:N$108,"РВ"))</f>
        <v>-</v>
      </c>
      <c r="O110" s="103" t="str">
        <f aca="false">IF(COUNTIF(O$13:O$108,"РВ")=0,"-",COUNTIF(O$13:O$108,"РВ"))</f>
        <v>-</v>
      </c>
      <c r="P110" s="103" t="str">
        <f aca="false">IF(COUNTIF(P$13:P$108,"РВ")=0,"-",COUNTIF(P$13:P$108,"РВ"))</f>
        <v>-</v>
      </c>
      <c r="Q110" s="103" t="str">
        <f aca="false">IF(COUNTIF(Q$13:Q$108,"РВ")=0,"-",COUNTIF(Q$13:Q$108,"РВ"))</f>
        <v>-</v>
      </c>
      <c r="R110" s="103" t="str">
        <f aca="false">IF(COUNTIF(R$13:R$108,"РВ")=0,"-",COUNTIF(R$13:R$108,"РВ"))</f>
        <v>-</v>
      </c>
      <c r="S110" s="103" t="str">
        <f aca="false">IF(COUNTIF(S$13:S$108,"РВ")=0,"-",COUNTIF(S$13:S$108,"РВ"))</f>
        <v>-</v>
      </c>
      <c r="T110" s="103" t="str">
        <f aca="false">IF(COUNTIF(T$13:T$108,"РВ")=0,"-",COUNTIF(T$13:T$108,"РВ"))</f>
        <v>-</v>
      </c>
      <c r="U110" s="103" t="str">
        <f aca="false">IF(COUNTIF(U$13:U$108,"РВ")=0,"-",COUNTIF(U$13:U$108,"РВ"))</f>
        <v>-</v>
      </c>
      <c r="V110" s="103" t="str">
        <f aca="false">IF(COUNTIF(V$13:V$108,"РВ")=0,"-",COUNTIF(V$13:V$108,"РВ"))</f>
        <v>-</v>
      </c>
      <c r="W110" s="104" t="str">
        <f aca="false">IF(COUNTIF(W$13:W$108,"РВ")=0,"-",COUNTIF(W$13:W$108,"РВ"))</f>
        <v>-</v>
      </c>
      <c r="X110" s="103" t="str">
        <f aca="false">IF(COUNTIF(X$13:X$108,"РВ")=0,"-",COUNTIF(X$13:X$108,"РВ"))</f>
        <v>-</v>
      </c>
      <c r="Y110" s="104" t="str">
        <f aca="false">IF(COUNTIF(Y$13:Y$108,"РВ")=0,"-",COUNTIF(Y$13:Y$108,"РВ"))</f>
        <v>-</v>
      </c>
      <c r="Z110" s="104" t="str">
        <f aca="false">IF(COUNTIF(Z$13:Z$108,"РВ")=0,"-",COUNTIF(Z$13:Z$108,"РВ"))</f>
        <v>-</v>
      </c>
      <c r="AA110" s="104" t="str">
        <f aca="false">IF(COUNTIF(AA$13:AA$108,"РВ")=0,"-",COUNTIF(AA$13:AA$108,"РВ"))</f>
        <v>-</v>
      </c>
      <c r="AB110" s="103" t="str">
        <f aca="false">IF(COUNTIF(AB$13:AB$108,"РВ")=0,"-",COUNTIF(AB$13:AB$108,"РВ"))</f>
        <v>-</v>
      </c>
      <c r="AC110" s="103" t="str">
        <f aca="false">IF(COUNTIF(AC$13:AC$108,"РВ")=0,"-",COUNTIF(AC$13:AC$108,"РВ"))</f>
        <v>-</v>
      </c>
      <c r="AD110" s="104" t="str">
        <f aca="false">IF(COUNTIF(AD$13:AD$108,"РВ")=0,"-",COUNTIF(AD$13:AD$108,"РВ"))</f>
        <v>-</v>
      </c>
      <c r="AE110" s="105" t="str">
        <f aca="false">IF(COUNTIF(AE$13:AE$108,"РВ")=0,"-",COUNTIF(AE$13:AE$108,"РВ"))</f>
        <v>-</v>
      </c>
      <c r="AF110" s="103" t="str">
        <f aca="false">IF(COUNTIF(AF$13:AF$108,"РВ")=0,"-",COUNTIF(AF$13:AF$108,"РВ"))</f>
        <v>-</v>
      </c>
      <c r="AG110" s="103" t="str">
        <f aca="false">IF(COUNTIF(AG$13:AG$108,"РВ")=0,"-",COUNTIF(AG$13:AG$108,"РВ"))</f>
        <v>-</v>
      </c>
      <c r="AH110" s="103" t="str">
        <f aca="false">IF(COUNTIF(AH$13:AH$108,"РВ")=0,"-",COUNTIF(AH$13:AH$108,"РВ"))</f>
        <v>-</v>
      </c>
      <c r="AI110" s="103" t="str">
        <f aca="false">IF(COUNTIF(AI$13:AI$108,"РВ")=0,"-",COUNTIF(AI$13:AI$108,"РВ"))</f>
        <v>-</v>
      </c>
      <c r="AJ110" s="103" t="str">
        <f aca="false">IF(COUNTIF(AJ$13:AJ$108,"РВ")=0,"-",COUNTIF(AJ$13:AJ$108,"РВ"))</f>
        <v>-</v>
      </c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2"/>
    </row>
    <row r="111" customFormat="false" ht="27" hidden="false" customHeight="true" outlineLevel="0" collapsed="false">
      <c r="A111" s="113" t="s">
        <v>79</v>
      </c>
      <c r="B111" s="113"/>
      <c r="C111" s="113"/>
      <c r="D111" s="113"/>
      <c r="E111" s="113"/>
      <c r="F111" s="103" t="str">
        <f aca="false">IF(COUNTIF(F$13:F$108,"НУ")=0,"-",COUNTIF(F$13:F$108,"НУ"))</f>
        <v>-</v>
      </c>
      <c r="G111" s="103" t="str">
        <f aca="false">IF(COUNTIF(G$13:G$108,"НУ")=0,"-",COUNTIF(G$13:G$108,"НУ"))</f>
        <v>-</v>
      </c>
      <c r="H111" s="103" t="str">
        <f aca="false">IF(COUNTIF(H$13:H$108,"НУ")=0,"-",COUNTIF(H$13:H$108,"НУ"))</f>
        <v>-</v>
      </c>
      <c r="I111" s="103" t="str">
        <f aca="false">IF(COUNTIF(I$13:I$108,"НУ")=0,"-",COUNTIF(I$13:I$108,"НУ"))</f>
        <v>-</v>
      </c>
      <c r="J111" s="103" t="str">
        <f aca="false">IF(COUNTIF(J$13:J$108,"НУ")=0,"-",COUNTIF(J$13:J$108,"НУ"))</f>
        <v>-</v>
      </c>
      <c r="K111" s="103" t="str">
        <f aca="false">IF(COUNTIF(K$13:K$108,"НУ")=0,"-",COUNTIF(K$13:K$108,"НУ"))</f>
        <v>-</v>
      </c>
      <c r="L111" s="103" t="str">
        <f aca="false">IF(COUNTIF(L$13:L$108,"НУ")=0,"-",COUNTIF(L$13:L$108,"НУ"))</f>
        <v>-</v>
      </c>
      <c r="M111" s="103" t="str">
        <f aca="false">IF(COUNTIF(M$13:M$108,"НУ")=0,"-",COUNTIF(M$13:M$108,"НУ"))</f>
        <v>-</v>
      </c>
      <c r="N111" s="103" t="str">
        <f aca="false">IF(COUNTIF(N$13:N$108,"НУ")=0,"-",COUNTIF(N$13:N$108,"НУ"))</f>
        <v>-</v>
      </c>
      <c r="O111" s="103" t="str">
        <f aca="false">IF(COUNTIF(O$13:O$108,"НУ")=0,"-",COUNTIF(O$13:O$108,"НУ"))</f>
        <v>-</v>
      </c>
      <c r="P111" s="103" t="str">
        <f aca="false">IF(COUNTIF(P$13:P$108,"НУ")=0,"-",COUNTIF(P$13:P$108,"НУ"))</f>
        <v>-</v>
      </c>
      <c r="Q111" s="103" t="str">
        <f aca="false">IF(COUNTIF(Q$13:Q$108,"НУ")=0,"-",COUNTIF(Q$13:Q$108,"НУ"))</f>
        <v>-</v>
      </c>
      <c r="R111" s="103" t="n">
        <f aca="false">IF(COUNTIF(R$13:R$108,"НУ")=0,"-",COUNTIF(R$13:R$108,"НУ"))</f>
        <v>2</v>
      </c>
      <c r="S111" s="103" t="str">
        <f aca="false">IF(COUNTIF(S$13:S$108,"НУ")=0,"-",COUNTIF(S$13:S$108,"НУ"))</f>
        <v>-</v>
      </c>
      <c r="T111" s="103" t="str">
        <f aca="false">IF(COUNTIF(T$13:T$108,"НУ")=0,"-",COUNTIF(T$13:T$108,"НУ"))</f>
        <v>-</v>
      </c>
      <c r="U111" s="103" t="str">
        <f aca="false">IF(COUNTIF(U$13:U$108,"НУ")=0,"-",COUNTIF(U$13:U$108,"НУ"))</f>
        <v>-</v>
      </c>
      <c r="V111" s="103" t="str">
        <f aca="false">IF(COUNTIF(V$13:V$108,"НУ")=0,"-",COUNTIF(V$13:V$108,"НУ"))</f>
        <v>-</v>
      </c>
      <c r="W111" s="104" t="str">
        <f aca="false">IF(COUNTIF(W$13:W$108,"НУ")=0,"-",COUNTIF(W$13:W$108,"НУ"))</f>
        <v>-</v>
      </c>
      <c r="X111" s="103" t="str">
        <f aca="false">IF(COUNTIF(X$13:X$108,"НУ")=0,"-",COUNTIF(X$13:X$108,"НУ"))</f>
        <v>-</v>
      </c>
      <c r="Y111" s="104" t="str">
        <f aca="false">IF(COUNTIF(Y$13:Y$108,"НУ")=0,"-",COUNTIF(Y$13:Y$108,"НУ"))</f>
        <v>-</v>
      </c>
      <c r="Z111" s="104" t="str">
        <f aca="false">IF(COUNTIF(Z$13:Z$108,"НУ")=0,"-",COUNTIF(Z$13:Z$108,"НУ"))</f>
        <v>-</v>
      </c>
      <c r="AA111" s="104" t="str">
        <f aca="false">IF(COUNTIF(AA$13:AA$108,"НУ")=0,"-",COUNTIF(AA$13:AA$108,"НУ"))</f>
        <v>-</v>
      </c>
      <c r="AB111" s="103" t="str">
        <f aca="false">IF(COUNTIF(AB$13:AB$108,"НУ")=0,"-",COUNTIF(AB$13:AB$108,"НУ"))</f>
        <v>-</v>
      </c>
      <c r="AC111" s="103" t="str">
        <f aca="false">IF(COUNTIF(AC$13:AC$108,"НУ")=0,"-",COUNTIF(AC$13:AC$108,"НУ"))</f>
        <v>-</v>
      </c>
      <c r="AD111" s="104" t="str">
        <f aca="false">IF(COUNTIF(AD$13:AD$108,"НУ")=0,"-",COUNTIF(AD$13:AD$108,"НУ"))</f>
        <v>-</v>
      </c>
      <c r="AE111" s="105" t="str">
        <f aca="false">IF(COUNTIF(AE$13:AE$108,"НУ")=0,"-",COUNTIF(AE$13:AE$108,"НУ"))</f>
        <v>-</v>
      </c>
      <c r="AF111" s="103" t="str">
        <f aca="false">IF(COUNTIF(AF$13:AF$108,"НУ")=0,"-",COUNTIF(AF$13:AF$108,"НУ"))</f>
        <v>-</v>
      </c>
      <c r="AG111" s="103" t="str">
        <f aca="false">IF(COUNTIF(AG$13:AG$108,"НУ")=0,"-",COUNTIF(AG$13:AG$108,"НУ"))</f>
        <v>-</v>
      </c>
      <c r="AH111" s="103" t="str">
        <f aca="false">IF(COUNTIF(AH$13:AH$108,"НУ")=0,"-",COUNTIF(AH$13:AH$108,"НУ"))</f>
        <v>-</v>
      </c>
      <c r="AI111" s="103" t="str">
        <f aca="false">IF(COUNTIF(AI$13:AI$108,"НУ")=0,"-",COUNTIF(AI$13:AI$108,"НУ"))</f>
        <v>-</v>
      </c>
      <c r="AJ111" s="103" t="str">
        <f aca="false">IF(COUNTIF(AJ$13:AJ$108,"НУ")=0,"-",COUNTIF(AJ$13:AJ$108,"НУ"))</f>
        <v>-</v>
      </c>
      <c r="AK111" s="111"/>
      <c r="AL111" s="111"/>
      <c r="AM111" s="111"/>
      <c r="AN111" s="111"/>
      <c r="AO111" s="111"/>
      <c r="AP111" s="111"/>
      <c r="AQ111" s="111"/>
      <c r="AR111" s="111"/>
      <c r="AS111" s="111"/>
      <c r="AT111" s="111"/>
      <c r="AU111" s="111"/>
      <c r="AV111" s="111"/>
      <c r="AW111" s="111"/>
      <c r="AX111" s="111"/>
      <c r="AY111" s="111"/>
      <c r="AZ111" s="111"/>
      <c r="BA111" s="112"/>
    </row>
    <row r="112" customFormat="false" ht="27" hidden="false" customHeight="true" outlineLevel="0" collapsed="false">
      <c r="A112" s="114" t="s">
        <v>80</v>
      </c>
      <c r="B112" s="114"/>
      <c r="C112" s="114"/>
      <c r="D112" s="114"/>
      <c r="E112" s="114"/>
      <c r="F112" s="115" t="n">
        <f aca="false">IF(COUNTIF(F$13:F$108,"ВВ"),"-",IF(COUNTIF(F$13:F$108,"НЗ")+COUNTIF(F$13:F$108,"ТН")+COUNTIF(F$13:F$108,"ПР")+COUNTIF(F$13:F$108,"П")+COUNTIF(F$13:F$108,"В")+COUNTIF(F$13:F$108,"НА")+COUNTIF(F$13:F$108,"ВД")+COUNTIF(F$13:F$108,"ВП")+COUNTIF(F$13:F$108,"ДД")+COUNTIF(F$13:F$108,"І")=0,"-",COUNTIF(F$13:F$108,"НЗ")+COUNTIF(F$13:F$108,"ТН")+COUNTIF(F$13:F$108,"ПР")+COUNTIF(F$13:F$108,"П")+COUNTIF(F$13:F$108,"В")+COUNTIF(F$13:F$108,"НА")+COUNTIF(F$13:F$108,"ВД")+COUNTIF(F$13:F$108,"ВП")+COUNTIF(F$13:F$108,"ДД")+COUNTIF(F$13:F$108,"І")))</f>
        <v>3</v>
      </c>
      <c r="G112" s="115" t="n">
        <f aca="false">IF(COUNTIF(G$13:G$108,"ВВ"),"-",IF(COUNTIF(G$13:G$108,"НЗ")+COUNTIF(G$13:G$108,"ТН")+COUNTIF(G$13:G$108,"ПР")+COUNTIF(G$13:G$108,"П")+COUNTIF(G$13:G$108,"В")+COUNTIF(G$13:G$108,"НА")+COUNTIF(G$13:G$108,"ВД")+COUNTIF(G$13:G$108,"ВП")+COUNTIF(G$13:G$108,"ДД")+COUNTIF(G$13:G$108,"І")=0,"-",COUNTIF(G$13:G$108,"НЗ")+COUNTIF(G$13:G$108,"ТН")+COUNTIF(G$13:G$108,"ПР")+COUNTIF(G$13:G$108,"П")+COUNTIF(G$13:G$108,"В")+COUNTIF(G$13:G$108,"НА")+COUNTIF(G$13:G$108,"ВД")+COUNTIF(G$13:G$108,"ВП")+COUNTIF(G$13:G$108,"ДД")+COUNTIF(G$13:G$108,"І")))</f>
        <v>3</v>
      </c>
      <c r="H112" s="115" t="str">
        <f aca="false">IF(COUNTIF(H$13:H$108,"ВВ"),"-",IF(COUNTIF(H$13:H$108,"НЗ")+COUNTIF(H$13:H$108,"ТН")+COUNTIF(H$13:H$108,"ПР")+COUNTIF(H$13:H$108,"П")+COUNTIF(H$13:H$108,"В")+COUNTIF(H$13:H$108,"НА")+COUNTIF(H$13:H$108,"ВД")+COUNTIF(H$13:H$108,"ВП")+COUNTIF(H$13:H$108,"ДД")+COUNTIF(H$13:H$108,"І")=0,"-",COUNTIF(H$13:H$108,"НЗ")+COUNTIF(H$13:H$108,"ТН")+COUNTIF(H$13:H$108,"ПР")+COUNTIF(H$13:H$108,"П")+COUNTIF(H$13:H$108,"В")+COUNTIF(H$13:H$108,"НА")+COUNTIF(H$13:H$108,"ВД")+COUNTIF(H$13:H$108,"ВП")+COUNTIF(H$13:H$108,"ДД")+COUNTIF(H$13:H$108,"І")))</f>
        <v>-</v>
      </c>
      <c r="I112" s="115" t="str">
        <f aca="false">IF(COUNTIF(I$13:I$108,"ВВ"),"-",IF(COUNTIF(I$13:I$108,"НЗ")+COUNTIF(I$13:I$108,"ТН")+COUNTIF(I$13:I$108,"ПР")+COUNTIF(I$13:I$108,"П")+COUNTIF(I$13:I$108,"В")+COUNTIF(I$13:I$108,"НА")+COUNTIF(I$13:I$108,"ВД")+COUNTIF(I$13:I$108,"ВП")+COUNTIF(I$13:I$108,"ДД")+COUNTIF(I$13:I$108,"І")=0,"-",COUNTIF(I$13:I$108,"НЗ")+COUNTIF(I$13:I$108,"ТН")+COUNTIF(I$13:I$108,"ПР")+COUNTIF(I$13:I$108,"П")+COUNTIF(I$13:I$108,"В")+COUNTIF(I$13:I$108,"НА")+COUNTIF(I$13:I$108,"ВД")+COUNTIF(I$13:I$108,"ВП")+COUNTIF(I$13:I$108,"ДД")+COUNTIF(I$13:I$108,"І")))</f>
        <v>-</v>
      </c>
      <c r="J112" s="115" t="n">
        <f aca="false">IF(COUNTIF(J$13:J$108,"ВВ"),"-",IF(COUNTIF(J$13:J$108,"НЗ")+COUNTIF(J$13:J$108,"ТН")+COUNTIF(J$13:J$108,"ПР")+COUNTIF(J$13:J$108,"П")+COUNTIF(J$13:J$108,"В")+COUNTIF(J$13:J$108,"НА")+COUNTIF(J$13:J$108,"ВД")+COUNTIF(J$13:J$108,"ВП")+COUNTIF(J$13:J$108,"ДД")+COUNTIF(J$13:J$108,"І")=0,"-",COUNTIF(J$13:J$108,"НЗ")+COUNTIF(J$13:J$108,"ТН")+COUNTIF(J$13:J$108,"ПР")+COUNTIF(J$13:J$108,"П")+COUNTIF(J$13:J$108,"В")+COUNTIF(J$13:J$108,"НА")+COUNTIF(J$13:J$108,"ВД")+COUNTIF(J$13:J$108,"ВП")+COUNTIF(J$13:J$108,"ДД")+COUNTIF(J$13:J$108,"І")))</f>
        <v>3</v>
      </c>
      <c r="K112" s="115" t="n">
        <f aca="false">IF(COUNTIF(K$13:K$108,"ВВ"),"-",IF(COUNTIF(K$13:K$108,"НЗ")+COUNTIF(K$13:K$108,"ТН")+COUNTIF(K$13:K$108,"ПР")+COUNTIF(K$13:K$108,"П")+COUNTIF(K$13:K$108,"В")+COUNTIF(K$13:K$108,"НА")+COUNTIF(K$13:K$108,"ВД")+COUNTIF(K$13:K$108,"ВП")+COUNTIF(K$13:K$108,"ДД")+COUNTIF(K$13:K$108,"І")=0,"-",COUNTIF(K$13:K$108,"НЗ")+COUNTIF(K$13:K$108,"ТН")+COUNTIF(K$13:K$108,"ПР")+COUNTIF(K$13:K$108,"П")+COUNTIF(K$13:K$108,"В")+COUNTIF(K$13:K$108,"НА")+COUNTIF(K$13:K$108,"ВД")+COUNTIF(K$13:K$108,"ВП")+COUNTIF(K$13:K$108,"ДД")+COUNTIF(K$13:K$108,"І")))</f>
        <v>2</v>
      </c>
      <c r="L112" s="115" t="n">
        <f aca="false">IF(COUNTIF(L$13:L$108,"ВВ"),"-",IF(COUNTIF(L$13:L$108,"НЗ")+COUNTIF(L$13:L$108,"ТН")+COUNTIF(L$13:L$108,"ПР")+COUNTIF(L$13:L$108,"П")+COUNTIF(L$13:L$108,"В")+COUNTIF(L$13:L$108,"НА")+COUNTIF(L$13:L$108,"ВД")+COUNTIF(L$13:L$108,"ВП")+COUNTIF(L$13:L$108,"ДД")+COUNTIF(L$13:L$108,"І")=0,"-",COUNTIF(L$13:L$108,"НЗ")+COUNTIF(L$13:L$108,"ТН")+COUNTIF(L$13:L$108,"ПР")+COUNTIF(L$13:L$108,"П")+COUNTIF(L$13:L$108,"В")+COUNTIF(L$13:L$108,"НА")+COUNTIF(L$13:L$108,"ВД")+COUNTIF(L$13:L$108,"ВП")+COUNTIF(L$13:L$108,"ДД")+COUNTIF(L$13:L$108,"І")))</f>
        <v>4</v>
      </c>
      <c r="M112" s="115" t="n">
        <f aca="false">IF(COUNTIF(M$13:M$108,"ВВ"),"-",IF(COUNTIF(M$13:M$108,"НЗ")+COUNTIF(M$13:M$108,"ТН")+COUNTIF(M$13:M$108,"ПР")+COUNTIF(M$13:M$108,"П")+COUNTIF(M$13:M$108,"В")+COUNTIF(M$13:M$108,"НА")+COUNTIF(M$13:M$108,"ВД")+COUNTIF(M$13:M$108,"ВП")+COUNTIF(M$13:M$108,"ДД")+COUNTIF(M$13:M$108,"І")=0,"-",COUNTIF(M$13:M$108,"НЗ")+COUNTIF(M$13:M$108,"ТН")+COUNTIF(M$13:M$108,"ПР")+COUNTIF(M$13:M$108,"П")+COUNTIF(M$13:M$108,"В")+COUNTIF(M$13:M$108,"НА")+COUNTIF(M$13:M$108,"ВД")+COUNTIF(M$13:M$108,"ВП")+COUNTIF(M$13:M$108,"ДД")+COUNTIF(M$13:M$108,"І")))</f>
        <v>3</v>
      </c>
      <c r="N112" s="115" t="str">
        <f aca="false">IF(COUNTIF(N$13:N$108,"ВВ"),"-",IF(COUNTIF(N$13:N$108,"НЗ")+COUNTIF(N$13:N$108,"ТН")+COUNTIF(N$13:N$108,"ПР")+COUNTIF(N$13:N$108,"П")+COUNTIF(N$13:N$108,"В")+COUNTIF(N$13:N$108,"НА")+COUNTIF(N$13:N$108,"ВД")+COUNTIF(N$13:N$108,"ВП")+COUNTIF(N$13:N$108,"ДД")+COUNTIF(N$13:N$108,"І")=0,"-",COUNTIF(N$13:N$108,"НЗ")+COUNTIF(N$13:N$108,"ТН")+COUNTIF(N$13:N$108,"ПР")+COUNTIF(N$13:N$108,"П")+COUNTIF(N$13:N$108,"В")+COUNTIF(N$13:N$108,"НА")+COUNTIF(N$13:N$108,"ВД")+COUNTIF(N$13:N$108,"ВП")+COUNTIF(N$13:N$108,"ДД")+COUNTIF(N$13:N$108,"І")))</f>
        <v>-</v>
      </c>
      <c r="O112" s="115" t="str">
        <f aca="false">IF(COUNTIF(O$13:O$108,"ВВ"),"-",IF(COUNTIF(O$13:O$108,"НЗ")+COUNTIF(O$13:O$108,"ТН")+COUNTIF(O$13:O$108,"ПР")+COUNTIF(O$13:O$108,"П")+COUNTIF(O$13:O$108,"В")+COUNTIF(O$13:O$108,"НА")+COUNTIF(O$13:O$108,"ВД")+COUNTIF(O$13:O$108,"ВП")+COUNTIF(O$13:O$108,"ДД")+COUNTIF(O$13:O$108,"І")=0,"-",COUNTIF(O$13:O$108,"НЗ")+COUNTIF(O$13:O$108,"ТН")+COUNTIF(O$13:O$108,"ПР")+COUNTIF(O$13:O$108,"П")+COUNTIF(O$13:O$108,"В")+COUNTIF(O$13:O$108,"НА")+COUNTIF(O$13:O$108,"ВД")+COUNTIF(O$13:O$108,"ВП")+COUNTIF(O$13:O$108,"ДД")+COUNTIF(O$13:O$108,"І")))</f>
        <v>-</v>
      </c>
      <c r="P112" s="115" t="n">
        <f aca="false">IF(COUNTIF(P$13:P$108,"ВВ"),"-",IF(COUNTIF(P$13:P$108,"НЗ")+COUNTIF(P$13:P$108,"ТН")+COUNTIF(P$13:P$108,"ПР")+COUNTIF(P$13:P$108,"П")+COUNTIF(P$13:P$108,"В")+COUNTIF(P$13:P$108,"НА")+COUNTIF(P$13:P$108,"ВД")+COUNTIF(P$13:P$108,"ВП")+COUNTIF(P$13:P$108,"ДД")+COUNTIF(P$13:P$108,"І")=0,"-",COUNTIF(P$13:P$108,"НЗ")+COUNTIF(P$13:P$108,"ТН")+COUNTIF(P$13:P$108,"ПР")+COUNTIF(P$13:P$108,"П")+COUNTIF(P$13:P$108,"В")+COUNTIF(P$13:P$108,"НА")+COUNTIF(P$13:P$108,"ВД")+COUNTIF(P$13:P$108,"ВП")+COUNTIF(P$13:P$108,"ДД")+COUNTIF(P$13:P$108,"І")))</f>
        <v>1</v>
      </c>
      <c r="Q112" s="115" t="n">
        <f aca="false">IF(COUNTIF(Q$13:Q$108,"ВВ"),"-",IF(COUNTIF(Q$13:Q$108,"НЗ")+COUNTIF(Q$13:Q$108,"ТН")+COUNTIF(Q$13:Q$108,"ПР")+COUNTIF(Q$13:Q$108,"П")+COUNTIF(Q$13:Q$108,"В")+COUNTIF(Q$13:Q$108,"НА")+COUNTIF(Q$13:Q$108,"ВД")+COUNTIF(Q$13:Q$108,"ВП")+COUNTIF(Q$13:Q$108,"ДД")+COUNTIF(Q$13:Q$108,"І")=0,"-",COUNTIF(Q$13:Q$108,"НЗ")+COUNTIF(Q$13:Q$108,"ТН")+COUNTIF(Q$13:Q$108,"ПР")+COUNTIF(Q$13:Q$108,"П")+COUNTIF(Q$13:Q$108,"В")+COUNTIF(Q$13:Q$108,"НА")+COUNTIF(Q$13:Q$108,"ВД")+COUNTIF(Q$13:Q$108,"ВП")+COUNTIF(Q$13:Q$108,"ДД")+COUNTIF(Q$13:Q$108,"І")))</f>
        <v>1</v>
      </c>
      <c r="R112" s="115" t="n">
        <f aca="false">IF(COUNTIF(R$13:R$108,"ВВ"),"-",IF(COUNTIF(R$13:R$108,"НЗ")+COUNTIF(R$13:R$108,"ТН")+COUNTIF(R$13:R$108,"ПР")+COUNTIF(R$13:R$108,"П")+COUNTIF(R$13:R$108,"В")+COUNTIF(R$13:R$108,"НА")+COUNTIF(R$13:R$108,"ВД")+COUNTIF(R$13:R$108,"ВП")+COUNTIF(R$13:R$108,"ДД")+COUNTIF(R$13:R$108,"І")=0,"-",COUNTIF(R$13:R$108,"НЗ")+COUNTIF(R$13:R$108,"ТН")+COUNTIF(R$13:R$108,"ПР")+COUNTIF(R$13:R$108,"П")+COUNTIF(R$13:R$108,"В")+COUNTIF(R$13:R$108,"НА")+COUNTIF(R$13:R$108,"ВД")+COUNTIF(R$13:R$108,"ВП")+COUNTIF(R$13:R$108,"ДД")+COUNTIF(R$13:R$108,"І")))</f>
        <v>1</v>
      </c>
      <c r="S112" s="115" t="n">
        <f aca="false">IF(COUNTIF(S$13:S$108,"ВВ"),"-",IF(COUNTIF(S$13:S$108,"НЗ")+COUNTIF(S$13:S$108,"ТН")+COUNTIF(S$13:S$108,"ПР")+COUNTIF(S$13:S$108,"П")+COUNTIF(S$13:S$108,"В")+COUNTIF(S$13:S$108,"НА")+COUNTIF(S$13:S$108,"ВД")+COUNTIF(S$13:S$108,"ВП")+COUNTIF(S$13:S$108,"ДД")+COUNTIF(S$13:S$108,"І")=0,"-",COUNTIF(S$13:S$108,"НЗ")+COUNTIF(S$13:S$108,"ТН")+COUNTIF(S$13:S$108,"ПР")+COUNTIF(S$13:S$108,"П")+COUNTIF(S$13:S$108,"В")+COUNTIF(S$13:S$108,"НА")+COUNTIF(S$13:S$108,"ВД")+COUNTIF(S$13:S$108,"ВП")+COUNTIF(S$13:S$108,"ДД")+COUNTIF(S$13:S$108,"І")))</f>
        <v>1</v>
      </c>
      <c r="T112" s="115" t="str">
        <f aca="false">IF(COUNTIF(T$13:T$108,"ВВ"),"-",IF(COUNTIF(T$13:T$108,"НЗ")+COUNTIF(T$13:T$108,"ТН")+COUNTIF(T$13:T$108,"ПР")+COUNTIF(T$13:T$108,"П")+COUNTIF(T$13:T$108,"В")+COUNTIF(T$13:T$108,"НА")+COUNTIF(T$13:T$108,"ВД")+COUNTIF(T$13:T$108,"ВП")+COUNTIF(T$13:T$108,"ДД")+COUNTIF(T$13:T$108,"І")=0,"-",COUNTIF(T$13:T$108,"НЗ")+COUNTIF(T$13:T$108,"ТН")+COUNTIF(T$13:T$108,"ПР")+COUNTIF(T$13:T$108,"П")+COUNTIF(T$13:T$108,"В")+COUNTIF(T$13:T$108,"НА")+COUNTIF(T$13:T$108,"ВД")+COUNTIF(T$13:T$108,"ВП")+COUNTIF(T$13:T$108,"ДД")+COUNTIF(T$13:T$108,"І")))</f>
        <v>-</v>
      </c>
      <c r="U112" s="115" t="str">
        <f aca="false">IF(COUNTIF(U$13:U$108,"ВВ"),"-",IF(COUNTIF(U$13:U$108,"НЗ")+COUNTIF(U$13:U$108,"ТН")+COUNTIF(U$13:U$108,"ПР")+COUNTIF(U$13:U$108,"П")+COUNTIF(U$13:U$108,"В")+COUNTIF(U$13:U$108,"НА")+COUNTIF(U$13:U$108,"ВД")+COUNTIF(U$13:U$108,"ВП")+COUNTIF(U$13:U$108,"ДД")+COUNTIF(U$13:U$108,"І")=0,"-",COUNTIF(U$13:U$108,"НЗ")+COUNTIF(U$13:U$108,"ТН")+COUNTIF(U$13:U$108,"ПР")+COUNTIF(U$13:U$108,"П")+COUNTIF(U$13:U$108,"В")+COUNTIF(U$13:U$108,"НА")+COUNTIF(U$13:U$108,"ВД")+COUNTIF(U$13:U$108,"ВП")+COUNTIF(U$13:U$108,"ДД")+COUNTIF(U$13:U$108,"І")))</f>
        <v>-</v>
      </c>
      <c r="V112" s="115" t="n">
        <f aca="false">IF(COUNTIF(V$13:V$108,"ВВ"),"-",IF(COUNTIF(V$13:V$108,"НЗ")+COUNTIF(V$13:V$108,"ТН")+COUNTIF(V$13:V$108,"ПР")+COUNTIF(V$13:V$108,"П")+COUNTIF(V$13:V$108,"В")+COUNTIF(V$13:V$108,"НА")+COUNTIF(V$13:V$108,"ВД")+COUNTIF(V$13:V$108,"ВП")+COUNTIF(V$13:V$108,"ДД")+COUNTIF(V$13:V$108,"І")=0,"-",COUNTIF(V$13:V$108,"НЗ")+COUNTIF(V$13:V$108,"ТН")+COUNTIF(V$13:V$108,"ПР")+COUNTIF(V$13:V$108,"П")+COUNTIF(V$13:V$108,"В")+COUNTIF(V$13:V$108,"НА")+COUNTIF(V$13:V$108,"ВД")+COUNTIF(V$13:V$108,"ВП")+COUNTIF(V$13:V$108,"ДД")+COUNTIF(V$13:V$108,"І")))</f>
        <v>12</v>
      </c>
      <c r="W112" s="116" t="n">
        <f aca="false">IF(COUNTIF(W$13:W$108,"ВВ"),"-",IF(COUNTIF(W$13:W$108,"НЗ")+COUNTIF(W$13:W$108,"ТН")+COUNTIF(W$13:W$108,"ПР")+COUNTIF(W$13:W$108,"П")+COUNTIF(W$13:W$108,"В")+COUNTIF(W$13:W$108,"НА")+COUNTIF(W$13:W$108,"ВД")+COUNTIF(W$13:W$108,"ВП")+COUNTIF(W$13:W$108,"ДД")+COUNTIF(W$13:W$108,"І")=0,"-",COUNTIF(W$13:W$108,"НЗ")+COUNTIF(W$13:W$108,"ТН")+COUNTIF(W$13:W$108,"ПР")+COUNTIF(W$13:W$108,"П")+COUNTIF(W$13:W$108,"В")+COUNTIF(W$13:W$108,"НА")+COUNTIF(W$13:W$108,"ВД")+COUNTIF(W$13:W$108,"ВП")+COUNTIF(W$13:W$108,"ДД")+COUNTIF(W$13:W$108,"І")))</f>
        <v>2</v>
      </c>
      <c r="X112" s="115" t="n">
        <f aca="false">IF(COUNTIF(X$13:X$108,"ВВ"),"-",IF(COUNTIF(X$13:X$108,"НЗ")+COUNTIF(X$13:X$108,"ТН")+COUNTIF(X$13:X$108,"ПР")+COUNTIF(X$13:X$108,"П")+COUNTIF(X$13:X$108,"В")+COUNTIF(X$13:X$108,"НА")+COUNTIF(X$13:X$108,"ВД")+COUNTIF(X$13:X$108,"ВП")+COUNTIF(X$13:X$108,"ДД")+COUNTIF(X$13:X$108,"І")=0,"-",COUNTIF(X$13:X$108,"НЗ")+COUNTIF(X$13:X$108,"ТН")+COUNTIF(X$13:X$108,"ПР")+COUNTIF(X$13:X$108,"П")+COUNTIF(X$13:X$108,"В")+COUNTIF(X$13:X$108,"НА")+COUNTIF(X$13:X$108,"ВД")+COUNTIF(X$13:X$108,"ВП")+COUNTIF(X$13:X$108,"ДД")+COUNTIF(X$13:X$108,"І")))</f>
        <v>1</v>
      </c>
      <c r="Y112" s="116" t="n">
        <f aca="false">IF(COUNTIF(Y$13:Y$108,"ВВ"),"-",IF(COUNTIF(Y$13:Y$108,"НЗ")+COUNTIF(Y$13:Y$108,"ТН")+COUNTIF(Y$13:Y$108,"ПР")+COUNTIF(Y$13:Y$108,"П")+COUNTIF(Y$13:Y$108,"В")+COUNTIF(Y$13:Y$108,"НА")+COUNTIF(Y$13:Y$108,"ВД")+COUNTIF(Y$13:Y$108,"ВП")+COUNTIF(Y$13:Y$108,"ДД")+COUNTIF(Y$13:Y$108,"І")=0,"-",COUNTIF(Y$13:Y$108,"НЗ")+COUNTIF(Y$13:Y$108,"ТН")+COUNTIF(Y$13:Y$108,"ПР")+COUNTIF(Y$13:Y$108,"П")+COUNTIF(Y$13:Y$108,"В")+COUNTIF(Y$13:Y$108,"НА")+COUNTIF(Y$13:Y$108,"ВД")+COUNTIF(Y$13:Y$108,"ВП")+COUNTIF(Y$13:Y$108,"ДД")+COUNTIF(Y$13:Y$108,"І")))</f>
        <v>1</v>
      </c>
      <c r="Z112" s="116" t="str">
        <f aca="false">IF(COUNTIF(Z$13:Z$108,"ВВ"),"-",IF(COUNTIF(Z$13:Z$108,"НЗ")+COUNTIF(Z$13:Z$108,"ТН")+COUNTIF(Z$13:Z$108,"ПР")+COUNTIF(Z$13:Z$108,"П")+COUNTIF(Z$13:Z$108,"В")+COUNTIF(Z$13:Z$108,"НА")+COUNTIF(Z$13:Z$108,"ВД")+COUNTIF(Z$13:Z$108,"ВП")+COUNTIF(Z$13:Z$108,"ДД")+COUNTIF(Z$13:Z$108,"І")=0,"-",COUNTIF(Z$13:Z$108,"НЗ")+COUNTIF(Z$13:Z$108,"ТН")+COUNTIF(Z$13:Z$108,"ПР")+COUNTIF(Z$13:Z$108,"П")+COUNTIF(Z$13:Z$108,"В")+COUNTIF(Z$13:Z$108,"НА")+COUNTIF(Z$13:Z$108,"ВД")+COUNTIF(Z$13:Z$108,"ВП")+COUNTIF(Z$13:Z$108,"ДД")+COUNTIF(Z$13:Z$108,"І")))</f>
        <v>-</v>
      </c>
      <c r="AA112" s="116" t="str">
        <f aca="false">IF(COUNTIF(AA$13:AA$108,"ВВ"),"-",IF(COUNTIF(AA$13:AA$108,"НЗ")+COUNTIF(AA$13:AA$108,"ТН")+COUNTIF(AA$13:AA$108,"ПР")+COUNTIF(AA$13:AA$108,"П")+COUNTIF(AA$13:AA$108,"В")+COUNTIF(AA$13:AA$108,"НА")+COUNTIF(AA$13:AA$108,"ВД")+COUNTIF(AA$13:AA$108,"ВП")+COUNTIF(AA$13:AA$108,"ДД")+COUNTIF(AA$13:AA$108,"І")=0,"-",COUNTIF(AA$13:AA$108,"НЗ")+COUNTIF(AA$13:AA$108,"ТН")+COUNTIF(AA$13:AA$108,"ПР")+COUNTIF(AA$13:AA$108,"П")+COUNTIF(AA$13:AA$108,"В")+COUNTIF(AA$13:AA$108,"НА")+COUNTIF(AA$13:AA$108,"ВД")+COUNTIF(AA$13:AA$108,"ВП")+COUNTIF(AA$13:AA$108,"ДД")+COUNTIF(AA$13:AA$108,"І")))</f>
        <v>-</v>
      </c>
      <c r="AB112" s="115" t="n">
        <f aca="false">IF(COUNTIF(AB$13:AB$108,"ВВ"),"-",IF(COUNTIF(AB$13:AB$108,"НЗ")+COUNTIF(AB$13:AB$108,"ТН")+COUNTIF(AB$13:AB$108,"ПР")+COUNTIF(AB$13:AB$108,"П")+COUNTIF(AB$13:AB$108,"В")+COUNTIF(AB$13:AB$108,"НА")+COUNTIF(AB$13:AB$108,"ВД")+COUNTIF(AB$13:AB$108,"ВП")+COUNTIF(AB$13:AB$108,"ДД")+COUNTIF(AB$13:AB$108,"І")=0,"-",COUNTIF(AB$13:AB$108,"НЗ")+COUNTIF(AB$13:AB$108,"ТН")+COUNTIF(AB$13:AB$108,"ПР")+COUNTIF(AB$13:AB$108,"П")+COUNTIF(AB$13:AB$108,"В")+COUNTIF(AB$13:AB$108,"НА")+COUNTIF(AB$13:AB$108,"ВД")+COUNTIF(AB$13:AB$108,"ВП")+COUNTIF(AB$13:AB$108,"ДД")+COUNTIF(AB$13:AB$108,"І")))</f>
        <v>22</v>
      </c>
      <c r="AC112" s="115" t="n">
        <f aca="false">IF(COUNTIF(AC$13:AC$108,"ВВ"),"-",IF(COUNTIF(AC$13:AC$108,"НЗ")+COUNTIF(AC$13:AC$108,"ТН")+COUNTIF(AC$13:AC$108,"ПР")+COUNTIF(AC$13:AC$108,"П")+COUNTIF(AC$13:AC$108,"В")+COUNTIF(AC$13:AC$108,"НА")+COUNTIF(AC$13:AC$108,"ВД")+COUNTIF(AC$13:AC$108,"ВП")+COUNTIF(AC$13:AC$108,"ДД")+COUNTIF(AC$13:AC$108,"І")=0,"-",COUNTIF(AC$13:AC$108,"НЗ")+COUNTIF(AC$13:AC$108,"ТН")+COUNTIF(AC$13:AC$108,"ПР")+COUNTIF(AC$13:AC$108,"П")+COUNTIF(AC$13:AC$108,"В")+COUNTIF(AC$13:AC$108,"НА")+COUNTIF(AC$13:AC$108,"ВД")+COUNTIF(AC$13:AC$108,"ВП")+COUNTIF(AC$13:AC$108,"ДД")+COUNTIF(AC$13:AC$108,"І")))</f>
        <v>22</v>
      </c>
      <c r="AD112" s="116" t="n">
        <f aca="false">IF(COUNTIF(AD$13:AD$108,"ВВ"),"-",IF(COUNTIF(AD$13:AD$108,"НЗ")+COUNTIF(AD$13:AD$108,"ТН")+COUNTIF(AD$13:AD$108,"ПР")+COUNTIF(AD$13:AD$108,"П")+COUNTIF(AD$13:AD$108,"В")+COUNTIF(AD$13:AD$108,"НА")+COUNTIF(AD$13:AD$108,"ВД")+COUNTIF(AD$13:AD$108,"ВП")+COUNTIF(AD$13:AD$108,"ДД")+COUNTIF(AD$13:AD$108,"І")=0,"-",COUNTIF(AD$13:AD$108,"НЗ")+COUNTIF(AD$13:AD$108,"ТН")+COUNTIF(AD$13:AD$108,"ПР")+COUNTIF(AD$13:AD$108,"П")+COUNTIF(AD$13:AD$108,"В")+COUNTIF(AD$13:AD$108,"НА")+COUNTIF(AD$13:AD$108,"ВД")+COUNTIF(AD$13:AD$108,"ВП")+COUNTIF(AD$13:AD$108,"ДД")+COUNTIF(AD$13:AD$108,"І")))</f>
        <v>2</v>
      </c>
      <c r="AE112" s="117" t="n">
        <f aca="false">IF(COUNTIF(AE$13:AE$108,"ВВ"),"-",IF(COUNTIF(AE$13:AE$108,"НЗ")+COUNTIF(AE$13:AE$108,"ТН")+COUNTIF(AE$13:AE$108,"ПР")+COUNTIF(AE$13:AE$108,"П")+COUNTIF(AE$13:AE$108,"В")+COUNTIF(AE$13:AE$108,"НА")+COUNTIF(AE$13:AE$108,"ВД")+COUNTIF(AE$13:AE$108,"ВП")+COUNTIF(AE$13:AE$108,"ДД")+COUNTIF(AE$13:AE$108,"І")=0,"-",COUNTIF(AE$13:AE$108,"НЗ")+COUNTIF(AE$13:AE$108,"ТН")+COUNTIF(AE$13:AE$108,"ПР")+COUNTIF(AE$13:AE$108,"П")+COUNTIF(AE$13:AE$108,"В")+COUNTIF(AE$13:AE$108,"НА")+COUNTIF(AE$13:AE$108,"ВД")+COUNTIF(AE$13:AE$108,"ВП")+COUNTIF(AE$13:AE$108,"ДД")+COUNTIF(AE$13:AE$108,"І")))</f>
        <v>1</v>
      </c>
      <c r="AF112" s="115" t="str">
        <f aca="false">IF(COUNTIF(AF$13:AF$108,"ВВ"),"-",IF(COUNTIF(AF$13:AF$108,"НЗ")+COUNTIF(AF$13:AF$108,"ТН")+COUNTIF(AF$13:AF$108,"ПР")+COUNTIF(AF$13:AF$108,"П")+COUNTIF(AF$13:AF$108,"В")+COUNTIF(AF$13:AF$108,"НА")+COUNTIF(AF$13:AF$108,"ВД")+COUNTIF(AF$13:AF$108,"ВП")+COUNTIF(AF$13:AF$108,"ДД")+COUNTIF(AF$13:AF$108,"І")=0,"-",COUNTIF(AF$13:AF$108,"НЗ")+COUNTIF(AF$13:AF$108,"ТН")+COUNTIF(AF$13:AF$108,"ПР")+COUNTIF(AF$13:AF$108,"П")+COUNTIF(AF$13:AF$108,"В")+COUNTIF(AF$13:AF$108,"НА")+COUNTIF(AF$13:AF$108,"ВД")+COUNTIF(AF$13:AF$108,"ВП")+COUNTIF(AF$13:AF$108,"ДД")+COUNTIF(AF$13:AF$108,"І")))</f>
        <v>-</v>
      </c>
      <c r="AG112" s="115" t="str">
        <f aca="false">IF(COUNTIF(AG$13:AG$108,"ВВ"),"-",IF(COUNTIF(AG$13:AG$108,"НЗ")+COUNTIF(AG$13:AG$108,"ТН")+COUNTIF(AG$13:AG$108,"ПР")+COUNTIF(AG$13:AG$108,"П")+COUNTIF(AG$13:AG$108,"В")+COUNTIF(AG$13:AG$108,"НА")+COUNTIF(AG$13:AG$108,"ВД")+COUNTIF(AG$13:AG$108,"ВП")+COUNTIF(AG$13:AG$108,"ДД")+COUNTIF(AG$13:AG$108,"І")=0,"-",COUNTIF(AG$13:AG$108,"НЗ")+COUNTIF(AG$13:AG$108,"ТН")+COUNTIF(AG$13:AG$108,"ПР")+COUNTIF(AG$13:AG$108,"П")+COUNTIF(AG$13:AG$108,"В")+COUNTIF(AG$13:AG$108,"НА")+COUNTIF(AG$13:AG$108,"ВД")+COUNTIF(AG$13:AG$108,"ВП")+COUNTIF(AG$13:AG$108,"ДД")+COUNTIF(AG$13:AG$108,"І")))</f>
        <v>-</v>
      </c>
      <c r="AH112" s="115" t="str">
        <f aca="false">IF(COUNTIF(AH$13:AH$108,"ВВ"),"-",IF(COUNTIF(AH$13:AH$108,"НЗ")+COUNTIF(AH$13:AH$108,"ТН")+COUNTIF(AH$13:AH$108,"ПР")+COUNTIF(AH$13:AH$108,"П")+COUNTIF(AH$13:AH$108,"В")+COUNTIF(AH$13:AH$108,"НА")+COUNTIF(AH$13:AH$108,"ВД")+COUNTIF(AH$13:AH$108,"ВП")+COUNTIF(AH$13:AH$108,"ДД")+COUNTIF(AH$13:AH$108,"І")=0,"-",COUNTIF(AH$13:AH$108,"НЗ")+COUNTIF(AH$13:AH$108,"ТН")+COUNTIF(AH$13:AH$108,"ПР")+COUNTIF(AH$13:AH$108,"П")+COUNTIF(AH$13:AH$108,"В")+COUNTIF(AH$13:AH$108,"НА")+COUNTIF(AH$13:AH$108,"ВД")+COUNTIF(AH$13:AH$108,"ВП")+COUNTIF(AH$13:AH$108,"ДД")+COUNTIF(AH$13:AH$108,"І")))</f>
        <v>-</v>
      </c>
      <c r="AI112" s="115" t="str">
        <f aca="false">IF(COUNTIF(AI$13:AI$108,"ВВ"),"-",IF(COUNTIF(AI$13:AI$108,"НЗ")+COUNTIF(AI$13:AI$108,"ТН")+COUNTIF(AI$13:AI$108,"ПР")+COUNTIF(AI$13:AI$108,"П")+COUNTIF(AI$13:AI$108,"В")+COUNTIF(AI$13:AI$108,"НА")+COUNTIF(AI$13:AI$108,"ВД")+COUNTIF(AI$13:AI$108,"ВП")+COUNTIF(AI$13:AI$108,"ДД")+COUNTIF(AI$13:AI$108,"І")=0,"-",COUNTIF(AI$13:AI$108,"НЗ")+COUNTIF(AI$13:AI$108,"ТН")+COUNTIF(AI$13:AI$108,"ПР")+COUNTIF(AI$13:AI$108,"П")+COUNTIF(AI$13:AI$108,"В")+COUNTIF(AI$13:AI$108,"НА")+COUNTIF(AI$13:AI$108,"ВД")+COUNTIF(AI$13:AI$108,"ВП")+COUNTIF(AI$13:AI$108,"ДД")+COUNTIF(AI$13:AI$108,"І")))</f>
        <v>-</v>
      </c>
      <c r="AJ112" s="115" t="str">
        <f aca="false">IF(COUNTIF(AJ$13:AJ$108,"ВВ"),"-",IF(COUNTIF(AJ$13:AJ$108,"НЗ")+COUNTIF(AJ$13:AJ$108,"ТН")+COUNTIF(AJ$13:AJ$108,"ПР")+COUNTIF(AJ$13:AJ$108,"П")+COUNTIF(AJ$13:AJ$108,"В")+COUNTIF(AJ$13:AJ$108,"НА")+COUNTIF(AJ$13:AJ$108,"ВД")+COUNTIF(AJ$13:AJ$108,"ВП")+COUNTIF(AJ$13:AJ$108,"ДД")+COUNTIF(AJ$13:AJ$108,"І")=0,"-",COUNTIF(AJ$13:AJ$108,"НЗ")+COUNTIF(AJ$13:AJ$108,"ТН")+COUNTIF(AJ$13:AJ$108,"ПР")+COUNTIF(AJ$13:AJ$108,"П")+COUNTIF(AJ$13:AJ$108,"В")+COUNTIF(AJ$13:AJ$108,"НА")+COUNTIF(AJ$13:AJ$108,"ВД")+COUNTIF(AJ$13:AJ$108,"ВП")+COUNTIF(AJ$13:AJ$108,"ДД")+COUNTIF(AJ$13:AJ$108,"І")))</f>
        <v>-</v>
      </c>
      <c r="AK112" s="118"/>
      <c r="AL112" s="118"/>
      <c r="AM112" s="118"/>
      <c r="AN112" s="118"/>
      <c r="AO112" s="118"/>
      <c r="AP112" s="118"/>
      <c r="AQ112" s="118"/>
      <c r="AR112" s="118"/>
      <c r="AS112" s="118"/>
      <c r="AT112" s="118"/>
      <c r="AU112" s="118"/>
      <c r="AV112" s="118"/>
      <c r="AW112" s="118"/>
      <c r="AX112" s="118"/>
      <c r="AY112" s="118"/>
      <c r="AZ112" s="118"/>
      <c r="BA112" s="119"/>
    </row>
    <row r="113" customFormat="false" ht="12.75" hidden="false" customHeight="false" outlineLevel="0" collapsed="false">
      <c r="D113" s="174"/>
      <c r="E113" s="120"/>
    </row>
    <row r="114" customFormat="false" ht="12.75" hidden="false" customHeight="true" outlineLevel="0" collapsed="false">
      <c r="A114" s="121" t="s">
        <v>81</v>
      </c>
      <c r="B114" s="121"/>
      <c r="C114" s="121"/>
      <c r="D114" s="121"/>
      <c r="E114" s="122"/>
      <c r="F114" s="122"/>
      <c r="G114" s="122"/>
      <c r="H114" s="122"/>
      <c r="I114" s="122"/>
      <c r="J114" s="122"/>
      <c r="L114" s="123"/>
      <c r="M114" s="123"/>
      <c r="N114" s="123"/>
      <c r="P114" s="124"/>
      <c r="Q114" s="124"/>
      <c r="R114" s="124"/>
      <c r="S114" s="124"/>
      <c r="T114" s="124"/>
      <c r="U114" s="125"/>
      <c r="V114" s="125"/>
      <c r="W114" s="126"/>
      <c r="X114" s="125"/>
      <c r="Y114" s="126"/>
      <c r="Z114" s="126"/>
      <c r="AA114" s="126"/>
      <c r="AB114" s="125"/>
      <c r="AC114" s="125"/>
      <c r="AD114" s="126"/>
      <c r="AE114" s="127"/>
      <c r="AF114" s="125"/>
      <c r="AG114" s="125"/>
      <c r="AH114" s="125"/>
      <c r="AI114" s="125"/>
      <c r="AJ114" s="125"/>
      <c r="AK114" s="128"/>
      <c r="AL114" s="128"/>
      <c r="AM114" s="128"/>
      <c r="AN114" s="129"/>
      <c r="AO114" s="129"/>
    </row>
    <row r="115" customFormat="false" ht="12.75" hidden="false" customHeight="true" outlineLevel="0" collapsed="false">
      <c r="A115" s="40"/>
      <c r="B115" s="175"/>
      <c r="C115" s="131"/>
      <c r="D115" s="176"/>
      <c r="E115" s="132" t="s">
        <v>82</v>
      </c>
      <c r="F115" s="132"/>
      <c r="G115" s="132"/>
      <c r="H115" s="132"/>
      <c r="I115" s="132"/>
      <c r="J115" s="132"/>
      <c r="K115" s="40"/>
      <c r="L115" s="132" t="s">
        <v>83</v>
      </c>
      <c r="M115" s="132"/>
      <c r="N115" s="132"/>
      <c r="O115" s="40"/>
      <c r="P115" s="132" t="s">
        <v>84</v>
      </c>
      <c r="Q115" s="132"/>
      <c r="R115" s="132"/>
      <c r="S115" s="132"/>
      <c r="T115" s="132"/>
      <c r="U115" s="40"/>
      <c r="V115" s="40"/>
      <c r="W115" s="133"/>
      <c r="X115" s="40"/>
      <c r="Y115" s="133"/>
      <c r="Z115" s="133"/>
      <c r="AA115" s="133"/>
      <c r="AB115" s="40"/>
      <c r="AC115" s="40"/>
      <c r="AD115" s="133"/>
      <c r="AE115" s="134"/>
      <c r="AF115" s="40"/>
      <c r="AG115" s="40"/>
      <c r="AH115" s="40"/>
      <c r="AI115" s="40"/>
      <c r="AJ115" s="40"/>
      <c r="AK115" s="40"/>
      <c r="AL115" s="135"/>
      <c r="AM115" s="40"/>
      <c r="AN115" s="136"/>
      <c r="AO115" s="136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</row>
    <row r="116" customFormat="false" ht="12.75" hidden="false" customHeight="true" outlineLevel="0" collapsed="false">
      <c r="A116" s="138" t="s">
        <v>85</v>
      </c>
      <c r="B116" s="177"/>
      <c r="C116" s="139"/>
      <c r="E116" s="140" t="s">
        <v>86</v>
      </c>
      <c r="F116" s="140"/>
      <c r="G116" s="140"/>
      <c r="H116" s="140"/>
      <c r="I116" s="140"/>
      <c r="J116" s="140"/>
      <c r="L116" s="123"/>
      <c r="M116" s="123"/>
      <c r="N116" s="123"/>
      <c r="P116" s="124"/>
      <c r="Q116" s="124"/>
      <c r="R116" s="124"/>
      <c r="S116" s="124"/>
      <c r="T116" s="124"/>
      <c r="U116" s="125"/>
      <c r="V116" s="125"/>
      <c r="W116" s="126"/>
      <c r="X116" s="125"/>
      <c r="Y116" s="126"/>
      <c r="Z116" s="126"/>
      <c r="AA116" s="126"/>
      <c r="AB116" s="125"/>
      <c r="AC116" s="125"/>
      <c r="AD116" s="126"/>
      <c r="AE116" s="127"/>
      <c r="AF116" s="125"/>
      <c r="AG116" s="125"/>
      <c r="AH116" s="125"/>
      <c r="AI116" s="125"/>
      <c r="AJ116" s="125"/>
      <c r="AK116" s="141" t="n">
        <f aca="false">AO4</f>
        <v>43522</v>
      </c>
      <c r="AL116" s="141"/>
      <c r="AM116" s="141"/>
      <c r="AN116" s="129"/>
      <c r="AO116" s="129"/>
    </row>
    <row r="117" customFormat="false" ht="12.75" hidden="false" customHeight="true" outlineLevel="0" collapsed="false">
      <c r="A117" s="40"/>
      <c r="B117" s="178"/>
      <c r="C117" s="40"/>
      <c r="D117" s="176"/>
      <c r="E117" s="132" t="s">
        <v>82</v>
      </c>
      <c r="F117" s="132"/>
      <c r="G117" s="132"/>
      <c r="H117" s="132"/>
      <c r="I117" s="132"/>
      <c r="J117" s="132"/>
      <c r="K117" s="40"/>
      <c r="L117" s="132" t="s">
        <v>83</v>
      </c>
      <c r="M117" s="132"/>
      <c r="N117" s="132"/>
      <c r="O117" s="40"/>
      <c r="P117" s="132" t="s">
        <v>84</v>
      </c>
      <c r="Q117" s="132"/>
      <c r="R117" s="132"/>
      <c r="S117" s="132"/>
      <c r="T117" s="132"/>
      <c r="U117" s="136"/>
      <c r="V117" s="136"/>
      <c r="W117" s="142"/>
      <c r="X117" s="136"/>
      <c r="Y117" s="142"/>
      <c r="Z117" s="142"/>
      <c r="AA117" s="142"/>
      <c r="AB117" s="136"/>
      <c r="AC117" s="136"/>
      <c r="AD117" s="142"/>
      <c r="AE117" s="143"/>
      <c r="AF117" s="136"/>
      <c r="AG117" s="136"/>
      <c r="AH117" s="136"/>
      <c r="AI117" s="136"/>
      <c r="AJ117" s="136"/>
      <c r="AK117" s="136"/>
      <c r="AL117" s="40"/>
      <c r="AM117" s="136"/>
      <c r="AN117" s="136"/>
      <c r="AO117" s="136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</row>
    <row r="119" customFormat="false" ht="12.75" hidden="false" customHeight="true" outlineLevel="0" collapsed="false">
      <c r="D119" s="144" t="s">
        <v>87</v>
      </c>
      <c r="E119" s="144"/>
      <c r="F119" s="144"/>
      <c r="G119" s="144"/>
      <c r="H119" s="144"/>
      <c r="I119" s="144"/>
      <c r="J119" s="144"/>
      <c r="K119" s="144"/>
      <c r="L119" s="144"/>
      <c r="M119" s="144"/>
      <c r="N119" s="144"/>
      <c r="O119" s="144"/>
      <c r="P119" s="144"/>
      <c r="Q119" s="144"/>
      <c r="R119" s="144"/>
      <c r="S119" s="144"/>
      <c r="T119" s="144"/>
      <c r="U119" s="144"/>
      <c r="V119" s="144"/>
      <c r="W119" s="144"/>
      <c r="X119" s="144"/>
      <c r="Y119" s="144"/>
      <c r="Z119" s="144"/>
      <c r="AA119" s="144"/>
      <c r="AB119" s="144"/>
      <c r="AC119" s="144"/>
      <c r="AD119" s="144"/>
      <c r="AE119" s="144"/>
      <c r="AF119" s="144"/>
      <c r="AG119" s="144"/>
      <c r="AH119" s="144"/>
      <c r="AI119" s="144"/>
      <c r="AJ119" s="144"/>
      <c r="AK119" s="144"/>
      <c r="AL119" s="144"/>
      <c r="AM119" s="144"/>
    </row>
    <row r="120" customFormat="false" ht="12.75" hidden="false" customHeight="true" outlineLevel="0" collapsed="false">
      <c r="D120" s="179" t="s">
        <v>35</v>
      </c>
      <c r="E120" s="6" t="s">
        <v>88</v>
      </c>
      <c r="F120" s="145" t="s">
        <v>89</v>
      </c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  <c r="AB120" s="145"/>
      <c r="AC120" s="145"/>
      <c r="AD120" s="145"/>
      <c r="AE120" s="145"/>
      <c r="AF120" s="145"/>
      <c r="AG120" s="145"/>
      <c r="AH120" s="145"/>
      <c r="AI120" s="145"/>
      <c r="AJ120" s="145"/>
      <c r="AK120" s="145"/>
      <c r="AL120" s="145"/>
      <c r="AM120" s="145"/>
    </row>
    <row r="121" customFormat="false" ht="12.75" hidden="false" customHeight="true" outlineLevel="0" collapsed="false">
      <c r="D121" s="179" t="s">
        <v>38</v>
      </c>
      <c r="E121" s="6" t="s">
        <v>88</v>
      </c>
      <c r="F121" s="145" t="s">
        <v>90</v>
      </c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  <c r="AA121" s="145"/>
      <c r="AB121" s="145"/>
      <c r="AC121" s="145"/>
      <c r="AD121" s="145"/>
      <c r="AE121" s="145"/>
      <c r="AF121" s="145"/>
      <c r="AG121" s="145"/>
      <c r="AH121" s="145"/>
      <c r="AI121" s="145"/>
      <c r="AJ121" s="145"/>
      <c r="AK121" s="145"/>
      <c r="AL121" s="145"/>
      <c r="AM121" s="145"/>
    </row>
    <row r="122" customFormat="false" ht="12.75" hidden="false" customHeight="true" outlineLevel="0" collapsed="false">
      <c r="D122" s="179" t="s">
        <v>91</v>
      </c>
      <c r="E122" s="6" t="s">
        <v>88</v>
      </c>
      <c r="F122" s="145" t="s">
        <v>92</v>
      </c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5"/>
      <c r="AK122" s="145"/>
      <c r="AL122" s="145"/>
      <c r="AM122" s="145"/>
    </row>
    <row r="123" customFormat="false" ht="12.75" hidden="false" customHeight="true" outlineLevel="0" collapsed="false">
      <c r="D123" s="179" t="s">
        <v>93</v>
      </c>
      <c r="E123" s="6" t="s">
        <v>88</v>
      </c>
      <c r="F123" s="145" t="s">
        <v>94</v>
      </c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  <c r="AA123" s="145"/>
      <c r="AB123" s="145"/>
      <c r="AC123" s="145"/>
      <c r="AD123" s="145"/>
      <c r="AE123" s="145"/>
      <c r="AF123" s="145"/>
      <c r="AG123" s="145"/>
      <c r="AH123" s="145"/>
      <c r="AI123" s="145"/>
      <c r="AJ123" s="145"/>
      <c r="AK123" s="145"/>
      <c r="AL123" s="145"/>
      <c r="AM123" s="145"/>
    </row>
    <row r="124" customFormat="false" ht="12.75" hidden="false" customHeight="true" outlineLevel="0" collapsed="false">
      <c r="D124" s="179" t="s">
        <v>36</v>
      </c>
      <c r="E124" s="6" t="s">
        <v>88</v>
      </c>
      <c r="F124" s="145" t="s">
        <v>95</v>
      </c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  <c r="AE124" s="145"/>
      <c r="AF124" s="145"/>
      <c r="AG124" s="145"/>
      <c r="AH124" s="145"/>
      <c r="AI124" s="145"/>
      <c r="AJ124" s="145"/>
      <c r="AK124" s="145"/>
      <c r="AL124" s="145"/>
      <c r="AM124" s="145"/>
    </row>
    <row r="125" customFormat="false" ht="12.75" hidden="false" customHeight="true" outlineLevel="0" collapsed="false">
      <c r="D125" s="179" t="s">
        <v>37</v>
      </c>
      <c r="E125" s="6" t="s">
        <v>88</v>
      </c>
      <c r="F125" s="145" t="s">
        <v>96</v>
      </c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  <c r="AB125" s="145"/>
      <c r="AC125" s="145"/>
      <c r="AD125" s="145"/>
      <c r="AE125" s="145"/>
      <c r="AF125" s="145"/>
      <c r="AG125" s="145"/>
      <c r="AH125" s="145"/>
      <c r="AI125" s="145"/>
      <c r="AJ125" s="145"/>
      <c r="AK125" s="145"/>
      <c r="AL125" s="145"/>
      <c r="AM125" s="145"/>
    </row>
    <row r="126" customFormat="false" ht="12.75" hidden="false" customHeight="true" outlineLevel="0" collapsed="false">
      <c r="D126" s="179" t="s">
        <v>42</v>
      </c>
      <c r="E126" s="6" t="s">
        <v>88</v>
      </c>
      <c r="F126" s="145" t="s">
        <v>27</v>
      </c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  <c r="AE126" s="145"/>
      <c r="AF126" s="145"/>
      <c r="AG126" s="145"/>
      <c r="AH126" s="145"/>
      <c r="AI126" s="145"/>
      <c r="AJ126" s="145"/>
      <c r="AK126" s="145"/>
      <c r="AL126" s="145"/>
      <c r="AM126" s="145"/>
    </row>
    <row r="127" customFormat="false" ht="12.75" hidden="false" customHeight="true" outlineLevel="0" collapsed="false">
      <c r="D127" s="179" t="s">
        <v>97</v>
      </c>
      <c r="E127" s="6" t="s">
        <v>88</v>
      </c>
      <c r="F127" s="145" t="s">
        <v>98</v>
      </c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  <c r="AA127" s="145"/>
      <c r="AB127" s="145"/>
      <c r="AC127" s="145"/>
      <c r="AD127" s="145"/>
      <c r="AE127" s="145"/>
      <c r="AF127" s="145"/>
      <c r="AG127" s="145"/>
      <c r="AH127" s="145"/>
      <c r="AI127" s="145"/>
      <c r="AJ127" s="145"/>
      <c r="AK127" s="145"/>
      <c r="AL127" s="145"/>
      <c r="AM127" s="145"/>
    </row>
    <row r="128" customFormat="false" ht="12.75" hidden="false" customHeight="true" outlineLevel="0" collapsed="false">
      <c r="D128" s="179" t="s">
        <v>43</v>
      </c>
      <c r="E128" s="6" t="s">
        <v>88</v>
      </c>
      <c r="F128" s="145" t="s">
        <v>99</v>
      </c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  <c r="AE128" s="145"/>
      <c r="AF128" s="145"/>
      <c r="AG128" s="145"/>
      <c r="AH128" s="145"/>
      <c r="AI128" s="145"/>
      <c r="AJ128" s="145"/>
      <c r="AK128" s="145"/>
      <c r="AL128" s="145"/>
      <c r="AM128" s="145"/>
    </row>
    <row r="129" customFormat="false" ht="12.75" hidden="false" customHeight="true" outlineLevel="0" collapsed="false">
      <c r="D129" s="179" t="s">
        <v>44</v>
      </c>
      <c r="E129" s="6" t="s">
        <v>88</v>
      </c>
      <c r="F129" s="145" t="s">
        <v>100</v>
      </c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  <c r="AB129" s="145"/>
      <c r="AC129" s="145"/>
      <c r="AD129" s="145"/>
      <c r="AE129" s="145"/>
      <c r="AF129" s="145"/>
      <c r="AG129" s="145"/>
      <c r="AH129" s="145"/>
      <c r="AI129" s="145"/>
      <c r="AJ129" s="145"/>
      <c r="AK129" s="145"/>
      <c r="AL129" s="145"/>
      <c r="AM129" s="145"/>
    </row>
    <row r="130" customFormat="false" ht="12.75" hidden="false" customHeight="true" outlineLevel="0" collapsed="false">
      <c r="D130" s="179" t="s">
        <v>40</v>
      </c>
      <c r="E130" s="6" t="s">
        <v>88</v>
      </c>
      <c r="F130" s="145" t="s">
        <v>101</v>
      </c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  <c r="AB130" s="145"/>
      <c r="AC130" s="145"/>
      <c r="AD130" s="145"/>
      <c r="AE130" s="145"/>
      <c r="AF130" s="145"/>
      <c r="AG130" s="145"/>
      <c r="AH130" s="145"/>
      <c r="AI130" s="145"/>
      <c r="AJ130" s="145"/>
      <c r="AK130" s="145"/>
      <c r="AL130" s="145"/>
      <c r="AM130" s="145"/>
    </row>
    <row r="131" customFormat="false" ht="12.75" hidden="false" customHeight="true" outlineLevel="0" collapsed="false">
      <c r="D131" s="179" t="s">
        <v>45</v>
      </c>
      <c r="E131" s="6" t="s">
        <v>88</v>
      </c>
      <c r="F131" s="145" t="s">
        <v>30</v>
      </c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  <c r="AB131" s="145"/>
      <c r="AC131" s="145"/>
      <c r="AD131" s="145"/>
      <c r="AE131" s="145"/>
      <c r="AF131" s="145"/>
      <c r="AG131" s="145"/>
      <c r="AH131" s="145"/>
      <c r="AI131" s="145"/>
      <c r="AJ131" s="145"/>
      <c r="AK131" s="145"/>
      <c r="AL131" s="145"/>
      <c r="AM131" s="145"/>
    </row>
    <row r="132" customFormat="false" ht="12.75" hidden="false" customHeight="true" outlineLevel="0" collapsed="false">
      <c r="D132" s="179" t="s">
        <v>46</v>
      </c>
      <c r="E132" s="6" t="s">
        <v>88</v>
      </c>
      <c r="F132" s="145" t="s">
        <v>31</v>
      </c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145"/>
      <c r="AM132" s="145"/>
    </row>
    <row r="133" customFormat="false" ht="12.75" hidden="false" customHeight="true" outlineLevel="0" collapsed="false">
      <c r="D133" s="179" t="s">
        <v>41</v>
      </c>
      <c r="E133" s="6" t="s">
        <v>88</v>
      </c>
      <c r="F133" s="145" t="s">
        <v>102</v>
      </c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  <c r="AA133" s="145"/>
      <c r="AB133" s="145"/>
      <c r="AC133" s="145"/>
      <c r="AD133" s="145"/>
      <c r="AE133" s="145"/>
      <c r="AF133" s="145"/>
      <c r="AG133" s="145"/>
      <c r="AH133" s="145"/>
      <c r="AI133" s="145"/>
      <c r="AJ133" s="145"/>
      <c r="AK133" s="145"/>
      <c r="AL133" s="145"/>
      <c r="AM133" s="145"/>
    </row>
    <row r="134" customFormat="false" ht="12.75" hidden="false" customHeight="true" outlineLevel="0" collapsed="false">
      <c r="D134" s="179" t="s">
        <v>47</v>
      </c>
      <c r="E134" s="6" t="s">
        <v>88</v>
      </c>
      <c r="F134" s="145" t="s">
        <v>32</v>
      </c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  <c r="AB134" s="145"/>
      <c r="AC134" s="145"/>
      <c r="AD134" s="145"/>
      <c r="AE134" s="145"/>
      <c r="AF134" s="145"/>
      <c r="AG134" s="145"/>
      <c r="AH134" s="145"/>
      <c r="AI134" s="145"/>
      <c r="AJ134" s="145"/>
      <c r="AK134" s="145"/>
      <c r="AL134" s="145"/>
      <c r="AM134" s="145"/>
    </row>
    <row r="135" customFormat="false" ht="12.75" hidden="false" customHeight="true" outlineLevel="0" collapsed="false">
      <c r="D135" s="179" t="s">
        <v>48</v>
      </c>
      <c r="E135" s="6" t="s">
        <v>88</v>
      </c>
      <c r="F135" s="145" t="s">
        <v>33</v>
      </c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45"/>
      <c r="AG135" s="145"/>
      <c r="AH135" s="145"/>
      <c r="AI135" s="145"/>
      <c r="AJ135" s="145"/>
      <c r="AK135" s="145"/>
      <c r="AL135" s="145"/>
      <c r="AM135" s="145"/>
    </row>
  </sheetData>
  <autoFilter ref="A12:BA110"/>
  <mergeCells count="578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A76"/>
    <mergeCell ref="B73:B76"/>
    <mergeCell ref="C73:C76"/>
    <mergeCell ref="D73:D76"/>
    <mergeCell ref="AK73:AK76"/>
    <mergeCell ref="AL73:AL76"/>
    <mergeCell ref="AM73:AM76"/>
    <mergeCell ref="AN73:AN76"/>
    <mergeCell ref="AO73:AO76"/>
    <mergeCell ref="AP73:AP76"/>
    <mergeCell ref="AQ73:AQ76"/>
    <mergeCell ref="AR73:AR76"/>
    <mergeCell ref="AS73:AS76"/>
    <mergeCell ref="AT73:AT76"/>
    <mergeCell ref="AU73:AU76"/>
    <mergeCell ref="AV73:AV76"/>
    <mergeCell ref="AW73:AW76"/>
    <mergeCell ref="AX73:AX76"/>
    <mergeCell ref="AY73:AY76"/>
    <mergeCell ref="AZ73:AZ76"/>
    <mergeCell ref="BA73:BA76"/>
    <mergeCell ref="A77:A80"/>
    <mergeCell ref="B77:B80"/>
    <mergeCell ref="C77:C80"/>
    <mergeCell ref="D77:D80"/>
    <mergeCell ref="AK77:AK80"/>
    <mergeCell ref="AL77:AL80"/>
    <mergeCell ref="AM77:AM80"/>
    <mergeCell ref="AN77:AN80"/>
    <mergeCell ref="AO77:AO80"/>
    <mergeCell ref="AP77:AP80"/>
    <mergeCell ref="AQ77:AQ80"/>
    <mergeCell ref="AR77:AR80"/>
    <mergeCell ref="AS77:AS80"/>
    <mergeCell ref="AT77:AT80"/>
    <mergeCell ref="AU77:AU80"/>
    <mergeCell ref="AV77:AV80"/>
    <mergeCell ref="AW77:AW80"/>
    <mergeCell ref="AX77:AX80"/>
    <mergeCell ref="AY77:AY80"/>
    <mergeCell ref="AZ77:AZ80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O81:AO84"/>
    <mergeCell ref="AP81:AP84"/>
    <mergeCell ref="AQ81:AQ84"/>
    <mergeCell ref="AR81:AR84"/>
    <mergeCell ref="AS81:AS84"/>
    <mergeCell ref="AT81:AT84"/>
    <mergeCell ref="AU81:AU84"/>
    <mergeCell ref="AV81:AV84"/>
    <mergeCell ref="AW81:AW84"/>
    <mergeCell ref="AX81:AX84"/>
    <mergeCell ref="AY81:AY84"/>
    <mergeCell ref="AZ81:AZ84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P85:AP88"/>
    <mergeCell ref="AQ85:AQ88"/>
    <mergeCell ref="AR85:AR88"/>
    <mergeCell ref="AS85:AS88"/>
    <mergeCell ref="AT85:AT88"/>
    <mergeCell ref="AU85:AU88"/>
    <mergeCell ref="AV85:AV88"/>
    <mergeCell ref="AW85:AW88"/>
    <mergeCell ref="AX85:AX88"/>
    <mergeCell ref="AY85:AY88"/>
    <mergeCell ref="AZ85:AZ88"/>
    <mergeCell ref="BA85:BA88"/>
    <mergeCell ref="A89:A92"/>
    <mergeCell ref="B89:B92"/>
    <mergeCell ref="C89:C92"/>
    <mergeCell ref="D89:D92"/>
    <mergeCell ref="AK89:AK92"/>
    <mergeCell ref="AL89:AL92"/>
    <mergeCell ref="AM89:AM92"/>
    <mergeCell ref="AN89:AN92"/>
    <mergeCell ref="AO89:AO92"/>
    <mergeCell ref="AP89:AP92"/>
    <mergeCell ref="AQ89:AQ92"/>
    <mergeCell ref="AR89:AR92"/>
    <mergeCell ref="AS89:AS92"/>
    <mergeCell ref="AT89:AT92"/>
    <mergeCell ref="AU89:AU92"/>
    <mergeCell ref="AV89:AV92"/>
    <mergeCell ref="AW89:AW92"/>
    <mergeCell ref="AX89:AX92"/>
    <mergeCell ref="AY89:AY92"/>
    <mergeCell ref="AZ89:AZ92"/>
    <mergeCell ref="BA89:BA92"/>
    <mergeCell ref="A93:A96"/>
    <mergeCell ref="B93:B96"/>
    <mergeCell ref="C93:C96"/>
    <mergeCell ref="D93:D96"/>
    <mergeCell ref="AK93:AK96"/>
    <mergeCell ref="AL93:AL96"/>
    <mergeCell ref="AM93:AM96"/>
    <mergeCell ref="AN93:AN96"/>
    <mergeCell ref="AO93:AO96"/>
    <mergeCell ref="AP93:AP96"/>
    <mergeCell ref="AQ93:AQ96"/>
    <mergeCell ref="AR93:AR96"/>
    <mergeCell ref="AS93:AS96"/>
    <mergeCell ref="AT93:AT96"/>
    <mergeCell ref="AU93:AU96"/>
    <mergeCell ref="AV93:AV96"/>
    <mergeCell ref="AW93:AW96"/>
    <mergeCell ref="AX93:AX96"/>
    <mergeCell ref="AY93:AY96"/>
    <mergeCell ref="AZ93:AZ96"/>
    <mergeCell ref="BA93:BA96"/>
    <mergeCell ref="A97:A100"/>
    <mergeCell ref="B97:B100"/>
    <mergeCell ref="C97:C100"/>
    <mergeCell ref="D97:D100"/>
    <mergeCell ref="AK97:AK100"/>
    <mergeCell ref="AL97:AL100"/>
    <mergeCell ref="AM97:AM100"/>
    <mergeCell ref="AN97:AN100"/>
    <mergeCell ref="AO97:AO100"/>
    <mergeCell ref="AP97:AP100"/>
    <mergeCell ref="AQ97:AQ100"/>
    <mergeCell ref="AR97:AR100"/>
    <mergeCell ref="AS97:AS100"/>
    <mergeCell ref="AT97:AT100"/>
    <mergeCell ref="AU97:AU100"/>
    <mergeCell ref="AV97:AV100"/>
    <mergeCell ref="AW97:AW100"/>
    <mergeCell ref="AX97:AX100"/>
    <mergeCell ref="AY97:AY100"/>
    <mergeCell ref="AZ97:AZ100"/>
    <mergeCell ref="BA97:BA100"/>
    <mergeCell ref="A101:A104"/>
    <mergeCell ref="B101:B104"/>
    <mergeCell ref="C101:C104"/>
    <mergeCell ref="D101:D104"/>
    <mergeCell ref="AK101:AK104"/>
    <mergeCell ref="AL101:AL104"/>
    <mergeCell ref="AM101:AM104"/>
    <mergeCell ref="AN101:AN104"/>
    <mergeCell ref="AO101:AO104"/>
    <mergeCell ref="AP101:AP104"/>
    <mergeCell ref="AQ101:AQ104"/>
    <mergeCell ref="AR101:AR104"/>
    <mergeCell ref="AS101:AS104"/>
    <mergeCell ref="AT101:AT104"/>
    <mergeCell ref="AU101:AU104"/>
    <mergeCell ref="AV101:AV104"/>
    <mergeCell ref="AW101:AW104"/>
    <mergeCell ref="AX101:AX104"/>
    <mergeCell ref="AY101:AY104"/>
    <mergeCell ref="AZ101:AZ104"/>
    <mergeCell ref="BA101:BA104"/>
    <mergeCell ref="A105:A108"/>
    <mergeCell ref="B105:B108"/>
    <mergeCell ref="C105:C108"/>
    <mergeCell ref="D105:D108"/>
    <mergeCell ref="AK105:AK108"/>
    <mergeCell ref="AL105:AL108"/>
    <mergeCell ref="AM105:AM108"/>
    <mergeCell ref="AN105:AN108"/>
    <mergeCell ref="AO105:AO108"/>
    <mergeCell ref="AP105:AP108"/>
    <mergeCell ref="AQ105:AQ108"/>
    <mergeCell ref="AR105:AR108"/>
    <mergeCell ref="AS105:AS108"/>
    <mergeCell ref="AT105:AT108"/>
    <mergeCell ref="AU105:AU108"/>
    <mergeCell ref="AV105:AV108"/>
    <mergeCell ref="AW105:AW108"/>
    <mergeCell ref="AX105:AX108"/>
    <mergeCell ref="AY105:AY108"/>
    <mergeCell ref="AZ105:AZ108"/>
    <mergeCell ref="BA105:BA108"/>
    <mergeCell ref="A109:E109"/>
    <mergeCell ref="A110:E110"/>
    <mergeCell ref="A111:E111"/>
    <mergeCell ref="A112:E112"/>
    <mergeCell ref="A114:D114"/>
    <mergeCell ref="E114:J114"/>
    <mergeCell ref="L114:N114"/>
    <mergeCell ref="P114:T114"/>
    <mergeCell ref="AK114:AM114"/>
    <mergeCell ref="E115:J115"/>
    <mergeCell ref="L115:N115"/>
    <mergeCell ref="P115:T115"/>
    <mergeCell ref="E116:J116"/>
    <mergeCell ref="L116:N116"/>
    <mergeCell ref="P116:T116"/>
    <mergeCell ref="AK116:AM116"/>
    <mergeCell ref="E117:J117"/>
    <mergeCell ref="L117:N117"/>
    <mergeCell ref="P117:T117"/>
    <mergeCell ref="D119:AM119"/>
    <mergeCell ref="F120:AM120"/>
    <mergeCell ref="F121:AM121"/>
    <mergeCell ref="F122:AM122"/>
    <mergeCell ref="F123:AM123"/>
    <mergeCell ref="F124:AM124"/>
    <mergeCell ref="F125:AM125"/>
    <mergeCell ref="F126:AM126"/>
    <mergeCell ref="F127:AM127"/>
    <mergeCell ref="F128:AM128"/>
    <mergeCell ref="F129:AM129"/>
    <mergeCell ref="F130:AM130"/>
    <mergeCell ref="F131:AM131"/>
    <mergeCell ref="F132:AM132"/>
    <mergeCell ref="F133:AM133"/>
    <mergeCell ref="F134:AM134"/>
    <mergeCell ref="F135:AM135"/>
  </mergeCells>
  <conditionalFormatting sqref="F20:Y20,F24:Y24,F28:Y28,F32:Y32,F36:Y36,F40:Y40,F44:Y44,F48:Y48,F52:AJ52,F56:Y56,F60:Y60,F64:Y64,F68:Y68,F72:Y72,F76:Y76,F80:Y80,F84:Y84,F88:Y88,F92:Y92,F96:Y96,F100:Y100,F104:Y104,F108:Y108,F16:AJ16,AB56:AJ56,AB108:AJ108,AB104:AJ104,AB100:AJ100,AB96:AJ96,AB92:AJ92,AB88:AJ88,AB84:AJ84,AB80:AJ80,AB76:AJ76,AB72:AJ72,AB68:AJ68,AB64:AJ64,AB60:AJ60,AC20:AJ20,AH48:AJ48,AH44:AJ44,AH40:AJ40,AH36:AJ36,AB28:AJ28,AB24:AJ24,AB32:AJ32">
    <cfRule type="cellIs" priority="2" operator="greaterThan" aboveAverage="0" equalAverage="0" bottom="0" percent="0" rank="0" text="" dxfId="0">
      <formula>4</formula>
    </cfRule>
  </conditionalFormatting>
  <conditionalFormatting sqref="Z56:AA56,Z60:AA60,Z64:AA64,Z68:AA68,Z72:AA72,Z76:AA76,Z80:AA80,Z84:AA84,Z88:AA88,Z92:AA92,Z96:AA96,Z100:AA100,Z104:AA104,Z108:AA108">
    <cfRule type="cellIs" priority="3" operator="greaterThan" aboveAverage="0" equalAverage="0" bottom="0" percent="0" rank="0" text="" dxfId="1">
      <formula>4</formula>
    </cfRule>
  </conditionalFormatting>
  <conditionalFormatting sqref="AB20">
    <cfRule type="cellIs" priority="4" operator="greaterThan" aboveAverage="0" equalAverage="0" bottom="0" percent="0" rank="0" text="" dxfId="2">
      <formula>4</formula>
    </cfRule>
  </conditionalFormatting>
  <conditionalFormatting sqref="Z20:AA20,Z24:AA24,Z28:AA28,Z32:AA32,Z36:AA36,Z40:AA40,Z44:AA44,Z48:AA48">
    <cfRule type="cellIs" priority="5" operator="greaterThan" aboveAverage="0" equalAverage="0" bottom="0" percent="0" rank="0" text="" dxfId="3">
      <formula>4</formula>
    </cfRule>
  </conditionalFormatting>
  <conditionalFormatting sqref="AB36:AG36">
    <cfRule type="cellIs" priority="6" operator="greaterThan" aboveAverage="0" equalAverage="0" bottom="0" percent="0" rank="0" text="" dxfId="4">
      <formula>4</formula>
    </cfRule>
  </conditionalFormatting>
  <conditionalFormatting sqref="AB40:AG40">
    <cfRule type="cellIs" priority="7" operator="greaterThan" aboveAverage="0" equalAverage="0" bottom="0" percent="0" rank="0" text="" dxfId="5">
      <formula>4</formula>
    </cfRule>
  </conditionalFormatting>
  <conditionalFormatting sqref="AB44:AG44,AB48:AG48">
    <cfRule type="cellIs" priority="8" operator="greaterThan" aboveAverage="0" equalAverage="0" bottom="0" percent="0" rank="0" text="" dxfId="6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8080"/>
    <pageSetUpPr fitToPage="true"/>
  </sheetPr>
  <dimension ref="A2:BA1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80" workbookViewId="0">
      <pane xSplit="5" ySplit="12" topLeftCell="L67" activePane="bottomRight" state="frozen"/>
      <selection pane="topLeft" activeCell="A1" activeCellId="0" sqref="A1"/>
      <selection pane="topRight" activeCell="L1" activeCellId="0" sqref="L1"/>
      <selection pane="bottomLeft" activeCell="A67" activeCellId="0" sqref="A67"/>
      <selection pane="bottomRight" activeCell="AI89" activeCellId="0" sqref="AI89"/>
    </sheetView>
  </sheetViews>
  <sheetFormatPr defaultRowHeight="12.75"/>
  <cols>
    <col collapsed="false" hidden="false" max="1" min="1" style="1" width="3.99489795918367"/>
    <col collapsed="false" hidden="false" max="2" min="2" style="1" width="29.5357142857143"/>
    <col collapsed="false" hidden="false" max="3" min="3" style="1" width="16.5510204081633"/>
    <col collapsed="false" hidden="false" max="4" min="4" style="1" width="27.6836734693878"/>
    <col collapsed="false" hidden="false" max="5" min="5" style="1" width="3.99489795918367"/>
    <col collapsed="false" hidden="false" max="15" min="6" style="1" width="4.70918367346939"/>
    <col collapsed="false" hidden="false" max="16" min="16" style="2" width="4.70918367346939"/>
    <col collapsed="false" hidden="false" max="19" min="17" style="1" width="4.70918367346939"/>
    <col collapsed="false" hidden="false" max="21" min="20" style="2" width="4.70918367346939"/>
    <col collapsed="false" hidden="false" max="22" min="22" style="1" width="4.70918367346939"/>
    <col collapsed="false" hidden="false" max="23" min="23" style="2" width="4.70918367346939"/>
    <col collapsed="false" hidden="false" max="26" min="24" style="1" width="4.70918367346939"/>
    <col collapsed="false" hidden="false" max="27" min="27" style="2" width="4.70918367346939"/>
    <col collapsed="false" hidden="false" max="29" min="28" style="1" width="4.70918367346939"/>
    <col collapsed="false" hidden="false" max="30" min="30" style="2" width="4.70918367346939"/>
    <col collapsed="false" hidden="false" max="31" min="31" style="3" width="4.70918367346939"/>
    <col collapsed="false" hidden="false" max="36" min="32" style="1" width="4.70918367346939"/>
    <col collapsed="false" hidden="false" max="37" min="37" style="1" width="7.41326530612245"/>
    <col collapsed="false" hidden="false" max="39" min="38" style="1" width="4.70918367346939"/>
    <col collapsed="false" hidden="false" max="40" min="40" style="1" width="7.41326530612245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7.56122448979592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1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3"/>
      <c r="Q4" s="14"/>
      <c r="R4" s="14"/>
      <c r="S4" s="11"/>
      <c r="V4" s="11"/>
      <c r="X4" s="11"/>
      <c r="Y4" s="11"/>
      <c r="Z4" s="11"/>
      <c r="AB4" s="11"/>
      <c r="AC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20"/>
      <c r="R5" s="11"/>
      <c r="S5" s="11"/>
      <c r="V5" s="11"/>
      <c r="X5" s="11"/>
      <c r="Y5" s="11"/>
      <c r="Z5" s="11"/>
      <c r="AB5" s="11"/>
      <c r="AC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3"/>
      <c r="Q6" s="14"/>
      <c r="R6" s="11"/>
      <c r="S6" s="11"/>
      <c r="V6" s="11"/>
      <c r="X6" s="11"/>
      <c r="Y6" s="11"/>
      <c r="Z6" s="11"/>
      <c r="AB6" s="11"/>
      <c r="AC6" s="11"/>
      <c r="AK6" s="11"/>
    </row>
    <row r="7" customFormat="false" ht="16.5" hidden="false" customHeight="true" outlineLevel="0" collapsed="false">
      <c r="A7" s="11"/>
      <c r="B7" s="22"/>
      <c r="C7" s="22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5"/>
      <c r="X7" s="23"/>
      <c r="Y7" s="23"/>
      <c r="Z7" s="23"/>
      <c r="AA7" s="25"/>
      <c r="AB7" s="23"/>
      <c r="AC7" s="23"/>
      <c r="AD7" s="25"/>
      <c r="AE7" s="26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1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32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39.5" hidden="false" customHeight="true" outlineLevel="0" collapsed="false">
      <c r="A11" s="31"/>
      <c r="B11" s="31"/>
      <c r="C11" s="32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3" t="n">
        <v>11</v>
      </c>
      <c r="Q11" s="42" t="n">
        <v>12</v>
      </c>
      <c r="R11" s="42" t="n">
        <v>13</v>
      </c>
      <c r="S11" s="42" t="n">
        <v>14</v>
      </c>
      <c r="T11" s="43" t="n">
        <v>15</v>
      </c>
      <c r="U11" s="43" t="n">
        <v>16</v>
      </c>
      <c r="V11" s="42" t="n">
        <v>17</v>
      </c>
      <c r="W11" s="43" t="n">
        <v>18</v>
      </c>
      <c r="X11" s="42" t="n">
        <v>19</v>
      </c>
      <c r="Y11" s="42" t="n">
        <v>20</v>
      </c>
      <c r="Z11" s="42" t="n">
        <v>21</v>
      </c>
      <c r="AA11" s="43" t="n">
        <v>22</v>
      </c>
      <c r="AB11" s="42" t="n">
        <v>23</v>
      </c>
      <c r="AC11" s="42" t="n">
        <v>24</v>
      </c>
      <c r="AD11" s="43" t="n">
        <v>25</v>
      </c>
      <c r="AE11" s="44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2.25" hidden="false" customHeight="true" outlineLevel="0" collapsed="false">
      <c r="A12" s="46"/>
      <c r="B12" s="47"/>
      <c r="C12" s="46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50"/>
      <c r="Q12" s="49"/>
      <c r="R12" s="49"/>
      <c r="S12" s="49"/>
      <c r="T12" s="50"/>
      <c r="U12" s="50"/>
      <c r="V12" s="49"/>
      <c r="W12" s="50"/>
      <c r="X12" s="49"/>
      <c r="Y12" s="49"/>
      <c r="Z12" s="49"/>
      <c r="AA12" s="50"/>
      <c r="AB12" s="49"/>
      <c r="AC12" s="49"/>
      <c r="AD12" s="50"/>
      <c r="AE12" s="51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>Аміхалакіоає Василь Дмитрович</v>
      </c>
      <c r="C13" s="59" t="s">
        <v>129</v>
      </c>
      <c r="D13" s="60" t="str">
        <f aca="false">IFERROR(VLOOKUP($C13,Списки!$A$1:$C$3999,3,0),"")</f>
        <v>транспортувальник</v>
      </c>
      <c r="E13" s="0"/>
      <c r="F13" s="61" t="str">
        <f aca="false">VLOOKUP(F$11,Графік!$I$5:$L$32,3,0)</f>
        <v>Р</v>
      </c>
      <c r="G13" s="62" t="str">
        <f aca="false">VLOOKUP(G$11,Графік!$I$5:$L$32,3,0)</f>
        <v>Р</v>
      </c>
      <c r="H13" s="62" t="str">
        <f aca="false">VLOOKUP(H$11,Графік!$I$5:$L$32,3,0)</f>
        <v>Р</v>
      </c>
      <c r="I13" s="62" t="str">
        <f aca="false">VLOOKUP(I$11,Графік!$I$5:$L$32,3,0)</f>
        <v>Р</v>
      </c>
      <c r="J13" s="62" t="str">
        <f aca="false">VLOOKUP(J$11,Графік!$I$5:$L$32,3,0)</f>
        <v>ВВ</v>
      </c>
      <c r="K13" s="62" t="str">
        <f aca="false">VLOOKUP(K$11,Графік!$I$5:$L$32,3,0)</f>
        <v>ВВ</v>
      </c>
      <c r="L13" s="62" t="str">
        <f aca="false">VLOOKUP(L$11,Графік!$I$5:$L$32,3,0)</f>
        <v>Р</v>
      </c>
      <c r="M13" s="62" t="str">
        <f aca="false">VLOOKUP(M$11,Графік!$I$5:$L$32,3,0)</f>
        <v>Р</v>
      </c>
      <c r="N13" s="62" t="str">
        <f aca="false">VLOOKUP(N$11,Графік!$I$5:$L$32,3,0)</f>
        <v>Р</v>
      </c>
      <c r="O13" s="62" t="str">
        <f aca="false">VLOOKUP(O$11,Графік!$I$5:$L$32,3,0)</f>
        <v>Р</v>
      </c>
      <c r="P13" s="63" t="str">
        <f aca="false">VLOOKUP(P$11,Графік!$I$5:$L$32,3,0)</f>
        <v>ВВ</v>
      </c>
      <c r="Q13" s="62" t="str">
        <f aca="false">VLOOKUP(Q$11,Графік!$I$5:$L$32,3,0)</f>
        <v>ВВ</v>
      </c>
      <c r="R13" s="62" t="str">
        <f aca="false">VLOOKUP(R$11,Графік!$I$5:$L$32,3,0)</f>
        <v>Р</v>
      </c>
      <c r="S13" s="62" t="str">
        <f aca="false">VLOOKUP(S$11,Графік!$I$5:$L$32,3,0)</f>
        <v>Р</v>
      </c>
      <c r="T13" s="63" t="str">
        <f aca="false">VLOOKUP(T$11,Графік!$I$5:$L$32,3,0)</f>
        <v>Р</v>
      </c>
      <c r="U13" s="63" t="str">
        <f aca="false">VLOOKUP(U$11,Графік!$I$5:$L$32,3,0)</f>
        <v>Р</v>
      </c>
      <c r="V13" s="62" t="str">
        <f aca="false">VLOOKUP(V$11,Графік!$I$5:$L$32,3,0)</f>
        <v>ВВ</v>
      </c>
      <c r="W13" s="63" t="str">
        <f aca="false">VLOOKUP(W$11,Графік!$I$5:$L$32,3,0)</f>
        <v>ВВ</v>
      </c>
      <c r="X13" s="62" t="str">
        <f aca="false">VLOOKUP(X$11,Графік!$I$5:$L$32,3,0)</f>
        <v>Р</v>
      </c>
      <c r="Y13" s="62" t="str">
        <f aca="false">VLOOKUP(Y$11,Графік!$I$5:$L$32,3,0)</f>
        <v>Р</v>
      </c>
      <c r="Z13" s="62" t="str">
        <f aca="false">VLOOKUP(Z$11,Графік!$I$5:$L$32,3,0)</f>
        <v>Р</v>
      </c>
      <c r="AA13" s="63" t="s">
        <v>51</v>
      </c>
      <c r="AB13" s="62" t="str">
        <f aca="false">VLOOKUP(AB$11,Графік!$I$5:$L$32,3,0)</f>
        <v>ВВ</v>
      </c>
      <c r="AC13" s="63" t="str">
        <f aca="false">VLOOKUP(AC$11,Графік!$I$5:$L$32,3,0)</f>
        <v>ВВ</v>
      </c>
      <c r="AD13" s="63" t="str">
        <f aca="false">VLOOKUP(AD$11,Графік!$I$5:$L$32,3,0)</f>
        <v>Р</v>
      </c>
      <c r="AE13" s="64" t="str">
        <f aca="false">VLOOKUP(AE$11,Графік!$I$5:$L$32,3,0)</f>
        <v>Р</v>
      </c>
      <c r="AF13" s="63" t="str">
        <f aca="false">VLOOKUP(AF$11,Графік!$I$5:$L$32,3,0)</f>
        <v>Р</v>
      </c>
      <c r="AG13" s="63" t="str">
        <f aca="false">VLOOKUP(AG$11,Графік!$I$5:$L$32,3,0)</f>
        <v>Р</v>
      </c>
      <c r="AH13" s="62"/>
      <c r="AI13" s="62"/>
      <c r="AJ13" s="180"/>
      <c r="AK13" s="181" t="n">
        <f aca="false">SUMIF($F13:$AJ16,"Р",$F14:$AJ14)</f>
        <v>128</v>
      </c>
      <c r="AL13" s="67" t="n">
        <f aca="false">SUMIF($F15:$AJ16,"НУ",$F16:$AJ16)</f>
        <v>0</v>
      </c>
      <c r="AM13" s="68" t="n">
        <f aca="false">SUMIF(F13:AJ16,"РВ",F14:AJ14)</f>
        <v>0</v>
      </c>
      <c r="AN13" s="69" t="n">
        <f aca="false">AK13+AL13+AM13</f>
        <v>128</v>
      </c>
      <c r="AO13" s="70" t="n">
        <f aca="false">COUNTIF($F13:$AJ16,"=Р")</f>
        <v>19</v>
      </c>
      <c r="AP13" s="70" t="n">
        <f aca="false">COUNTIF($F13:$AJ16,"=ВВ")</f>
        <v>8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0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1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n">
        <f aca="false">IF(C13&gt;1,Графік!$L$36,"")</f>
        <v>160</v>
      </c>
    </row>
    <row r="14" s="80" customFormat="true" ht="15" hidden="false" customHeight="true" outlineLevel="0" collapsed="false">
      <c r="A14" s="57"/>
      <c r="B14" s="58"/>
      <c r="C14" s="59"/>
      <c r="D14" s="60"/>
      <c r="E14" s="74"/>
      <c r="F14" s="75" t="n">
        <f aca="false">IF(F13="Р",8,"")</f>
        <v>8</v>
      </c>
      <c r="G14" s="170" t="n">
        <f aca="false">IF(G13="Р",8,"")</f>
        <v>8</v>
      </c>
      <c r="H14" s="170" t="n">
        <f aca="false">IF(H13="Р",8,"")</f>
        <v>8</v>
      </c>
      <c r="I14" s="170" t="n">
        <f aca="false">IF(I13="Р",8,"")</f>
        <v>8</v>
      </c>
      <c r="J14" s="170" t="str">
        <f aca="false">IF(J13="Р",8,"")</f>
        <v/>
      </c>
      <c r="K14" s="170" t="str">
        <f aca="false">IF(K13="Р",8,"")</f>
        <v/>
      </c>
      <c r="L14" s="170" t="n">
        <f aca="false">IF(L13="Р",8,"")</f>
        <v>8</v>
      </c>
      <c r="M14" s="170" t="n">
        <f aca="false">IF(M13="Р",8,"")</f>
        <v>8</v>
      </c>
      <c r="N14" s="170" t="n">
        <f aca="false">IF(N13="Р",8,"")</f>
        <v>8</v>
      </c>
      <c r="O14" s="170" t="n">
        <f aca="false">IF(O13="Р",8,"")</f>
        <v>8</v>
      </c>
      <c r="P14" s="171" t="str">
        <f aca="false">IF(P13="Р",8,"")</f>
        <v/>
      </c>
      <c r="Q14" s="170" t="str">
        <f aca="false">IF(Q13="Р",8,"")</f>
        <v/>
      </c>
      <c r="R14" s="170" t="n">
        <f aca="false">IF(R13="Р",8,"")</f>
        <v>8</v>
      </c>
      <c r="S14" s="170" t="n">
        <f aca="false">IF(S13="Р",8,"")</f>
        <v>8</v>
      </c>
      <c r="T14" s="171" t="n">
        <f aca="false">IF(T13="Р",8,"")</f>
        <v>8</v>
      </c>
      <c r="U14" s="171" t="n">
        <f aca="false">IF(U13="Р",8,"")</f>
        <v>8</v>
      </c>
      <c r="V14" s="170" t="str">
        <f aca="false">IF(V13="Р",8,"")</f>
        <v/>
      </c>
      <c r="W14" s="171" t="str">
        <f aca="false">IF(W13="Р",8,"")</f>
        <v/>
      </c>
      <c r="X14" s="170" t="n">
        <f aca="false">IF(X13="Р",8,"")</f>
        <v>8</v>
      </c>
      <c r="Y14" s="170" t="n">
        <f aca="false">IF(Y13="Р",8,"")</f>
        <v>8</v>
      </c>
      <c r="Z14" s="170" t="n">
        <f aca="false">IF(Z13="Р",8,"")</f>
        <v>8</v>
      </c>
      <c r="AA14" s="171"/>
      <c r="AB14" s="170"/>
      <c r="AC14" s="170"/>
      <c r="AD14" s="171" t="n">
        <v>8</v>
      </c>
      <c r="AE14" s="172"/>
      <c r="AF14" s="170"/>
      <c r="AG14" s="170"/>
      <c r="AH14" s="170"/>
      <c r="AI14" s="170"/>
      <c r="AJ14" s="182"/>
      <c r="AK14" s="181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59"/>
      <c r="D15" s="60"/>
      <c r="E15" s="74"/>
      <c r="F15" s="81" t="str">
        <f aca="false">IF(F16&gt;0,"НУ","")</f>
        <v/>
      </c>
      <c r="G15" s="183" t="str">
        <f aca="false">IF(G16&gt;0,"НУ","")</f>
        <v/>
      </c>
      <c r="H15" s="183" t="str">
        <f aca="false">IF(H16&gt;0,"НУ","")</f>
        <v/>
      </c>
      <c r="I15" s="183" t="str">
        <f aca="false">IF(I16&gt;0,"НУ","")</f>
        <v/>
      </c>
      <c r="J15" s="183" t="str">
        <f aca="false">IF(J16&gt;0,"НУ","")</f>
        <v/>
      </c>
      <c r="K15" s="183" t="str">
        <f aca="false">IF(K16&gt;0,"НУ","")</f>
        <v/>
      </c>
      <c r="L15" s="183" t="str">
        <f aca="false">IF(L16&gt;0,"НУ","")</f>
        <v/>
      </c>
      <c r="M15" s="183" t="str">
        <f aca="false">IF(M16&gt;0,"НУ","")</f>
        <v/>
      </c>
      <c r="N15" s="183" t="str">
        <f aca="false">IF(N16&gt;0,"НУ","")</f>
        <v/>
      </c>
      <c r="O15" s="183" t="str">
        <f aca="false">IF(O16&gt;0,"НУ","")</f>
        <v/>
      </c>
      <c r="P15" s="184" t="str">
        <f aca="false">IF(P16&gt;0,"НУ","")</f>
        <v/>
      </c>
      <c r="Q15" s="183" t="str">
        <f aca="false">IF(Q16&gt;0,"НУ","")</f>
        <v/>
      </c>
      <c r="R15" s="183" t="str">
        <f aca="false">IF(R16&gt;0,"НУ","")</f>
        <v/>
      </c>
      <c r="S15" s="183" t="str">
        <f aca="false">IF(S16&gt;0,"НУ","")</f>
        <v/>
      </c>
      <c r="T15" s="184" t="str">
        <f aca="false">IF(T16&gt;0,"НУ","")</f>
        <v/>
      </c>
      <c r="U15" s="184" t="str">
        <f aca="false">IF(U16&gt;0,"НУ","")</f>
        <v/>
      </c>
      <c r="V15" s="183" t="str">
        <f aca="false">IF(V16&gt;0,"НУ","")</f>
        <v/>
      </c>
      <c r="W15" s="184" t="str">
        <f aca="false">IF(W16&gt;0,"НУ","")</f>
        <v/>
      </c>
      <c r="X15" s="183" t="str">
        <f aca="false">IF(X16&gt;0,"НУ","")</f>
        <v/>
      </c>
      <c r="Y15" s="183" t="str">
        <f aca="false">IF(Y16&gt;0,"НУ","")</f>
        <v/>
      </c>
      <c r="Z15" s="183" t="str">
        <f aca="false">IF(Z16&gt;0,"НУ","")</f>
        <v/>
      </c>
      <c r="AA15" s="184"/>
      <c r="AB15" s="183"/>
      <c r="AC15" s="183"/>
      <c r="AD15" s="184"/>
      <c r="AE15" s="185"/>
      <c r="AF15" s="183"/>
      <c r="AG15" s="183"/>
      <c r="AH15" s="183"/>
      <c r="AI15" s="183" t="str">
        <f aca="false">IF(AI16&gt;0,"НУ","")</f>
        <v/>
      </c>
      <c r="AJ15" s="186" t="str">
        <f aca="false">IF(AJ16&gt;0,"НУ","")</f>
        <v/>
      </c>
      <c r="AK15" s="181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59"/>
      <c r="D16" s="60"/>
      <c r="E16" s="86"/>
      <c r="F16" s="87"/>
      <c r="G16" s="187"/>
      <c r="H16" s="187"/>
      <c r="I16" s="187"/>
      <c r="J16" s="187"/>
      <c r="K16" s="187"/>
      <c r="L16" s="187"/>
      <c r="M16" s="187"/>
      <c r="N16" s="187"/>
      <c r="O16" s="187"/>
      <c r="P16" s="188"/>
      <c r="Q16" s="187"/>
      <c r="R16" s="187"/>
      <c r="S16" s="187"/>
      <c r="T16" s="188"/>
      <c r="U16" s="188"/>
      <c r="V16" s="187"/>
      <c r="W16" s="188"/>
      <c r="X16" s="187"/>
      <c r="Y16" s="187"/>
      <c r="Z16" s="187"/>
      <c r="AA16" s="188"/>
      <c r="AB16" s="187"/>
      <c r="AC16" s="187"/>
      <c r="AD16" s="188"/>
      <c r="AE16" s="189"/>
      <c r="AF16" s="187"/>
      <c r="AG16" s="187"/>
      <c r="AH16" s="187"/>
      <c r="AI16" s="187"/>
      <c r="AJ16" s="190"/>
      <c r="AK16" s="181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>Арналюк Василь Сергійович</v>
      </c>
      <c r="C17" s="59" t="s">
        <v>130</v>
      </c>
      <c r="D17" s="60" t="str">
        <f aca="false">IFERROR(VLOOKUP($C17,Списки!$A$1:$C$3999,3,0),"")</f>
        <v>транспортувальник</v>
      </c>
      <c r="E17" s="92"/>
      <c r="F17" s="61" t="str">
        <f aca="false">VLOOKUP(F$11,Графік!$I$5:$L$32,3,0)</f>
        <v>Р</v>
      </c>
      <c r="G17" s="62" t="str">
        <f aca="false">VLOOKUP(G$11,Графік!$I$5:$L$32,3,0)</f>
        <v>Р</v>
      </c>
      <c r="H17" s="62" t="str">
        <f aca="false">VLOOKUP(H$11,Графік!$I$5:$L$32,3,0)</f>
        <v>Р</v>
      </c>
      <c r="I17" s="62" t="str">
        <f aca="false">VLOOKUP(I$11,Графік!$I$5:$L$32,3,0)</f>
        <v>Р</v>
      </c>
      <c r="J17" s="62" t="str">
        <f aca="false">VLOOKUP(J$11,Графік!$I$5:$L$32,3,0)</f>
        <v>ВВ</v>
      </c>
      <c r="K17" s="62" t="str">
        <f aca="false">VLOOKUP(K$11,Графік!$I$5:$L$32,3,0)</f>
        <v>ВВ</v>
      </c>
      <c r="L17" s="62" t="str">
        <f aca="false">VLOOKUP(L$11,Графік!$I$5:$L$32,3,0)</f>
        <v>Р</v>
      </c>
      <c r="M17" s="62" t="str">
        <f aca="false">VLOOKUP(M$11,Графік!$I$5:$L$32,3,0)</f>
        <v>Р</v>
      </c>
      <c r="N17" s="62" t="str">
        <f aca="false">VLOOKUP(N$11,Графік!$I$5:$L$32,3,0)</f>
        <v>Р</v>
      </c>
      <c r="O17" s="62" t="str">
        <f aca="false">VLOOKUP(O$11,Графік!$I$5:$L$32,3,0)</f>
        <v>Р</v>
      </c>
      <c r="P17" s="63" t="str">
        <f aca="false">VLOOKUP(P$11,Графік!$I$5:$L$32,3,0)</f>
        <v>ВВ</v>
      </c>
      <c r="Q17" s="62" t="str">
        <f aca="false">VLOOKUP(Q$11,Графік!$I$5:$L$32,3,0)</f>
        <v>ВВ</v>
      </c>
      <c r="R17" s="62" t="str">
        <f aca="false">VLOOKUP(R$11,Графік!$I$5:$L$32,3,0)</f>
        <v>Р</v>
      </c>
      <c r="S17" s="62" t="str">
        <f aca="false">VLOOKUP(S$11,Графік!$I$5:$L$32,3,0)</f>
        <v>Р</v>
      </c>
      <c r="T17" s="63" t="str">
        <f aca="false">VLOOKUP(T$11,Графік!$I$5:$L$32,3,0)</f>
        <v>Р</v>
      </c>
      <c r="U17" s="63" t="str">
        <f aca="false">VLOOKUP(U$11,Графік!$I$5:$L$32,3,0)</f>
        <v>Р</v>
      </c>
      <c r="V17" s="62" t="str">
        <f aca="false">VLOOKUP(V$11,Графік!$I$5:$L$32,3,0)</f>
        <v>ВВ</v>
      </c>
      <c r="W17" s="63" t="str">
        <f aca="false">VLOOKUP(W$11,Графік!$I$5:$L$32,3,0)</f>
        <v>ВВ</v>
      </c>
      <c r="X17" s="62" t="str">
        <f aca="false">VLOOKUP(X$11,Графік!$I$5:$L$32,3,0)</f>
        <v>Р</v>
      </c>
      <c r="Y17" s="62" t="str">
        <f aca="false">VLOOKUP(Y$11,Графік!$I$5:$L$32,3,0)</f>
        <v>Р</v>
      </c>
      <c r="Z17" s="62" t="str">
        <f aca="false">VLOOKUP(Z$11,Графік!$I$5:$L$32,3,0)</f>
        <v>Р</v>
      </c>
      <c r="AA17" s="63" t="s">
        <v>51</v>
      </c>
      <c r="AB17" s="62" t="str">
        <f aca="false">VLOOKUP(AB$11,Графік!$I$5:$L$32,3,0)</f>
        <v>ВВ</v>
      </c>
      <c r="AC17" s="159" t="str">
        <f aca="false">VLOOKUP(AC$11,Графік!$I$5:$L$32,3,0)</f>
        <v>ВВ</v>
      </c>
      <c r="AD17" s="63" t="str">
        <f aca="false">VLOOKUP(AD$11,Графік!$I$5:$L$32,3,0)</f>
        <v>Р</v>
      </c>
      <c r="AE17" s="64" t="str">
        <f aca="false">VLOOKUP(AE$11,Графік!$I$5:$L$32,3,0)</f>
        <v>Р</v>
      </c>
      <c r="AF17" s="62" t="str">
        <f aca="false">VLOOKUP(AF$11,Графік!$I$5:$L$32,3,0)</f>
        <v>Р</v>
      </c>
      <c r="AG17" s="62" t="str">
        <f aca="false">VLOOKUP(AG$11,Графік!$I$5:$L$32,3,0)</f>
        <v>Р</v>
      </c>
      <c r="AH17" s="62"/>
      <c r="AI17" s="62"/>
      <c r="AJ17" s="180"/>
      <c r="AK17" s="93" t="n">
        <f aca="false">SUMIF($F17:$AJ20,"Р",$F18:$AJ18)</f>
        <v>152</v>
      </c>
      <c r="AL17" s="94" t="n">
        <f aca="false">SUMIF($F19:$AJ20,"НУ",$F20:$AJ20)</f>
        <v>0</v>
      </c>
      <c r="AM17" s="95" t="n">
        <f aca="false">SUMIF(F17:AJ20,"РВ",F18:AJ18)</f>
        <v>0</v>
      </c>
      <c r="AN17" s="96" t="n">
        <f aca="false">AK17+AL17+AM17</f>
        <v>152</v>
      </c>
      <c r="AO17" s="70" t="n">
        <f aca="false">COUNTIF($F17:$AJ20,"=Р")</f>
        <v>19</v>
      </c>
      <c r="AP17" s="97" t="n">
        <f aca="false">COUNTIF($F17:$AJ20,"=ВВ")</f>
        <v>8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0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1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0</v>
      </c>
      <c r="BA17" s="73" t="n">
        <f aca="false">IF(C17&gt;1,Графік!$L$36,"")</f>
        <v>160</v>
      </c>
    </row>
    <row r="18" customFormat="false" ht="15" hidden="false" customHeight="true" outlineLevel="0" collapsed="false">
      <c r="A18" s="57"/>
      <c r="B18" s="58"/>
      <c r="C18" s="59"/>
      <c r="D18" s="60"/>
      <c r="E18" s="100"/>
      <c r="F18" s="75" t="n">
        <f aca="false">IF(F17="Р",8,"")</f>
        <v>8</v>
      </c>
      <c r="G18" s="170" t="n">
        <f aca="false">IF(G17="Р",8,"")</f>
        <v>8</v>
      </c>
      <c r="H18" s="170" t="n">
        <f aca="false">IF(H17="Р",8,"")</f>
        <v>8</v>
      </c>
      <c r="I18" s="170" t="n">
        <f aca="false">IF(I17="Р",8,"")</f>
        <v>8</v>
      </c>
      <c r="J18" s="170" t="str">
        <f aca="false">IF(J17="Р",8,"")</f>
        <v/>
      </c>
      <c r="K18" s="170" t="str">
        <f aca="false">IF(K17="Р",8,"")</f>
        <v/>
      </c>
      <c r="L18" s="170" t="n">
        <f aca="false">IF(L17="Р",8,"")</f>
        <v>8</v>
      </c>
      <c r="M18" s="170" t="n">
        <f aca="false">IF(M17="Р",8,"")</f>
        <v>8</v>
      </c>
      <c r="N18" s="170" t="n">
        <f aca="false">IF(N17="Р",8,"")</f>
        <v>8</v>
      </c>
      <c r="O18" s="170" t="n">
        <f aca="false">IF(O17="Р",8,"")</f>
        <v>8</v>
      </c>
      <c r="P18" s="171" t="str">
        <f aca="false">IF(P17="Р",8,"")</f>
        <v/>
      </c>
      <c r="Q18" s="170" t="str">
        <f aca="false">IF(Q17="Р",8,"")</f>
        <v/>
      </c>
      <c r="R18" s="170" t="n">
        <f aca="false">IF(R17="Р",8,"")</f>
        <v>8</v>
      </c>
      <c r="S18" s="170" t="n">
        <f aca="false">IF(S17="Р",8,"")</f>
        <v>8</v>
      </c>
      <c r="T18" s="171" t="n">
        <f aca="false">IF(T17="Р",8,"")</f>
        <v>8</v>
      </c>
      <c r="U18" s="171" t="n">
        <f aca="false">IF(U17="Р",8,"")</f>
        <v>8</v>
      </c>
      <c r="V18" s="170" t="str">
        <f aca="false">IF(V17="Р",8,"")</f>
        <v/>
      </c>
      <c r="W18" s="171" t="str">
        <f aca="false">IF(W17="Р",8,"")</f>
        <v/>
      </c>
      <c r="X18" s="170" t="n">
        <f aca="false">IF(X17="Р",8,"")</f>
        <v>8</v>
      </c>
      <c r="Y18" s="170" t="n">
        <f aca="false">IF(Y17="Р",8,"")</f>
        <v>8</v>
      </c>
      <c r="Z18" s="170" t="n">
        <f aca="false">IF(Z17="Р",8,"")</f>
        <v>8</v>
      </c>
      <c r="AA18" s="171"/>
      <c r="AB18" s="170"/>
      <c r="AC18" s="76"/>
      <c r="AD18" s="171" t="n">
        <f aca="false">IF(AD17="Р",8,"")</f>
        <v>8</v>
      </c>
      <c r="AE18" s="172" t="n">
        <f aca="false">IF(AE17="Р",8,"")</f>
        <v>8</v>
      </c>
      <c r="AF18" s="170" t="n">
        <f aca="false">IF(AF17="Р",8,"")</f>
        <v>8</v>
      </c>
      <c r="AG18" s="170" t="n">
        <f aca="false">IF(AG17="Р",8,"")</f>
        <v>8</v>
      </c>
      <c r="AH18" s="170"/>
      <c r="AI18" s="170"/>
      <c r="AJ18" s="182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59"/>
      <c r="D19" s="60"/>
      <c r="E19" s="100"/>
      <c r="F19" s="81" t="str">
        <f aca="false">IF(F20&gt;0,"НУ","")</f>
        <v/>
      </c>
      <c r="G19" s="183" t="str">
        <f aca="false">IF(G20&gt;0,"НУ","")</f>
        <v/>
      </c>
      <c r="H19" s="183" t="str">
        <f aca="false">IF(H20&gt;0,"НУ","")</f>
        <v/>
      </c>
      <c r="I19" s="183" t="str">
        <f aca="false">IF(I20&gt;0,"НУ","")</f>
        <v/>
      </c>
      <c r="J19" s="183" t="str">
        <f aca="false">IF(J20&gt;0,"НУ","")</f>
        <v/>
      </c>
      <c r="K19" s="183" t="str">
        <f aca="false">IF(K20&gt;0,"НУ","")</f>
        <v/>
      </c>
      <c r="L19" s="183" t="str">
        <f aca="false">IF(L20&gt;0,"НУ","")</f>
        <v/>
      </c>
      <c r="M19" s="183" t="str">
        <f aca="false">IF(M20&gt;0,"НУ","")</f>
        <v/>
      </c>
      <c r="N19" s="183" t="str">
        <f aca="false">IF(N20&gt;0,"НУ","")</f>
        <v/>
      </c>
      <c r="O19" s="183" t="str">
        <f aca="false">IF(O20&gt;0,"НУ","")</f>
        <v/>
      </c>
      <c r="P19" s="184" t="str">
        <f aca="false">IF(P20&gt;0,"НУ","")</f>
        <v/>
      </c>
      <c r="Q19" s="183" t="str">
        <f aca="false">IF(Q20&gt;0,"НУ","")</f>
        <v/>
      </c>
      <c r="R19" s="183" t="str">
        <f aca="false">IF(R20&gt;0,"НУ","")</f>
        <v/>
      </c>
      <c r="S19" s="183" t="str">
        <f aca="false">IF(S20&gt;0,"НУ","")</f>
        <v/>
      </c>
      <c r="T19" s="184" t="str">
        <f aca="false">IF(T20&gt;0,"НУ","")</f>
        <v/>
      </c>
      <c r="U19" s="184" t="str">
        <f aca="false">IF(U20&gt;0,"НУ","")</f>
        <v/>
      </c>
      <c r="V19" s="183" t="str">
        <f aca="false">IF(V20&gt;0,"НУ","")</f>
        <v/>
      </c>
      <c r="W19" s="184" t="str">
        <f aca="false">IF(W20&gt;0,"НУ","")</f>
        <v/>
      </c>
      <c r="X19" s="183" t="str">
        <f aca="false">IF(X20&gt;0,"НУ","")</f>
        <v/>
      </c>
      <c r="Y19" s="183" t="str">
        <f aca="false">IF(Y20&gt;0,"НУ","")</f>
        <v/>
      </c>
      <c r="Z19" s="183" t="str">
        <f aca="false">IF(Z20&gt;0,"НУ","")</f>
        <v/>
      </c>
      <c r="AA19" s="184"/>
      <c r="AB19" s="183"/>
      <c r="AC19" s="82"/>
      <c r="AD19" s="184" t="str">
        <f aca="false">IF(AD20&gt;0,"НУ","")</f>
        <v/>
      </c>
      <c r="AE19" s="185" t="str">
        <f aca="false">IF(AE20&gt;0,"НУ","")</f>
        <v/>
      </c>
      <c r="AF19" s="183" t="str">
        <f aca="false">IF(AF20&gt;0,"НУ","")</f>
        <v/>
      </c>
      <c r="AG19" s="183" t="str">
        <f aca="false">IF(AG20&gt;0,"НУ","")</f>
        <v/>
      </c>
      <c r="AH19" s="183"/>
      <c r="AI19" s="183" t="str">
        <f aca="false">IF(AI20&gt;0,"НУ","")</f>
        <v/>
      </c>
      <c r="AJ19" s="186" t="str">
        <f aca="false">IF(AJ20&gt;0,"НУ","")</f>
        <v/>
      </c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59"/>
      <c r="D20" s="60"/>
      <c r="E20" s="101"/>
      <c r="F20" s="87"/>
      <c r="G20" s="187"/>
      <c r="H20" s="187"/>
      <c r="I20" s="187"/>
      <c r="J20" s="187"/>
      <c r="K20" s="187"/>
      <c r="L20" s="187"/>
      <c r="M20" s="187"/>
      <c r="N20" s="187"/>
      <c r="O20" s="187"/>
      <c r="P20" s="188"/>
      <c r="Q20" s="187"/>
      <c r="R20" s="187"/>
      <c r="S20" s="187"/>
      <c r="T20" s="188"/>
      <c r="U20" s="188"/>
      <c r="V20" s="187"/>
      <c r="W20" s="188"/>
      <c r="X20" s="187"/>
      <c r="Y20" s="187"/>
      <c r="Z20" s="187"/>
      <c r="AA20" s="188"/>
      <c r="AB20" s="187"/>
      <c r="AC20" s="88"/>
      <c r="AD20" s="188"/>
      <c r="AE20" s="189"/>
      <c r="AF20" s="187"/>
      <c r="AG20" s="187"/>
      <c r="AH20" s="187"/>
      <c r="AI20" s="187"/>
      <c r="AJ20" s="190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>Бантуш Валерьян Дмитрович</v>
      </c>
      <c r="C21" s="59" t="s">
        <v>131</v>
      </c>
      <c r="D21" s="60" t="str">
        <f aca="false">IFERROR(VLOOKUP($C21,Списки!$A$1:$C$3999,3,0),"")</f>
        <v>транспортувальник</v>
      </c>
      <c r="E21" s="92"/>
      <c r="F21" s="61" t="str">
        <f aca="false">VLOOKUP(F$11,Графік!$I$5:$L$32,3,0)</f>
        <v>Р</v>
      </c>
      <c r="G21" s="62" t="str">
        <f aca="false">VLOOKUP(G$11,Графік!$I$5:$L$32,3,0)</f>
        <v>Р</v>
      </c>
      <c r="H21" s="62" t="str">
        <f aca="false">VLOOKUP(H$11,Графік!$I$5:$L$32,3,0)</f>
        <v>Р</v>
      </c>
      <c r="I21" s="62" t="str">
        <f aca="false">VLOOKUP(I$11,Графік!$I$5:$L$32,3,0)</f>
        <v>Р</v>
      </c>
      <c r="J21" s="62" t="str">
        <f aca="false">VLOOKUP(J$11,Графік!$I$5:$L$32,3,0)</f>
        <v>ВВ</v>
      </c>
      <c r="K21" s="62" t="str">
        <f aca="false">VLOOKUP(K$11,Графік!$I$5:$L$32,3,0)</f>
        <v>ВВ</v>
      </c>
      <c r="L21" s="62" t="str">
        <f aca="false">VLOOKUP(L$11,Графік!$I$5:$L$32,3,0)</f>
        <v>Р</v>
      </c>
      <c r="M21" s="62" t="str">
        <f aca="false">VLOOKUP(M$11,Графік!$I$5:$L$32,3,0)</f>
        <v>Р</v>
      </c>
      <c r="N21" s="62" t="str">
        <f aca="false">VLOOKUP(N$11,Графік!$I$5:$L$32,3,0)</f>
        <v>Р</v>
      </c>
      <c r="O21" s="62" t="str">
        <f aca="false">VLOOKUP(O$11,Графік!$I$5:$L$32,3,0)</f>
        <v>Р</v>
      </c>
      <c r="P21" s="63" t="str">
        <f aca="false">VLOOKUP(P$11,Графік!$I$5:$L$32,3,0)</f>
        <v>ВВ</v>
      </c>
      <c r="Q21" s="62" t="str">
        <f aca="false">VLOOKUP(Q$11,Графік!$I$5:$L$32,3,0)</f>
        <v>ВВ</v>
      </c>
      <c r="R21" s="62" t="str">
        <f aca="false">VLOOKUP(R$11,Графік!$I$5:$L$32,3,0)</f>
        <v>Р</v>
      </c>
      <c r="S21" s="62" t="str">
        <f aca="false">VLOOKUP(S$11,Графік!$I$5:$L$32,3,0)</f>
        <v>Р</v>
      </c>
      <c r="T21" s="63" t="str">
        <f aca="false">VLOOKUP(T$11,Графік!$I$5:$L$32,3,0)</f>
        <v>Р</v>
      </c>
      <c r="U21" s="63" t="str">
        <f aca="false">VLOOKUP(U$11,Графік!$I$5:$L$32,3,0)</f>
        <v>Р</v>
      </c>
      <c r="V21" s="62" t="str">
        <f aca="false">VLOOKUP(V$11,Графік!$I$5:$L$32,3,0)</f>
        <v>ВВ</v>
      </c>
      <c r="W21" s="63" t="str">
        <f aca="false">VLOOKUP(W$11,Графік!$I$5:$L$32,3,0)</f>
        <v>ВВ</v>
      </c>
      <c r="X21" s="62" t="str">
        <f aca="false">VLOOKUP(X$11,Графік!$I$5:$L$32,3,0)</f>
        <v>Р</v>
      </c>
      <c r="Y21" s="62" t="str">
        <f aca="false">VLOOKUP(Y$11,Графік!$I$5:$L$32,3,0)</f>
        <v>Р</v>
      </c>
      <c r="Z21" s="62" t="str">
        <f aca="false">VLOOKUP(Z$11,Графік!$I$5:$L$32,3,0)</f>
        <v>Р</v>
      </c>
      <c r="AA21" s="63" t="s">
        <v>51</v>
      </c>
      <c r="AB21" s="62" t="s">
        <v>132</v>
      </c>
      <c r="AC21" s="159" t="str">
        <f aca="false">VLOOKUP(AC$11,Графік!$I$5:$L$32,3,0)</f>
        <v>ВВ</v>
      </c>
      <c r="AD21" s="63" t="str">
        <f aca="false">VLOOKUP(AD$11,Графік!$I$5:$L$32,3,0)</f>
        <v>Р</v>
      </c>
      <c r="AE21" s="64" t="str">
        <f aca="false">VLOOKUP(AE$11,Графік!$I$5:$L$32,3,0)</f>
        <v>Р</v>
      </c>
      <c r="AF21" s="62" t="str">
        <f aca="false">VLOOKUP(AF$11,Графік!$I$5:$L$32,3,0)</f>
        <v>Р</v>
      </c>
      <c r="AG21" s="62" t="str">
        <f aca="false">VLOOKUP(AG$11,Графік!$I$5:$L$32,3,0)</f>
        <v>Р</v>
      </c>
      <c r="AH21" s="62"/>
      <c r="AI21" s="62"/>
      <c r="AJ21" s="180"/>
      <c r="AK21" s="93" t="n">
        <f aca="false">SUMIF($F21:$AJ24,"Р",$F22:$AJ22)</f>
        <v>152</v>
      </c>
      <c r="AL21" s="94" t="n">
        <f aca="false">SUMIF($F23:$AJ24,"НУ",$F24:$AJ24)</f>
        <v>0</v>
      </c>
      <c r="AM21" s="95" t="n">
        <f aca="false">SUMIF(F21:AJ24,"РВ",F22:AJ22)</f>
        <v>8</v>
      </c>
      <c r="AN21" s="96" t="n">
        <f aca="false">AK21+AL21+AM21</f>
        <v>160</v>
      </c>
      <c r="AO21" s="70" t="n">
        <f aca="false">COUNTIF($F21:$AJ24,"=Р")</f>
        <v>19</v>
      </c>
      <c r="AP21" s="97" t="n">
        <f aca="false">COUNTIF($F21:$AJ24,"=ВВ")</f>
        <v>7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1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0</v>
      </c>
      <c r="BA21" s="73" t="n">
        <f aca="false">IF(C21&gt;1,Графік!$L$36,"")</f>
        <v>160</v>
      </c>
    </row>
    <row r="22" customFormat="false" ht="15" hidden="false" customHeight="true" outlineLevel="0" collapsed="false">
      <c r="A22" s="57"/>
      <c r="B22" s="58"/>
      <c r="C22" s="59"/>
      <c r="D22" s="60"/>
      <c r="E22" s="100"/>
      <c r="F22" s="75" t="n">
        <f aca="false">IF(F21="Р",8,"")</f>
        <v>8</v>
      </c>
      <c r="G22" s="170" t="n">
        <f aca="false">IF(G21="Р",8,"")</f>
        <v>8</v>
      </c>
      <c r="H22" s="170" t="n">
        <f aca="false">IF(H21="Р",8,"")</f>
        <v>8</v>
      </c>
      <c r="I22" s="170" t="n">
        <f aca="false">IF(I21="Р",8,"")</f>
        <v>8</v>
      </c>
      <c r="J22" s="170" t="str">
        <f aca="false">IF(J21="Р",8,"")</f>
        <v/>
      </c>
      <c r="K22" s="170" t="str">
        <f aca="false">IF(K21="Р",8,"")</f>
        <v/>
      </c>
      <c r="L22" s="170" t="n">
        <f aca="false">IF(L21="Р",8,"")</f>
        <v>8</v>
      </c>
      <c r="M22" s="170" t="n">
        <f aca="false">IF(M21="Р",8,"")</f>
        <v>8</v>
      </c>
      <c r="N22" s="170" t="n">
        <f aca="false">IF(N21="Р",8,"")</f>
        <v>8</v>
      </c>
      <c r="O22" s="170" t="n">
        <f aca="false">IF(O21="Р",8,"")</f>
        <v>8</v>
      </c>
      <c r="P22" s="171" t="str">
        <f aca="false">IF(P21="Р",8,"")</f>
        <v/>
      </c>
      <c r="Q22" s="170" t="str">
        <f aca="false">IF(Q21="Р",8,"")</f>
        <v/>
      </c>
      <c r="R22" s="170" t="n">
        <f aca="false">IF(R21="Р",8,"")</f>
        <v>8</v>
      </c>
      <c r="S22" s="170" t="n">
        <f aca="false">IF(S21="Р",8,"")</f>
        <v>8</v>
      </c>
      <c r="T22" s="171" t="n">
        <f aca="false">IF(T21="Р",8,"")</f>
        <v>8</v>
      </c>
      <c r="U22" s="171" t="n">
        <f aca="false">IF(U21="Р",8,"")</f>
        <v>8</v>
      </c>
      <c r="V22" s="170" t="str">
        <f aca="false">IF(V21="Р",8,"")</f>
        <v/>
      </c>
      <c r="W22" s="171" t="str">
        <f aca="false">IF(W21="Р",8,"")</f>
        <v/>
      </c>
      <c r="X22" s="170" t="n">
        <f aca="false">IF(X21="Р",8,"")</f>
        <v>8</v>
      </c>
      <c r="Y22" s="170" t="n">
        <f aca="false">IF(Y21="Р",8,"")</f>
        <v>8</v>
      </c>
      <c r="Z22" s="170" t="n">
        <f aca="false">IF(Z21="Р",8,"")</f>
        <v>8</v>
      </c>
      <c r="AA22" s="171"/>
      <c r="AB22" s="170" t="n">
        <v>8</v>
      </c>
      <c r="AC22" s="170"/>
      <c r="AD22" s="171" t="n">
        <f aca="false">IF(AD21="Р",8,"")</f>
        <v>8</v>
      </c>
      <c r="AE22" s="172" t="n">
        <f aca="false">IF(AE21="Р",8,"")</f>
        <v>8</v>
      </c>
      <c r="AF22" s="170" t="n">
        <f aca="false">IF(AF21="Р",8,"")</f>
        <v>8</v>
      </c>
      <c r="AG22" s="170" t="n">
        <f aca="false">IF(AG21="Р",8,"")</f>
        <v>8</v>
      </c>
      <c r="AH22" s="170"/>
      <c r="AI22" s="170"/>
      <c r="AJ22" s="182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59"/>
      <c r="D23" s="60"/>
      <c r="E23" s="100"/>
      <c r="F23" s="81" t="str">
        <f aca="false">IF(F24&gt;0,"НУ","")</f>
        <v/>
      </c>
      <c r="G23" s="183" t="str">
        <f aca="false">IF(G24&gt;0,"НУ","")</f>
        <v/>
      </c>
      <c r="H23" s="183" t="str">
        <f aca="false">IF(H24&gt;0,"НУ","")</f>
        <v/>
      </c>
      <c r="I23" s="183" t="str">
        <f aca="false">IF(I24&gt;0,"НУ","")</f>
        <v/>
      </c>
      <c r="J23" s="183" t="str">
        <f aca="false">IF(J24&gt;0,"НУ","")</f>
        <v/>
      </c>
      <c r="K23" s="183" t="str">
        <f aca="false">IF(K24&gt;0,"НУ","")</f>
        <v/>
      </c>
      <c r="L23" s="183" t="str">
        <f aca="false">IF(L24&gt;0,"НУ","")</f>
        <v/>
      </c>
      <c r="M23" s="183" t="str">
        <f aca="false">IF(M24&gt;0,"НУ","")</f>
        <v/>
      </c>
      <c r="N23" s="183" t="str">
        <f aca="false">IF(N24&gt;0,"НУ","")</f>
        <v/>
      </c>
      <c r="O23" s="183" t="str">
        <f aca="false">IF(O24&gt;0,"НУ","")</f>
        <v/>
      </c>
      <c r="P23" s="184" t="str">
        <f aca="false">IF(P24&gt;0,"НУ","")</f>
        <v/>
      </c>
      <c r="Q23" s="183" t="str">
        <f aca="false">IF(Q24&gt;0,"НУ","")</f>
        <v/>
      </c>
      <c r="R23" s="183" t="str">
        <f aca="false">IF(R24&gt;0,"НУ","")</f>
        <v/>
      </c>
      <c r="S23" s="183" t="str">
        <f aca="false">IF(S24&gt;0,"НУ","")</f>
        <v/>
      </c>
      <c r="T23" s="184" t="str">
        <f aca="false">IF(T24&gt;0,"НУ","")</f>
        <v/>
      </c>
      <c r="U23" s="184" t="str">
        <f aca="false">IF(U24&gt;0,"НУ","")</f>
        <v/>
      </c>
      <c r="V23" s="183" t="str">
        <f aca="false">IF(V24&gt;0,"НУ","")</f>
        <v/>
      </c>
      <c r="W23" s="184" t="str">
        <f aca="false">IF(W24&gt;0,"НУ","")</f>
        <v/>
      </c>
      <c r="X23" s="183" t="str">
        <f aca="false">IF(X24&gt;0,"НУ","")</f>
        <v/>
      </c>
      <c r="Y23" s="183" t="str">
        <f aca="false">IF(Y24&gt;0,"НУ","")</f>
        <v/>
      </c>
      <c r="Z23" s="183" t="str">
        <f aca="false">IF(Z24&gt;0,"НУ","")</f>
        <v/>
      </c>
      <c r="AA23" s="184"/>
      <c r="AB23" s="183"/>
      <c r="AC23" s="183"/>
      <c r="AD23" s="184" t="str">
        <f aca="false">IF(AD24&gt;0,"НУ","")</f>
        <v/>
      </c>
      <c r="AE23" s="185" t="str">
        <f aca="false">IF(AE24&gt;0,"НУ","")</f>
        <v/>
      </c>
      <c r="AF23" s="183" t="str">
        <f aca="false">IF(AF24&gt;0,"НУ","")</f>
        <v/>
      </c>
      <c r="AG23" s="183" t="str">
        <f aca="false">IF(AG24&gt;0,"НУ","")</f>
        <v/>
      </c>
      <c r="AH23" s="183"/>
      <c r="AI23" s="183" t="str">
        <f aca="false">IF(AI24&gt;0,"НУ","")</f>
        <v/>
      </c>
      <c r="AJ23" s="186" t="str">
        <f aca="false">IF(AJ24&gt;0,"НУ","")</f>
        <v/>
      </c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59"/>
      <c r="D24" s="60"/>
      <c r="E24" s="101"/>
      <c r="F24" s="87"/>
      <c r="G24" s="187"/>
      <c r="H24" s="187"/>
      <c r="I24" s="187"/>
      <c r="J24" s="187"/>
      <c r="K24" s="187"/>
      <c r="L24" s="187"/>
      <c r="M24" s="187"/>
      <c r="N24" s="187"/>
      <c r="O24" s="187"/>
      <c r="P24" s="188"/>
      <c r="Q24" s="187"/>
      <c r="R24" s="187"/>
      <c r="S24" s="187"/>
      <c r="T24" s="188"/>
      <c r="U24" s="188"/>
      <c r="V24" s="187"/>
      <c r="W24" s="188"/>
      <c r="X24" s="187"/>
      <c r="Y24" s="187"/>
      <c r="Z24" s="187"/>
      <c r="AA24" s="188"/>
      <c r="AB24" s="187"/>
      <c r="AC24" s="187"/>
      <c r="AD24" s="188"/>
      <c r="AE24" s="189"/>
      <c r="AF24" s="187"/>
      <c r="AG24" s="187"/>
      <c r="AH24" s="187"/>
      <c r="AI24" s="187"/>
      <c r="AJ24" s="190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>Борис Микола Ігорович</v>
      </c>
      <c r="C25" s="59" t="s">
        <v>133</v>
      </c>
      <c r="D25" s="60" t="str">
        <f aca="false">IFERROR(VLOOKUP($C25,Списки!$A$1:$C$3999,3,0),"")</f>
        <v>транспортувальник</v>
      </c>
      <c r="E25" s="92"/>
      <c r="F25" s="61" t="str">
        <f aca="false">VLOOKUP(F$11,Графік!$I$5:$L$32,3,0)</f>
        <v>Р</v>
      </c>
      <c r="G25" s="62" t="str">
        <f aca="false">VLOOKUP(G$11,Графік!$I$5:$L$32,3,0)</f>
        <v>Р</v>
      </c>
      <c r="H25" s="62" t="str">
        <f aca="false">VLOOKUP(H$11,Графік!$I$5:$L$32,3,0)</f>
        <v>Р</v>
      </c>
      <c r="I25" s="62" t="str">
        <f aca="false">VLOOKUP(I$11,Графік!$I$5:$L$32,3,0)</f>
        <v>Р</v>
      </c>
      <c r="J25" s="62" t="str">
        <f aca="false">VLOOKUP(J$11,Графік!$I$5:$L$32,3,0)</f>
        <v>ВВ</v>
      </c>
      <c r="K25" s="62" t="str">
        <f aca="false">VLOOKUP(K$11,Графік!$I$5:$L$32,3,0)</f>
        <v>ВВ</v>
      </c>
      <c r="L25" s="62" t="str">
        <f aca="false">VLOOKUP(L$11,Графік!$I$5:$L$32,3,0)</f>
        <v>Р</v>
      </c>
      <c r="M25" s="62" t="str">
        <f aca="false">VLOOKUP(M$11,Графік!$I$5:$L$32,3,0)</f>
        <v>Р</v>
      </c>
      <c r="N25" s="62" t="str">
        <f aca="false">VLOOKUP(N$11,Графік!$I$5:$L$32,3,0)</f>
        <v>Р</v>
      </c>
      <c r="O25" s="62" t="str">
        <f aca="false">VLOOKUP(O$11,Графік!$I$5:$L$32,3,0)</f>
        <v>Р</v>
      </c>
      <c r="P25" s="63" t="str">
        <f aca="false">VLOOKUP(P$11,Графік!$I$5:$L$32,3,0)</f>
        <v>ВВ</v>
      </c>
      <c r="Q25" s="62" t="str">
        <f aca="false">VLOOKUP(Q$11,Графік!$I$5:$L$32,3,0)</f>
        <v>ВВ</v>
      </c>
      <c r="R25" s="62" t="str">
        <f aca="false">VLOOKUP(R$11,Графік!$I$5:$L$32,3,0)</f>
        <v>Р</v>
      </c>
      <c r="S25" s="62" t="str">
        <f aca="false">VLOOKUP(S$11,Графік!$I$5:$L$32,3,0)</f>
        <v>Р</v>
      </c>
      <c r="T25" s="63" t="str">
        <f aca="false">VLOOKUP(T$11,Графік!$I$5:$L$32,3,0)</f>
        <v>Р</v>
      </c>
      <c r="U25" s="63" t="str">
        <f aca="false">VLOOKUP(U$11,Графік!$I$5:$L$32,3,0)</f>
        <v>Р</v>
      </c>
      <c r="V25" s="62" t="str">
        <f aca="false">VLOOKUP(V$11,Графік!$I$5:$L$32,3,0)</f>
        <v>ВВ</v>
      </c>
      <c r="W25" s="63" t="str">
        <f aca="false">VLOOKUP(W$11,Графік!$I$5:$L$32,3,0)</f>
        <v>ВВ</v>
      </c>
      <c r="X25" s="62" t="str">
        <f aca="false">VLOOKUP(X$11,Графік!$I$5:$L$32,3,0)</f>
        <v>Р</v>
      </c>
      <c r="Y25" s="62" t="str">
        <f aca="false">VLOOKUP(Y$11,Графік!$I$5:$L$32,3,0)</f>
        <v>Р</v>
      </c>
      <c r="Z25" s="62" t="str">
        <f aca="false">VLOOKUP(Z$11,Графік!$I$5:$L$32,3,0)</f>
        <v>Р</v>
      </c>
      <c r="AA25" s="63" t="s">
        <v>51</v>
      </c>
      <c r="AB25" s="62" t="s">
        <v>132</v>
      </c>
      <c r="AC25" s="159" t="str">
        <f aca="false">VLOOKUP(AC$11,Графік!$I$5:$L$32,3,0)</f>
        <v>ВВ</v>
      </c>
      <c r="AD25" s="63" t="str">
        <f aca="false">VLOOKUP(AD$11,Графік!$I$5:$L$32,3,0)</f>
        <v>Р</v>
      </c>
      <c r="AE25" s="64" t="str">
        <f aca="false">VLOOKUP(AE$11,Графік!$I$5:$L$32,3,0)</f>
        <v>Р</v>
      </c>
      <c r="AF25" s="62" t="str">
        <f aca="false">VLOOKUP(AF$11,Графік!$I$5:$L$32,3,0)</f>
        <v>Р</v>
      </c>
      <c r="AG25" s="62" t="str">
        <f aca="false">VLOOKUP(AG$11,Графік!$I$5:$L$32,3,0)</f>
        <v>Р</v>
      </c>
      <c r="AH25" s="62"/>
      <c r="AI25" s="62"/>
      <c r="AJ25" s="180"/>
      <c r="AK25" s="93" t="n">
        <f aca="false">SUMIF($F25:$AJ28,"Р",$F26:$AJ26)</f>
        <v>152</v>
      </c>
      <c r="AL25" s="94" t="n">
        <f aca="false">SUMIF($F27:$AJ28,"НУ",$F28:$AJ28)</f>
        <v>0</v>
      </c>
      <c r="AM25" s="95" t="n">
        <f aca="false">SUMIF(F25:AJ28,"РВ",F26:AJ26)</f>
        <v>8</v>
      </c>
      <c r="AN25" s="96" t="n">
        <f aca="false">AK25+AL25+AM25</f>
        <v>160</v>
      </c>
      <c r="AO25" s="70" t="n">
        <f aca="false">COUNTIF($F25:$AJ28,"=Р")</f>
        <v>19</v>
      </c>
      <c r="AP25" s="97" t="n">
        <f aca="false">COUNTIF($F25:$AJ28,"=ВВ")</f>
        <v>7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1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0</v>
      </c>
      <c r="BA25" s="73" t="n">
        <f aca="false">IF(C25&gt;1,Графік!$L$36,"")</f>
        <v>160</v>
      </c>
    </row>
    <row r="26" customFormat="false" ht="15" hidden="false" customHeight="true" outlineLevel="0" collapsed="false">
      <c r="A26" s="57"/>
      <c r="B26" s="58"/>
      <c r="C26" s="59"/>
      <c r="D26" s="60"/>
      <c r="E26" s="100"/>
      <c r="F26" s="75" t="n">
        <f aca="false">IF(F25="Р",8,"")</f>
        <v>8</v>
      </c>
      <c r="G26" s="170" t="n">
        <f aca="false">IF(G25="Р",8,"")</f>
        <v>8</v>
      </c>
      <c r="H26" s="170" t="n">
        <f aca="false">IF(H25="Р",8,"")</f>
        <v>8</v>
      </c>
      <c r="I26" s="170" t="n">
        <f aca="false">IF(I25="Р",8,"")</f>
        <v>8</v>
      </c>
      <c r="J26" s="170" t="str">
        <f aca="false">IF(J25="Р",8,"")</f>
        <v/>
      </c>
      <c r="K26" s="170" t="str">
        <f aca="false">IF(K25="Р",8,"")</f>
        <v/>
      </c>
      <c r="L26" s="170" t="n">
        <f aca="false">IF(L25="Р",8,"")</f>
        <v>8</v>
      </c>
      <c r="M26" s="170" t="n">
        <f aca="false">IF(M25="Р",8,"")</f>
        <v>8</v>
      </c>
      <c r="N26" s="170" t="n">
        <f aca="false">IF(N25="Р",8,"")</f>
        <v>8</v>
      </c>
      <c r="O26" s="170" t="n">
        <f aca="false">IF(O25="Р",8,"")</f>
        <v>8</v>
      </c>
      <c r="P26" s="171" t="str">
        <f aca="false">IF(P25="Р",8,"")</f>
        <v/>
      </c>
      <c r="Q26" s="170" t="str">
        <f aca="false">IF(Q25="Р",8,"")</f>
        <v/>
      </c>
      <c r="R26" s="170" t="n">
        <f aca="false">IF(R25="Р",8,"")</f>
        <v>8</v>
      </c>
      <c r="S26" s="170" t="n">
        <f aca="false">IF(S25="Р",8,"")</f>
        <v>8</v>
      </c>
      <c r="T26" s="171" t="n">
        <f aca="false">IF(T25="Р",8,"")</f>
        <v>8</v>
      </c>
      <c r="U26" s="171" t="n">
        <f aca="false">IF(U25="Р",8,"")</f>
        <v>8</v>
      </c>
      <c r="V26" s="170" t="str">
        <f aca="false">IF(V25="Р",8,"")</f>
        <v/>
      </c>
      <c r="W26" s="171" t="str">
        <f aca="false">IF(W25="Р",8,"")</f>
        <v/>
      </c>
      <c r="X26" s="170" t="n">
        <f aca="false">IF(X25="Р",8,"")</f>
        <v>8</v>
      </c>
      <c r="Y26" s="170" t="n">
        <f aca="false">IF(Y25="Р",8,"")</f>
        <v>8</v>
      </c>
      <c r="Z26" s="170" t="n">
        <f aca="false">IF(Z25="Р",8,"")</f>
        <v>8</v>
      </c>
      <c r="AA26" s="171"/>
      <c r="AB26" s="170" t="n">
        <v>8</v>
      </c>
      <c r="AC26" s="170"/>
      <c r="AD26" s="171" t="n">
        <f aca="false">IF(AD25="Р",8,"")</f>
        <v>8</v>
      </c>
      <c r="AE26" s="172" t="n">
        <f aca="false">IF(AE25="Р",8,"")</f>
        <v>8</v>
      </c>
      <c r="AF26" s="170" t="n">
        <f aca="false">IF(AF25="Р",8,"")</f>
        <v>8</v>
      </c>
      <c r="AG26" s="170" t="n">
        <f aca="false">IF(AG25="Р",8,"")</f>
        <v>8</v>
      </c>
      <c r="AH26" s="170"/>
      <c r="AI26" s="170"/>
      <c r="AJ26" s="182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59"/>
      <c r="D27" s="60"/>
      <c r="E27" s="100"/>
      <c r="F27" s="81" t="str">
        <f aca="false">IF(F28&gt;0,"НУ","")</f>
        <v/>
      </c>
      <c r="G27" s="183" t="str">
        <f aca="false">IF(G28&gt;0,"НУ","")</f>
        <v/>
      </c>
      <c r="H27" s="183" t="str">
        <f aca="false">IF(H28&gt;0,"НУ","")</f>
        <v/>
      </c>
      <c r="I27" s="183" t="str">
        <f aca="false">IF(I28&gt;0,"НУ","")</f>
        <v/>
      </c>
      <c r="J27" s="183" t="str">
        <f aca="false">IF(J28&gt;0,"НУ","")</f>
        <v/>
      </c>
      <c r="K27" s="183" t="str">
        <f aca="false">IF(K28&gt;0,"НУ","")</f>
        <v/>
      </c>
      <c r="L27" s="183" t="str">
        <f aca="false">IF(L28&gt;0,"НУ","")</f>
        <v/>
      </c>
      <c r="M27" s="183" t="str">
        <f aca="false">IF(M28&gt;0,"НУ","")</f>
        <v/>
      </c>
      <c r="N27" s="183" t="str">
        <f aca="false">IF(N28&gt;0,"НУ","")</f>
        <v/>
      </c>
      <c r="O27" s="183" t="str">
        <f aca="false">IF(O28&gt;0,"НУ","")</f>
        <v/>
      </c>
      <c r="P27" s="184" t="str">
        <f aca="false">IF(P28&gt;0,"НУ","")</f>
        <v/>
      </c>
      <c r="Q27" s="183" t="str">
        <f aca="false">IF(Q28&gt;0,"НУ","")</f>
        <v/>
      </c>
      <c r="R27" s="183" t="str">
        <f aca="false">IF(R28&gt;0,"НУ","")</f>
        <v/>
      </c>
      <c r="S27" s="183" t="str">
        <f aca="false">IF(S28&gt;0,"НУ","")</f>
        <v/>
      </c>
      <c r="T27" s="184" t="str">
        <f aca="false">IF(T28&gt;0,"НУ","")</f>
        <v/>
      </c>
      <c r="U27" s="184" t="str">
        <f aca="false">IF(U28&gt;0,"НУ","")</f>
        <v/>
      </c>
      <c r="V27" s="183" t="str">
        <f aca="false">IF(V28&gt;0,"НУ","")</f>
        <v/>
      </c>
      <c r="W27" s="184" t="str">
        <f aca="false">IF(W28&gt;0,"НУ","")</f>
        <v/>
      </c>
      <c r="X27" s="183" t="str">
        <f aca="false">IF(X28&gt;0,"НУ","")</f>
        <v/>
      </c>
      <c r="Y27" s="183" t="str">
        <f aca="false">IF(Y28&gt;0,"НУ","")</f>
        <v/>
      </c>
      <c r="Z27" s="183" t="str">
        <f aca="false">IF(Z28&gt;0,"НУ","")</f>
        <v/>
      </c>
      <c r="AA27" s="184"/>
      <c r="AB27" s="183"/>
      <c r="AC27" s="183"/>
      <c r="AD27" s="184" t="str">
        <f aca="false">IF(AD28&gt;0,"НУ","")</f>
        <v/>
      </c>
      <c r="AE27" s="185" t="str">
        <f aca="false">IF(AE28&gt;0,"НУ","")</f>
        <v/>
      </c>
      <c r="AF27" s="183" t="str">
        <f aca="false">IF(AF28&gt;0,"НУ","")</f>
        <v/>
      </c>
      <c r="AG27" s="183" t="str">
        <f aca="false">IF(AG28&gt;0,"НУ","")</f>
        <v/>
      </c>
      <c r="AH27" s="183"/>
      <c r="AI27" s="183" t="str">
        <f aca="false">IF(AI28&gt;0,"НУ","")</f>
        <v/>
      </c>
      <c r="AJ27" s="186" t="str">
        <f aca="false">IF(AJ28&gt;0,"НУ","")</f>
        <v/>
      </c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59"/>
      <c r="D28" s="60"/>
      <c r="E28" s="101"/>
      <c r="F28" s="87"/>
      <c r="G28" s="187"/>
      <c r="H28" s="187"/>
      <c r="I28" s="187"/>
      <c r="J28" s="187"/>
      <c r="K28" s="187"/>
      <c r="L28" s="187"/>
      <c r="M28" s="187"/>
      <c r="N28" s="187"/>
      <c r="O28" s="187"/>
      <c r="P28" s="188"/>
      <c r="Q28" s="187"/>
      <c r="R28" s="187"/>
      <c r="S28" s="187"/>
      <c r="T28" s="188"/>
      <c r="U28" s="188"/>
      <c r="V28" s="187"/>
      <c r="W28" s="188"/>
      <c r="X28" s="187"/>
      <c r="Y28" s="187"/>
      <c r="Z28" s="187"/>
      <c r="AA28" s="188"/>
      <c r="AB28" s="187"/>
      <c r="AC28" s="187"/>
      <c r="AD28" s="188"/>
      <c r="AE28" s="189"/>
      <c r="AF28" s="187"/>
      <c r="AG28" s="187"/>
      <c r="AH28" s="187"/>
      <c r="AI28" s="187"/>
      <c r="AJ28" s="190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>Вівчарюк Володимир Васильович</v>
      </c>
      <c r="C29" s="59" t="s">
        <v>134</v>
      </c>
      <c r="D29" s="60" t="str">
        <f aca="false">IFERROR(VLOOKUP($C29,Списки!$A$1:$C$3999,3,0),"")</f>
        <v>транспортувальник</v>
      </c>
      <c r="E29" s="92"/>
      <c r="F29" s="61" t="str">
        <f aca="false">VLOOKUP(F$11,Графік!$I$5:$L$32,3,0)</f>
        <v>Р</v>
      </c>
      <c r="G29" s="62" t="str">
        <f aca="false">VLOOKUP(G$11,Графік!$I$5:$L$32,3,0)</f>
        <v>Р</v>
      </c>
      <c r="H29" s="62" t="str">
        <f aca="false">VLOOKUP(H$11,Графік!$I$5:$L$32,3,0)</f>
        <v>Р</v>
      </c>
      <c r="I29" s="62" t="str">
        <f aca="false">VLOOKUP(I$11,Графік!$I$5:$L$32,3,0)</f>
        <v>Р</v>
      </c>
      <c r="J29" s="62" t="str">
        <f aca="false">VLOOKUP(J$11,Графік!$I$5:$L$32,3,0)</f>
        <v>ВВ</v>
      </c>
      <c r="K29" s="62" t="str">
        <f aca="false">VLOOKUP(K$11,Графік!$I$5:$L$32,3,0)</f>
        <v>ВВ</v>
      </c>
      <c r="L29" s="62" t="str">
        <f aca="false">VLOOKUP(L$11,Графік!$I$5:$L$32,3,0)</f>
        <v>Р</v>
      </c>
      <c r="M29" s="62" t="str">
        <f aca="false">VLOOKUP(M$11,Графік!$I$5:$L$32,3,0)</f>
        <v>Р</v>
      </c>
      <c r="N29" s="62" t="str">
        <f aca="false">VLOOKUP(N$11,Графік!$I$5:$L$32,3,0)</f>
        <v>Р</v>
      </c>
      <c r="O29" s="62" t="str">
        <f aca="false">VLOOKUP(O$11,Графік!$I$5:$L$32,3,0)</f>
        <v>Р</v>
      </c>
      <c r="P29" s="63" t="str">
        <f aca="false">VLOOKUP(P$11,Графік!$I$5:$L$32,3,0)</f>
        <v>ВВ</v>
      </c>
      <c r="Q29" s="62" t="str">
        <f aca="false">VLOOKUP(Q$11,Графік!$I$5:$L$32,3,0)</f>
        <v>ВВ</v>
      </c>
      <c r="R29" s="62" t="str">
        <f aca="false">VLOOKUP(R$11,Графік!$I$5:$L$32,3,0)</f>
        <v>Р</v>
      </c>
      <c r="S29" s="62" t="str">
        <f aca="false">VLOOKUP(S$11,Графік!$I$5:$L$32,3,0)</f>
        <v>Р</v>
      </c>
      <c r="T29" s="63" t="str">
        <f aca="false">VLOOKUP(T$11,Графік!$I$5:$L$32,3,0)</f>
        <v>Р</v>
      </c>
      <c r="U29" s="63" t="str">
        <f aca="false">VLOOKUP(U$11,Графік!$I$5:$L$32,3,0)</f>
        <v>Р</v>
      </c>
      <c r="V29" s="62" t="str">
        <f aca="false">VLOOKUP(V$11,Графік!$I$5:$L$32,3,0)</f>
        <v>ВВ</v>
      </c>
      <c r="W29" s="63" t="str">
        <f aca="false">VLOOKUP(W$11,Графік!$I$5:$L$32,3,0)</f>
        <v>ВВ</v>
      </c>
      <c r="X29" s="62" t="str">
        <f aca="false">VLOOKUP(X$11,Графік!$I$5:$L$32,3,0)</f>
        <v>Р</v>
      </c>
      <c r="Y29" s="62" t="str">
        <f aca="false">VLOOKUP(Y$11,Графік!$I$5:$L$32,3,0)</f>
        <v>Р</v>
      </c>
      <c r="Z29" s="62" t="str">
        <f aca="false">VLOOKUP(Z$11,Графік!$I$5:$L$32,3,0)</f>
        <v>Р</v>
      </c>
      <c r="AA29" s="63" t="s">
        <v>51</v>
      </c>
      <c r="AB29" s="62" t="s">
        <v>132</v>
      </c>
      <c r="AC29" s="159" t="str">
        <f aca="false">VLOOKUP(AC$11,Графік!$I$5:$L$32,3,0)</f>
        <v>ВВ</v>
      </c>
      <c r="AD29" s="63" t="str">
        <f aca="false">VLOOKUP(AD$11,Графік!$I$5:$L$32,3,0)</f>
        <v>Р</v>
      </c>
      <c r="AE29" s="64" t="str">
        <f aca="false">VLOOKUP(AE$11,Графік!$I$5:$L$32,3,0)</f>
        <v>Р</v>
      </c>
      <c r="AF29" s="62" t="str">
        <f aca="false">VLOOKUP(AF$11,Графік!$I$5:$L$32,3,0)</f>
        <v>Р</v>
      </c>
      <c r="AG29" s="62" t="str">
        <f aca="false">VLOOKUP(AG$11,Графік!$I$5:$L$32,3,0)</f>
        <v>Р</v>
      </c>
      <c r="AH29" s="62"/>
      <c r="AI29" s="62"/>
      <c r="AJ29" s="180"/>
      <c r="AK29" s="93" t="n">
        <f aca="false">SUMIF($F29:$AJ32,"Р",$F30:$AJ30)</f>
        <v>152</v>
      </c>
      <c r="AL29" s="94" t="n">
        <f aca="false">SUMIF($F31:$AJ32,"НУ",$F32:$AJ32)</f>
        <v>0</v>
      </c>
      <c r="AM29" s="95" t="n">
        <f aca="false">SUMIF(F29:AJ32,"РВ",F30:AJ30)</f>
        <v>8</v>
      </c>
      <c r="AN29" s="96" t="n">
        <f aca="false">AK29+AL29+AM29</f>
        <v>160</v>
      </c>
      <c r="AO29" s="70" t="n">
        <f aca="false">COUNTIF($F29:$AJ32,"=Р")</f>
        <v>19</v>
      </c>
      <c r="AP29" s="97" t="n">
        <f aca="false">COUNTIF($F29:$AJ32,"=ВВ")</f>
        <v>7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1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n">
        <f aca="false">IF(C29&gt;1,Графік!$L$36,"")</f>
        <v>160</v>
      </c>
    </row>
    <row r="30" customFormat="false" ht="15" hidden="false" customHeight="true" outlineLevel="0" collapsed="false">
      <c r="A30" s="57"/>
      <c r="B30" s="58"/>
      <c r="C30" s="59"/>
      <c r="D30" s="60"/>
      <c r="E30" s="100"/>
      <c r="F30" s="75" t="n">
        <f aca="false">IF(F29="Р",8,"")</f>
        <v>8</v>
      </c>
      <c r="G30" s="170" t="n">
        <f aca="false">IF(G29="Р",8,"")</f>
        <v>8</v>
      </c>
      <c r="H30" s="170" t="n">
        <f aca="false">IF(H29="Р",8,"")</f>
        <v>8</v>
      </c>
      <c r="I30" s="170" t="n">
        <f aca="false">IF(I29="Р",8,"")</f>
        <v>8</v>
      </c>
      <c r="J30" s="170" t="str">
        <f aca="false">IF(J29="Р",8,"")</f>
        <v/>
      </c>
      <c r="K30" s="170" t="str">
        <f aca="false">IF(K29="Р",8,"")</f>
        <v/>
      </c>
      <c r="L30" s="170" t="n">
        <f aca="false">IF(L29="Р",8,"")</f>
        <v>8</v>
      </c>
      <c r="M30" s="170" t="n">
        <f aca="false">IF(M29="Р",8,"")</f>
        <v>8</v>
      </c>
      <c r="N30" s="170" t="n">
        <f aca="false">IF(N29="Р",8,"")</f>
        <v>8</v>
      </c>
      <c r="O30" s="170" t="n">
        <f aca="false">IF(O29="Р",8,"")</f>
        <v>8</v>
      </c>
      <c r="P30" s="171" t="str">
        <f aca="false">IF(P29="Р",8,"")</f>
        <v/>
      </c>
      <c r="Q30" s="170" t="str">
        <f aca="false">IF(Q29="Р",8,"")</f>
        <v/>
      </c>
      <c r="R30" s="170" t="n">
        <f aca="false">IF(R29="Р",8,"")</f>
        <v>8</v>
      </c>
      <c r="S30" s="170" t="n">
        <f aca="false">IF(S29="Р",8,"")</f>
        <v>8</v>
      </c>
      <c r="T30" s="171" t="n">
        <f aca="false">IF(T29="Р",8,"")</f>
        <v>8</v>
      </c>
      <c r="U30" s="171" t="n">
        <f aca="false">IF(U29="Р",8,"")</f>
        <v>8</v>
      </c>
      <c r="V30" s="170" t="str">
        <f aca="false">IF(V29="Р",8,"")</f>
        <v/>
      </c>
      <c r="W30" s="171" t="str">
        <f aca="false">IF(W29="Р",8,"")</f>
        <v/>
      </c>
      <c r="X30" s="170" t="n">
        <f aca="false">IF(X29="Р",8,"")</f>
        <v>8</v>
      </c>
      <c r="Y30" s="170" t="n">
        <f aca="false">IF(Y29="Р",8,"")</f>
        <v>8</v>
      </c>
      <c r="Z30" s="170" t="n">
        <f aca="false">IF(Z29="Р",8,"")</f>
        <v>8</v>
      </c>
      <c r="AA30" s="171"/>
      <c r="AB30" s="170" t="n">
        <v>8</v>
      </c>
      <c r="AC30" s="170"/>
      <c r="AD30" s="171" t="n">
        <f aca="false">IF(AD29="Р",8,"")</f>
        <v>8</v>
      </c>
      <c r="AE30" s="172" t="n">
        <f aca="false">IF(AE29="Р",8,"")</f>
        <v>8</v>
      </c>
      <c r="AF30" s="170" t="n">
        <f aca="false">IF(AF29="Р",8,"")</f>
        <v>8</v>
      </c>
      <c r="AG30" s="170" t="n">
        <f aca="false">IF(AG29="Р",8,"")</f>
        <v>8</v>
      </c>
      <c r="AH30" s="170"/>
      <c r="AI30" s="170"/>
      <c r="AJ30" s="182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59"/>
      <c r="D31" s="60"/>
      <c r="E31" s="100"/>
      <c r="F31" s="81" t="str">
        <f aca="false">IF(F32&gt;0,"НУ","")</f>
        <v/>
      </c>
      <c r="G31" s="183" t="str">
        <f aca="false">IF(G32&gt;0,"НУ","")</f>
        <v/>
      </c>
      <c r="H31" s="183" t="str">
        <f aca="false">IF(H32&gt;0,"НУ","")</f>
        <v/>
      </c>
      <c r="I31" s="183" t="str">
        <f aca="false">IF(I32&gt;0,"НУ","")</f>
        <v/>
      </c>
      <c r="J31" s="183" t="str">
        <f aca="false">IF(J32&gt;0,"НУ","")</f>
        <v/>
      </c>
      <c r="K31" s="183" t="str">
        <f aca="false">IF(K32&gt;0,"НУ","")</f>
        <v/>
      </c>
      <c r="L31" s="183" t="str">
        <f aca="false">IF(L32&gt;0,"НУ","")</f>
        <v/>
      </c>
      <c r="M31" s="183" t="str">
        <f aca="false">IF(M32&gt;0,"НУ","")</f>
        <v/>
      </c>
      <c r="N31" s="183" t="str">
        <f aca="false">IF(N32&gt;0,"НУ","")</f>
        <v/>
      </c>
      <c r="O31" s="183" t="str">
        <f aca="false">IF(O32&gt;0,"НУ","")</f>
        <v/>
      </c>
      <c r="P31" s="184" t="str">
        <f aca="false">IF(P32&gt;0,"НУ","")</f>
        <v/>
      </c>
      <c r="Q31" s="183" t="str">
        <f aca="false">IF(Q32&gt;0,"НУ","")</f>
        <v/>
      </c>
      <c r="R31" s="183" t="str">
        <f aca="false">IF(R32&gt;0,"НУ","")</f>
        <v/>
      </c>
      <c r="S31" s="183" t="str">
        <f aca="false">IF(S32&gt;0,"НУ","")</f>
        <v/>
      </c>
      <c r="T31" s="184" t="str">
        <f aca="false">IF(T32&gt;0,"НУ","")</f>
        <v/>
      </c>
      <c r="U31" s="184" t="str">
        <f aca="false">IF(U32&gt;0,"НУ","")</f>
        <v/>
      </c>
      <c r="V31" s="183" t="str">
        <f aca="false">IF(V32&gt;0,"НУ","")</f>
        <v/>
      </c>
      <c r="W31" s="184" t="str">
        <f aca="false">IF(W32&gt;0,"НУ","")</f>
        <v/>
      </c>
      <c r="X31" s="183" t="str">
        <f aca="false">IF(X32&gt;0,"НУ","")</f>
        <v/>
      </c>
      <c r="Y31" s="183" t="str">
        <f aca="false">IF(Y32&gt;0,"НУ","")</f>
        <v/>
      </c>
      <c r="Z31" s="183" t="str">
        <f aca="false">IF(Z32&gt;0,"НУ","")</f>
        <v/>
      </c>
      <c r="AA31" s="184"/>
      <c r="AB31" s="183"/>
      <c r="AC31" s="183"/>
      <c r="AD31" s="184" t="str">
        <f aca="false">IF(AD32&gt;0,"НУ","")</f>
        <v/>
      </c>
      <c r="AE31" s="185" t="str">
        <f aca="false">IF(AE32&gt;0,"НУ","")</f>
        <v/>
      </c>
      <c r="AF31" s="183" t="str">
        <f aca="false">IF(AF32&gt;0,"НУ","")</f>
        <v/>
      </c>
      <c r="AG31" s="183" t="str">
        <f aca="false">IF(AG32&gt;0,"НУ","")</f>
        <v/>
      </c>
      <c r="AH31" s="183"/>
      <c r="AI31" s="183" t="str">
        <f aca="false">IF(AI32&gt;0,"НУ","")</f>
        <v/>
      </c>
      <c r="AJ31" s="186" t="str">
        <f aca="false">IF(AJ32&gt;0,"НУ","")</f>
        <v/>
      </c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59"/>
      <c r="D32" s="60"/>
      <c r="E32" s="101"/>
      <c r="F32" s="87"/>
      <c r="G32" s="187"/>
      <c r="H32" s="187"/>
      <c r="I32" s="187"/>
      <c r="J32" s="187"/>
      <c r="K32" s="187"/>
      <c r="L32" s="187"/>
      <c r="M32" s="187"/>
      <c r="N32" s="187"/>
      <c r="O32" s="187"/>
      <c r="P32" s="188"/>
      <c r="Q32" s="187"/>
      <c r="R32" s="187"/>
      <c r="S32" s="187"/>
      <c r="T32" s="188"/>
      <c r="U32" s="188"/>
      <c r="V32" s="187"/>
      <c r="W32" s="188"/>
      <c r="X32" s="187"/>
      <c r="Y32" s="187"/>
      <c r="Z32" s="187"/>
      <c r="AA32" s="188"/>
      <c r="AB32" s="187"/>
      <c r="AC32" s="187"/>
      <c r="AD32" s="188"/>
      <c r="AE32" s="189"/>
      <c r="AF32" s="187"/>
      <c r="AG32" s="187"/>
      <c r="AH32" s="187"/>
      <c r="AI32" s="187"/>
      <c r="AJ32" s="190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>Гергележиу Андрій Георгіойвич</v>
      </c>
      <c r="C33" s="59" t="s">
        <v>135</v>
      </c>
      <c r="D33" s="60" t="str">
        <f aca="false">IFERROR(VLOOKUP($C33,Списки!$A$1:$C$3999,3,0),"")</f>
        <v>транспортувальник</v>
      </c>
      <c r="E33" s="92"/>
      <c r="F33" s="61" t="str">
        <f aca="false">VLOOKUP(F$11,Графік!$I$5:$L$32,3,0)</f>
        <v>Р</v>
      </c>
      <c r="G33" s="62" t="str">
        <f aca="false">VLOOKUP(G$11,Графік!$I$5:$L$32,3,0)</f>
        <v>Р</v>
      </c>
      <c r="H33" s="62" t="str">
        <f aca="false">VLOOKUP(H$11,Графік!$I$5:$L$32,3,0)</f>
        <v>Р</v>
      </c>
      <c r="I33" s="62" t="str">
        <f aca="false">VLOOKUP(I$11,Графік!$I$5:$L$32,3,0)</f>
        <v>Р</v>
      </c>
      <c r="J33" s="62" t="str">
        <f aca="false">VLOOKUP(J$11,Графік!$I$5:$L$32,3,0)</f>
        <v>ВВ</v>
      </c>
      <c r="K33" s="62" t="str">
        <f aca="false">VLOOKUP(K$11,Графік!$I$5:$L$32,3,0)</f>
        <v>ВВ</v>
      </c>
      <c r="L33" s="62" t="str">
        <f aca="false">VLOOKUP(L$11,Графік!$I$5:$L$32,3,0)</f>
        <v>Р</v>
      </c>
      <c r="M33" s="62" t="str">
        <f aca="false">VLOOKUP(M$11,Графік!$I$5:$L$32,3,0)</f>
        <v>Р</v>
      </c>
      <c r="N33" s="62" t="str">
        <f aca="false">VLOOKUP(N$11,Графік!$I$5:$L$32,3,0)</f>
        <v>Р</v>
      </c>
      <c r="O33" s="62" t="str">
        <f aca="false">VLOOKUP(O$11,Графік!$I$5:$L$32,3,0)</f>
        <v>Р</v>
      </c>
      <c r="P33" s="63" t="str">
        <f aca="false">VLOOKUP(P$11,Графік!$I$5:$L$32,3,0)</f>
        <v>ВВ</v>
      </c>
      <c r="Q33" s="62" t="str">
        <f aca="false">VLOOKUP(Q$11,Графік!$I$5:$L$32,3,0)</f>
        <v>ВВ</v>
      </c>
      <c r="R33" s="62" t="str">
        <f aca="false">VLOOKUP(R$11,Графік!$I$5:$L$32,3,0)</f>
        <v>Р</v>
      </c>
      <c r="S33" s="62" t="str">
        <f aca="false">VLOOKUP(S$11,Графік!$I$5:$L$32,3,0)</f>
        <v>Р</v>
      </c>
      <c r="T33" s="63" t="str">
        <f aca="false">VLOOKUP(T$11,Графік!$I$5:$L$32,3,0)</f>
        <v>Р</v>
      </c>
      <c r="U33" s="63" t="str">
        <f aca="false">VLOOKUP(U$11,Графік!$I$5:$L$32,3,0)</f>
        <v>Р</v>
      </c>
      <c r="V33" s="62" t="str">
        <f aca="false">VLOOKUP(V$11,Графік!$I$5:$L$32,3,0)</f>
        <v>ВВ</v>
      </c>
      <c r="W33" s="63" t="str">
        <f aca="false">VLOOKUP(W$11,Графік!$I$5:$L$32,3,0)</f>
        <v>ВВ</v>
      </c>
      <c r="X33" s="62" t="str">
        <f aca="false">VLOOKUP(X$11,Графік!$I$5:$L$32,3,0)</f>
        <v>Р</v>
      </c>
      <c r="Y33" s="62" t="str">
        <f aca="false">VLOOKUP(Y$11,Графік!$I$5:$L$32,3,0)</f>
        <v>Р</v>
      </c>
      <c r="Z33" s="62" t="str">
        <f aca="false">VLOOKUP(Z$11,Графік!$I$5:$L$32,3,0)</f>
        <v>Р</v>
      </c>
      <c r="AA33" s="63" t="s">
        <v>51</v>
      </c>
      <c r="AB33" s="62" t="str">
        <f aca="false">VLOOKUP(AB$11,Графік!$I$5:$L$32,3,0)</f>
        <v>ВВ</v>
      </c>
      <c r="AC33" s="63" t="str">
        <f aca="false">VLOOKUP(AC$11,Графік!$I$5:$L$32,3,0)</f>
        <v>ВВ</v>
      </c>
      <c r="AD33" s="63" t="str">
        <f aca="false">VLOOKUP(AD$11,Графік!$I$5:$L$32,3,0)</f>
        <v>Р</v>
      </c>
      <c r="AE33" s="64" t="str">
        <f aca="false">VLOOKUP(AE$11,Графік!$I$5:$L$32,3,0)</f>
        <v>Р</v>
      </c>
      <c r="AF33" s="62" t="str">
        <f aca="false">VLOOKUP(AF$11,Графік!$I$5:$L$32,3,0)</f>
        <v>Р</v>
      </c>
      <c r="AG33" s="62" t="str">
        <f aca="false">VLOOKUP(AG$11,Графік!$I$5:$L$32,3,0)</f>
        <v>Р</v>
      </c>
      <c r="AH33" s="62"/>
      <c r="AI33" s="62"/>
      <c r="AJ33" s="180"/>
      <c r="AK33" s="93" t="n">
        <f aca="false">SUMIF($F33:$AJ36,"Р",$F34:$AJ34)</f>
        <v>152</v>
      </c>
      <c r="AL33" s="94" t="n">
        <f aca="false">SUMIF($F35:$AJ36,"НУ",$F36:$AJ36)</f>
        <v>0</v>
      </c>
      <c r="AM33" s="95" t="n">
        <f aca="false">SUMIF(F33:AJ36,"РВ",F34:AJ34)</f>
        <v>0</v>
      </c>
      <c r="AN33" s="96" t="n">
        <f aca="false">AK33+AL33+AM33</f>
        <v>152</v>
      </c>
      <c r="AO33" s="70" t="n">
        <f aca="false">COUNTIF($F33:$AJ36,"=Р")</f>
        <v>19</v>
      </c>
      <c r="AP33" s="97" t="n">
        <f aca="false">COUNTIF($F33:$AJ36,"=ВВ")</f>
        <v>8</v>
      </c>
      <c r="AQ33" s="97" t="n">
        <f aca="false">COUNTIF($F33:$AJ36,"=В")</f>
        <v>0</v>
      </c>
      <c r="AR33" s="98" t="n">
        <f aca="false">COUNTIF($F33:$AJ36,"=НА")</f>
        <v>0</v>
      </c>
      <c r="AS33" s="98" t="n">
        <f aca="false">COUNTIF(F33:AJ36,"=ТН")</f>
        <v>0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1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n">
        <f aca="false">IF(C33&gt;1,Графік!$L$36,"")</f>
        <v>160</v>
      </c>
    </row>
    <row r="34" customFormat="false" ht="15" hidden="false" customHeight="true" outlineLevel="0" collapsed="false">
      <c r="A34" s="57"/>
      <c r="B34" s="58"/>
      <c r="C34" s="59"/>
      <c r="D34" s="60"/>
      <c r="E34" s="100"/>
      <c r="F34" s="75" t="n">
        <f aca="false">IF(F33="Р",8,"")</f>
        <v>8</v>
      </c>
      <c r="G34" s="170" t="n">
        <f aca="false">IF(G33="Р",8,"")</f>
        <v>8</v>
      </c>
      <c r="H34" s="170" t="n">
        <f aca="false">IF(H33="Р",8,"")</f>
        <v>8</v>
      </c>
      <c r="I34" s="170" t="n">
        <f aca="false">IF(I33="Р",8,"")</f>
        <v>8</v>
      </c>
      <c r="J34" s="170" t="str">
        <f aca="false">IF(J33="Р",8,"")</f>
        <v/>
      </c>
      <c r="K34" s="170" t="str">
        <f aca="false">IF(K33="Р",8,"")</f>
        <v/>
      </c>
      <c r="L34" s="170" t="n">
        <f aca="false">IF(L33="Р",8,"")</f>
        <v>8</v>
      </c>
      <c r="M34" s="170" t="n">
        <f aca="false">IF(M33="Р",8,"")</f>
        <v>8</v>
      </c>
      <c r="N34" s="170" t="n">
        <f aca="false">IF(N33="Р",8,"")</f>
        <v>8</v>
      </c>
      <c r="O34" s="170" t="n">
        <f aca="false">IF(O33="Р",8,"")</f>
        <v>8</v>
      </c>
      <c r="P34" s="171" t="str">
        <f aca="false">IF(P33="Р",8,"")</f>
        <v/>
      </c>
      <c r="Q34" s="170" t="str">
        <f aca="false">IF(Q33="Р",8,"")</f>
        <v/>
      </c>
      <c r="R34" s="170" t="n">
        <f aca="false">IF(R33="Р",8,"")</f>
        <v>8</v>
      </c>
      <c r="S34" s="170" t="n">
        <f aca="false">IF(S33="Р",8,"")</f>
        <v>8</v>
      </c>
      <c r="T34" s="171" t="n">
        <f aca="false">IF(T33="Р",8,"")</f>
        <v>8</v>
      </c>
      <c r="U34" s="171" t="n">
        <f aca="false">IF(U33="Р",8,"")</f>
        <v>8</v>
      </c>
      <c r="V34" s="170" t="str">
        <f aca="false">IF(V33="Р",8,"")</f>
        <v/>
      </c>
      <c r="W34" s="171" t="str">
        <f aca="false">IF(W33="Р",8,"")</f>
        <v/>
      </c>
      <c r="X34" s="170" t="n">
        <f aca="false">IF(X33="Р",8,"")</f>
        <v>8</v>
      </c>
      <c r="Y34" s="170" t="n">
        <f aca="false">IF(Y33="Р",8,"")</f>
        <v>8</v>
      </c>
      <c r="Z34" s="170" t="n">
        <f aca="false">IF(Z33="Р",8,"")</f>
        <v>8</v>
      </c>
      <c r="AA34" s="171"/>
      <c r="AB34" s="170"/>
      <c r="AC34" s="170"/>
      <c r="AD34" s="171" t="n">
        <f aca="false">IF(AD33="Р",8,"")</f>
        <v>8</v>
      </c>
      <c r="AE34" s="172" t="n">
        <f aca="false">IF(AE33="Р",8,"")</f>
        <v>8</v>
      </c>
      <c r="AF34" s="170" t="n">
        <f aca="false">IF(AF33="Р",8,"")</f>
        <v>8</v>
      </c>
      <c r="AG34" s="170" t="n">
        <f aca="false">IF(AG33="Р",8,"")</f>
        <v>8</v>
      </c>
      <c r="AH34" s="170"/>
      <c r="AI34" s="170"/>
      <c r="AJ34" s="182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59"/>
      <c r="D35" s="60"/>
      <c r="E35" s="100"/>
      <c r="F35" s="81" t="str">
        <f aca="false">IF(F36&gt;0,"НУ","")</f>
        <v/>
      </c>
      <c r="G35" s="183" t="str">
        <f aca="false">IF(G36&gt;0,"НУ","")</f>
        <v/>
      </c>
      <c r="H35" s="183" t="str">
        <f aca="false">IF(H36&gt;0,"НУ","")</f>
        <v/>
      </c>
      <c r="I35" s="183" t="str">
        <f aca="false">IF(I36&gt;0,"НУ","")</f>
        <v/>
      </c>
      <c r="J35" s="183" t="str">
        <f aca="false">IF(J36&gt;0,"НУ","")</f>
        <v/>
      </c>
      <c r="K35" s="183" t="str">
        <f aca="false">IF(K36&gt;0,"НУ","")</f>
        <v/>
      </c>
      <c r="L35" s="183" t="str">
        <f aca="false">IF(L36&gt;0,"НУ","")</f>
        <v/>
      </c>
      <c r="M35" s="183" t="str">
        <f aca="false">IF(M36&gt;0,"НУ","")</f>
        <v/>
      </c>
      <c r="N35" s="183" t="str">
        <f aca="false">IF(N36&gt;0,"НУ","")</f>
        <v/>
      </c>
      <c r="O35" s="183" t="str">
        <f aca="false">IF(O36&gt;0,"НУ","")</f>
        <v/>
      </c>
      <c r="P35" s="184" t="str">
        <f aca="false">IF(P36&gt;0,"НУ","")</f>
        <v/>
      </c>
      <c r="Q35" s="183" t="str">
        <f aca="false">IF(Q36&gt;0,"НУ","")</f>
        <v/>
      </c>
      <c r="R35" s="183" t="str">
        <f aca="false">IF(R36&gt;0,"НУ","")</f>
        <v/>
      </c>
      <c r="S35" s="183" t="str">
        <f aca="false">IF(S36&gt;0,"НУ","")</f>
        <v/>
      </c>
      <c r="T35" s="184" t="str">
        <f aca="false">IF(T36&gt;0,"НУ","")</f>
        <v/>
      </c>
      <c r="U35" s="184" t="str">
        <f aca="false">IF(U36&gt;0,"НУ","")</f>
        <v/>
      </c>
      <c r="V35" s="183" t="str">
        <f aca="false">IF(V36&gt;0,"НУ","")</f>
        <v/>
      </c>
      <c r="W35" s="184" t="str">
        <f aca="false">IF(W36&gt;0,"НУ","")</f>
        <v/>
      </c>
      <c r="X35" s="183" t="str">
        <f aca="false">IF(X36&gt;0,"НУ","")</f>
        <v/>
      </c>
      <c r="Y35" s="183" t="str">
        <f aca="false">IF(Y36&gt;0,"НУ","")</f>
        <v/>
      </c>
      <c r="Z35" s="183" t="str">
        <f aca="false">IF(Z36&gt;0,"НУ","")</f>
        <v/>
      </c>
      <c r="AA35" s="184"/>
      <c r="AB35" s="183"/>
      <c r="AC35" s="183"/>
      <c r="AD35" s="184" t="str">
        <f aca="false">IF(AD36&gt;0,"НУ","")</f>
        <v/>
      </c>
      <c r="AE35" s="185" t="str">
        <f aca="false">IF(AE36&gt;0,"НУ","")</f>
        <v/>
      </c>
      <c r="AF35" s="183" t="str">
        <f aca="false">IF(AF36&gt;0,"НУ","")</f>
        <v/>
      </c>
      <c r="AG35" s="183" t="str">
        <f aca="false">IF(AG36&gt;0,"НУ","")</f>
        <v/>
      </c>
      <c r="AH35" s="183"/>
      <c r="AI35" s="183" t="str">
        <f aca="false">IF(AI36&gt;0,"НУ","")</f>
        <v/>
      </c>
      <c r="AJ35" s="186" t="str">
        <f aca="false">IF(AJ36&gt;0,"НУ","")</f>
        <v/>
      </c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59"/>
      <c r="D36" s="60"/>
      <c r="E36" s="101"/>
      <c r="F36" s="87"/>
      <c r="G36" s="187"/>
      <c r="H36" s="187"/>
      <c r="I36" s="187"/>
      <c r="J36" s="187"/>
      <c r="K36" s="187"/>
      <c r="L36" s="187"/>
      <c r="M36" s="187"/>
      <c r="N36" s="187"/>
      <c r="O36" s="187"/>
      <c r="P36" s="188"/>
      <c r="Q36" s="187"/>
      <c r="R36" s="187"/>
      <c r="S36" s="187"/>
      <c r="T36" s="188"/>
      <c r="U36" s="188"/>
      <c r="V36" s="187"/>
      <c r="W36" s="188"/>
      <c r="X36" s="187"/>
      <c r="Y36" s="187"/>
      <c r="Z36" s="187"/>
      <c r="AA36" s="188"/>
      <c r="AB36" s="187"/>
      <c r="AC36" s="187"/>
      <c r="AD36" s="188"/>
      <c r="AE36" s="189"/>
      <c r="AF36" s="187"/>
      <c r="AG36" s="187"/>
      <c r="AH36" s="187"/>
      <c r="AI36" s="187"/>
      <c r="AJ36" s="190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57" t="n">
        <v>7</v>
      </c>
      <c r="B37" s="58" t="str">
        <f aca="false">IFERROR(VLOOKUP($C37,Списки!$A$1:$C$3999,2,0),"")</f>
        <v>Іонашку Георгій Ауреліанович</v>
      </c>
      <c r="C37" s="59" t="s">
        <v>136</v>
      </c>
      <c r="D37" s="60" t="str">
        <f aca="false">IFERROR(VLOOKUP($C37,Списки!$A$1:$C$3999,3,0),"")</f>
        <v>транспортувальник</v>
      </c>
      <c r="E37" s="92"/>
      <c r="F37" s="61" t="str">
        <f aca="false">VLOOKUP(F$11,Графік!$I$5:$L$32,3,0)</f>
        <v>Р</v>
      </c>
      <c r="G37" s="62" t="str">
        <f aca="false">VLOOKUP(G$11,Графік!$I$5:$L$32,3,0)</f>
        <v>Р</v>
      </c>
      <c r="H37" s="62" t="str">
        <f aca="false">VLOOKUP(H$11,Графік!$I$5:$L$32,3,0)</f>
        <v>Р</v>
      </c>
      <c r="I37" s="62" t="str">
        <f aca="false">VLOOKUP(I$11,Графік!$I$5:$L$32,3,0)</f>
        <v>Р</v>
      </c>
      <c r="J37" s="62" t="str">
        <f aca="false">VLOOKUP(J$11,Графік!$I$5:$L$32,3,0)</f>
        <v>ВВ</v>
      </c>
      <c r="K37" s="62" t="str">
        <f aca="false">VLOOKUP(K$11,Графік!$I$5:$L$32,3,0)</f>
        <v>ВВ</v>
      </c>
      <c r="L37" s="62" t="str">
        <f aca="false">VLOOKUP(L$11,Графік!$I$5:$L$32,3,0)</f>
        <v>Р</v>
      </c>
      <c r="M37" s="62" t="str">
        <f aca="false">VLOOKUP(M$11,Графік!$I$5:$L$32,3,0)</f>
        <v>Р</v>
      </c>
      <c r="N37" s="62" t="str">
        <f aca="false">VLOOKUP(N$11,Графік!$I$5:$L$32,3,0)</f>
        <v>Р</v>
      </c>
      <c r="O37" s="62" t="str">
        <f aca="false">VLOOKUP(O$11,Графік!$I$5:$L$32,3,0)</f>
        <v>Р</v>
      </c>
      <c r="P37" s="63" t="str">
        <f aca="false">VLOOKUP(P$11,Графік!$I$5:$L$32,3,0)</f>
        <v>ВВ</v>
      </c>
      <c r="Q37" s="62" t="str">
        <f aca="false">VLOOKUP(Q$11,Графік!$I$5:$L$32,3,0)</f>
        <v>ВВ</v>
      </c>
      <c r="R37" s="62" t="str">
        <f aca="false">VLOOKUP(R$11,Графік!$I$5:$L$32,3,0)</f>
        <v>Р</v>
      </c>
      <c r="S37" s="62" t="str">
        <f aca="false">VLOOKUP(S$11,Графік!$I$5:$L$32,3,0)</f>
        <v>Р</v>
      </c>
      <c r="T37" s="63" t="str">
        <f aca="false">VLOOKUP(T$11,Графік!$I$5:$L$32,3,0)</f>
        <v>Р</v>
      </c>
      <c r="U37" s="63" t="str">
        <f aca="false">VLOOKUP(U$11,Графік!$I$5:$L$32,3,0)</f>
        <v>Р</v>
      </c>
      <c r="V37" s="62" t="str">
        <f aca="false">VLOOKUP(V$11,Графік!$I$5:$L$32,3,0)</f>
        <v>ВВ</v>
      </c>
      <c r="W37" s="63" t="str">
        <f aca="false">VLOOKUP(W$11,Графік!$I$5:$L$32,3,0)</f>
        <v>ВВ</v>
      </c>
      <c r="X37" s="62" t="str">
        <f aca="false">VLOOKUP(X$11,Графік!$I$5:$L$32,3,0)</f>
        <v>Р</v>
      </c>
      <c r="Y37" s="62" t="str">
        <f aca="false">VLOOKUP(Y$11,Графік!$I$5:$L$32,3,0)</f>
        <v>Р</v>
      </c>
      <c r="Z37" s="62" t="str">
        <f aca="false">VLOOKUP(Z$11,Графік!$I$5:$L$32,3,0)</f>
        <v>Р</v>
      </c>
      <c r="AA37" s="63" t="s">
        <v>51</v>
      </c>
      <c r="AB37" s="62" t="s">
        <v>38</v>
      </c>
      <c r="AC37" s="62" t="s">
        <v>38</v>
      </c>
      <c r="AD37" s="63" t="str">
        <f aca="false">VLOOKUP(AD$11,Графік!$I$5:$L$32,3,0)</f>
        <v>Р</v>
      </c>
      <c r="AE37" s="64" t="str">
        <f aca="false">VLOOKUP(AE$11,Графік!$I$5:$L$32,3,0)</f>
        <v>Р</v>
      </c>
      <c r="AF37" s="62" t="str">
        <f aca="false">VLOOKUP(AF$11,Графік!$I$5:$L$32,3,0)</f>
        <v>Р</v>
      </c>
      <c r="AG37" s="62" t="str">
        <f aca="false">VLOOKUP(AG$11,Графік!$I$5:$L$32,3,0)</f>
        <v>Р</v>
      </c>
      <c r="AH37" s="62"/>
      <c r="AI37" s="62"/>
      <c r="AJ37" s="180"/>
      <c r="AK37" s="93" t="n">
        <f aca="false">SUMIF($F37:$AJ40,"Р",$F38:$AJ38)</f>
        <v>152</v>
      </c>
      <c r="AL37" s="94" t="n">
        <f aca="false">SUMIF($F39:$AJ40,"НУ",$F40:$AJ40)</f>
        <v>0</v>
      </c>
      <c r="AM37" s="95" t="n">
        <f aca="false">SUMIF(F37:AJ40,"РВ",F38:AJ38)</f>
        <v>0</v>
      </c>
      <c r="AN37" s="96" t="n">
        <f aca="false">AK37+AL37+AM37</f>
        <v>152</v>
      </c>
      <c r="AO37" s="70" t="n">
        <f aca="false">COUNTIF($F37:$AJ40,"=Р")</f>
        <v>19</v>
      </c>
      <c r="AP37" s="97" t="n">
        <f aca="false">COUNTIF($F37:$AJ40,"=ВВ")</f>
        <v>8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0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1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0</v>
      </c>
      <c r="BA37" s="73" t="n">
        <f aca="false">IF(C37&gt;1,Графік!$L$36,"")</f>
        <v>160</v>
      </c>
    </row>
    <row r="38" customFormat="false" ht="15" hidden="false" customHeight="true" outlineLevel="0" collapsed="false">
      <c r="A38" s="57"/>
      <c r="B38" s="58"/>
      <c r="C38" s="59"/>
      <c r="D38" s="60"/>
      <c r="E38" s="100"/>
      <c r="F38" s="75" t="n">
        <f aca="false">IF(F37="Р",8,"")</f>
        <v>8</v>
      </c>
      <c r="G38" s="170" t="n">
        <f aca="false">IF(G37="Р",8,"")</f>
        <v>8</v>
      </c>
      <c r="H38" s="170" t="n">
        <f aca="false">IF(H37="Р",8,"")</f>
        <v>8</v>
      </c>
      <c r="I38" s="170" t="n">
        <f aca="false">IF(I37="Р",8,"")</f>
        <v>8</v>
      </c>
      <c r="J38" s="170" t="str">
        <f aca="false">IF(J37="Р",8,"")</f>
        <v/>
      </c>
      <c r="K38" s="170" t="str">
        <f aca="false">IF(K37="Р",8,"")</f>
        <v/>
      </c>
      <c r="L38" s="170" t="n">
        <f aca="false">IF(L37="Р",8,"")</f>
        <v>8</v>
      </c>
      <c r="M38" s="170" t="n">
        <f aca="false">IF(M37="Р",8,"")</f>
        <v>8</v>
      </c>
      <c r="N38" s="170" t="n">
        <f aca="false">IF(N37="Р",8,"")</f>
        <v>8</v>
      </c>
      <c r="O38" s="170" t="n">
        <f aca="false">IF(O37="Р",8,"")</f>
        <v>8</v>
      </c>
      <c r="P38" s="171" t="str">
        <f aca="false">IF(P37="Р",8,"")</f>
        <v/>
      </c>
      <c r="Q38" s="170" t="str">
        <f aca="false">IF(Q37="Р",8,"")</f>
        <v/>
      </c>
      <c r="R38" s="170" t="n">
        <f aca="false">IF(R37="Р",8,"")</f>
        <v>8</v>
      </c>
      <c r="S38" s="170" t="n">
        <f aca="false">IF(S37="Р",8,"")</f>
        <v>8</v>
      </c>
      <c r="T38" s="171" t="n">
        <f aca="false">IF(T37="Р",8,"")</f>
        <v>8</v>
      </c>
      <c r="U38" s="171" t="n">
        <f aca="false">IF(U37="Р",8,"")</f>
        <v>8</v>
      </c>
      <c r="V38" s="170" t="str">
        <f aca="false">IF(V37="Р",8,"")</f>
        <v/>
      </c>
      <c r="W38" s="171" t="str">
        <f aca="false">IF(W37="Р",8,"")</f>
        <v/>
      </c>
      <c r="X38" s="170" t="n">
        <f aca="false">IF(X37="Р",8,"")</f>
        <v>8</v>
      </c>
      <c r="Y38" s="170" t="n">
        <f aca="false">IF(Y37="Р",8,"")</f>
        <v>8</v>
      </c>
      <c r="Z38" s="170" t="n">
        <f aca="false">IF(Z37="Р",8,"")</f>
        <v>8</v>
      </c>
      <c r="AA38" s="171"/>
      <c r="AB38" s="170"/>
      <c r="AC38" s="170"/>
      <c r="AD38" s="171" t="n">
        <f aca="false">IF(AD37="Р",8,"")</f>
        <v>8</v>
      </c>
      <c r="AE38" s="172" t="n">
        <f aca="false">IF(AE37="Р",8,"")</f>
        <v>8</v>
      </c>
      <c r="AF38" s="170" t="n">
        <f aca="false">IF(AF37="Р",8,"")</f>
        <v>8</v>
      </c>
      <c r="AG38" s="170" t="n">
        <f aca="false">IF(AG37="Р",8,"")</f>
        <v>8</v>
      </c>
      <c r="AH38" s="170"/>
      <c r="AI38" s="170"/>
      <c r="AJ38" s="182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57"/>
      <c r="B39" s="58"/>
      <c r="C39" s="59"/>
      <c r="D39" s="60"/>
      <c r="E39" s="100"/>
      <c r="F39" s="81" t="str">
        <f aca="false">IF(F40&gt;0,"НУ","")</f>
        <v/>
      </c>
      <c r="G39" s="183" t="str">
        <f aca="false">IF(G40&gt;0,"НУ","")</f>
        <v/>
      </c>
      <c r="H39" s="183" t="str">
        <f aca="false">IF(H40&gt;0,"НУ","")</f>
        <v/>
      </c>
      <c r="I39" s="183" t="str">
        <f aca="false">IF(I40&gt;0,"НУ","")</f>
        <v/>
      </c>
      <c r="J39" s="183" t="str">
        <f aca="false">IF(J40&gt;0,"НУ","")</f>
        <v/>
      </c>
      <c r="K39" s="183" t="str">
        <f aca="false">IF(K40&gt;0,"НУ","")</f>
        <v/>
      </c>
      <c r="L39" s="183" t="str">
        <f aca="false">IF(L40&gt;0,"НУ","")</f>
        <v/>
      </c>
      <c r="M39" s="183" t="str">
        <f aca="false">IF(M40&gt;0,"НУ","")</f>
        <v/>
      </c>
      <c r="N39" s="183" t="str">
        <f aca="false">IF(N40&gt;0,"НУ","")</f>
        <v/>
      </c>
      <c r="O39" s="183" t="str">
        <f aca="false">IF(O40&gt;0,"НУ","")</f>
        <v/>
      </c>
      <c r="P39" s="184" t="str">
        <f aca="false">IF(P40&gt;0,"НУ","")</f>
        <v/>
      </c>
      <c r="Q39" s="183" t="str">
        <f aca="false">IF(Q40&gt;0,"НУ","")</f>
        <v/>
      </c>
      <c r="R39" s="183" t="str">
        <f aca="false">IF(R40&gt;0,"НУ","")</f>
        <v/>
      </c>
      <c r="S39" s="183" t="str">
        <f aca="false">IF(S40&gt;0,"НУ","")</f>
        <v/>
      </c>
      <c r="T39" s="184" t="str">
        <f aca="false">IF(T40&gt;0,"НУ","")</f>
        <v/>
      </c>
      <c r="U39" s="184" t="str">
        <f aca="false">IF(U40&gt;0,"НУ","")</f>
        <v/>
      </c>
      <c r="V39" s="183" t="str">
        <f aca="false">IF(V40&gt;0,"НУ","")</f>
        <v/>
      </c>
      <c r="W39" s="184" t="str">
        <f aca="false">IF(W40&gt;0,"НУ","")</f>
        <v/>
      </c>
      <c r="X39" s="183" t="str">
        <f aca="false">IF(X40&gt;0,"НУ","")</f>
        <v/>
      </c>
      <c r="Y39" s="183" t="str">
        <f aca="false">IF(Y40&gt;0,"НУ","")</f>
        <v/>
      </c>
      <c r="Z39" s="183" t="str">
        <f aca="false">IF(Z40&gt;0,"НУ","")</f>
        <v/>
      </c>
      <c r="AA39" s="184"/>
      <c r="AB39" s="183"/>
      <c r="AC39" s="183"/>
      <c r="AD39" s="184" t="str">
        <f aca="false">IF(AD40&gt;0,"НУ","")</f>
        <v/>
      </c>
      <c r="AE39" s="185" t="str">
        <f aca="false">IF(AE40&gt;0,"НУ","")</f>
        <v/>
      </c>
      <c r="AF39" s="183" t="str">
        <f aca="false">IF(AF40&gt;0,"НУ","")</f>
        <v/>
      </c>
      <c r="AG39" s="183" t="str">
        <f aca="false">IF(AG40&gt;0,"НУ","")</f>
        <v/>
      </c>
      <c r="AH39" s="183" t="str">
        <f aca="false">IF(AH40&gt;0,"НУ","")</f>
        <v/>
      </c>
      <c r="AI39" s="183" t="str">
        <f aca="false">IF(AI40&gt;0,"НУ","")</f>
        <v/>
      </c>
      <c r="AJ39" s="186" t="str">
        <f aca="false">IF(AJ40&gt;0,"НУ","")</f>
        <v/>
      </c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57"/>
      <c r="B40" s="58"/>
      <c r="C40" s="59"/>
      <c r="D40" s="60"/>
      <c r="E40" s="101"/>
      <c r="F40" s="87"/>
      <c r="G40" s="187"/>
      <c r="H40" s="187"/>
      <c r="I40" s="187"/>
      <c r="J40" s="187"/>
      <c r="K40" s="187"/>
      <c r="L40" s="187"/>
      <c r="M40" s="187"/>
      <c r="N40" s="187"/>
      <c r="O40" s="187"/>
      <c r="P40" s="188"/>
      <c r="Q40" s="187"/>
      <c r="R40" s="187"/>
      <c r="S40" s="187"/>
      <c r="T40" s="188"/>
      <c r="U40" s="188"/>
      <c r="V40" s="187"/>
      <c r="W40" s="188"/>
      <c r="X40" s="187"/>
      <c r="Y40" s="187"/>
      <c r="Z40" s="187"/>
      <c r="AA40" s="188"/>
      <c r="AB40" s="187"/>
      <c r="AC40" s="187"/>
      <c r="AD40" s="188"/>
      <c r="AE40" s="189"/>
      <c r="AF40" s="187"/>
      <c r="AG40" s="187"/>
      <c r="AH40" s="187"/>
      <c r="AI40" s="187"/>
      <c r="AJ40" s="190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57" t="n">
        <v>8</v>
      </c>
      <c r="B41" s="58" t="str">
        <f aca="false">IFERROR(VLOOKUP($C41,Списки!$A$1:$C$3999,2,0),"")</f>
        <v>Каганов Юрій Миколайович</v>
      </c>
      <c r="C41" s="59" t="s">
        <v>137</v>
      </c>
      <c r="D41" s="60" t="str">
        <f aca="false">IFERROR(VLOOKUP($C41,Списки!$A$1:$C$3999,3,0),"")</f>
        <v>транспортувальник</v>
      </c>
      <c r="E41" s="92"/>
      <c r="F41" s="61" t="str">
        <f aca="false">VLOOKUP(F$11,Графік!$I$5:$L$32,3,0)</f>
        <v>Р</v>
      </c>
      <c r="G41" s="62" t="str">
        <f aca="false">VLOOKUP(G$11,Графік!$I$5:$L$32,3,0)</f>
        <v>Р</v>
      </c>
      <c r="H41" s="62" t="str">
        <f aca="false">VLOOKUP(H$11,Графік!$I$5:$L$32,3,0)</f>
        <v>Р</v>
      </c>
      <c r="I41" s="62" t="str">
        <f aca="false">VLOOKUP(I$11,Графік!$I$5:$L$32,3,0)</f>
        <v>Р</v>
      </c>
      <c r="J41" s="62" t="str">
        <f aca="false">VLOOKUP(J$11,Графік!$I$5:$L$32,3,0)</f>
        <v>ВВ</v>
      </c>
      <c r="K41" s="62" t="str">
        <f aca="false">VLOOKUP(K$11,Графік!$I$5:$L$32,3,0)</f>
        <v>ВВ</v>
      </c>
      <c r="L41" s="62" t="str">
        <f aca="false">VLOOKUP(L$11,Графік!$I$5:$L$32,3,0)</f>
        <v>Р</v>
      </c>
      <c r="M41" s="62" t="str">
        <f aca="false">VLOOKUP(M$11,Графік!$I$5:$L$32,3,0)</f>
        <v>Р</v>
      </c>
      <c r="N41" s="62" t="str">
        <f aca="false">VLOOKUP(N$11,Графік!$I$5:$L$32,3,0)</f>
        <v>Р</v>
      </c>
      <c r="O41" s="62" t="str">
        <f aca="false">VLOOKUP(O$11,Графік!$I$5:$L$32,3,0)</f>
        <v>Р</v>
      </c>
      <c r="P41" s="63" t="str">
        <f aca="false">VLOOKUP(P$11,Графік!$I$5:$L$32,3,0)</f>
        <v>ВВ</v>
      </c>
      <c r="Q41" s="62" t="str">
        <f aca="false">VLOOKUP(Q$11,Графік!$I$5:$L$32,3,0)</f>
        <v>ВВ</v>
      </c>
      <c r="R41" s="62" t="str">
        <f aca="false">VLOOKUP(R$11,Графік!$I$5:$L$32,3,0)</f>
        <v>Р</v>
      </c>
      <c r="S41" s="62" t="str">
        <f aca="false">VLOOKUP(S$11,Графік!$I$5:$L$32,3,0)</f>
        <v>Р</v>
      </c>
      <c r="T41" s="63" t="str">
        <f aca="false">VLOOKUP(T$11,Графік!$I$5:$L$32,3,0)</f>
        <v>Р</v>
      </c>
      <c r="U41" s="63" t="str">
        <f aca="false">VLOOKUP(U$11,Графік!$I$5:$L$32,3,0)</f>
        <v>Р</v>
      </c>
      <c r="V41" s="62" t="str">
        <f aca="false">VLOOKUP(V$11,Графік!$I$5:$L$32,3,0)</f>
        <v>ВВ</v>
      </c>
      <c r="W41" s="63" t="str">
        <f aca="false">VLOOKUP(W$11,Графік!$I$5:$L$32,3,0)</f>
        <v>ВВ</v>
      </c>
      <c r="X41" s="62" t="str">
        <f aca="false">VLOOKUP(X$11,Графік!$I$5:$L$32,3,0)</f>
        <v>Р</v>
      </c>
      <c r="Y41" s="62" t="str">
        <f aca="false">VLOOKUP(Y$11,Графік!$I$5:$L$32,3,0)</f>
        <v>Р</v>
      </c>
      <c r="Z41" s="62" t="str">
        <f aca="false">VLOOKUP(Z$11,Графік!$I$5:$L$32,3,0)</f>
        <v>Р</v>
      </c>
      <c r="AA41" s="63" t="s">
        <v>51</v>
      </c>
      <c r="AB41" s="62" t="str">
        <f aca="false">VLOOKUP(AB$11,Графік!$I$5:$L$32,3,0)</f>
        <v>ВВ</v>
      </c>
      <c r="AC41" s="63" t="str">
        <f aca="false">VLOOKUP(AC$11,Графік!$I$5:$L$32,3,0)</f>
        <v>ВВ</v>
      </c>
      <c r="AD41" s="63" t="str">
        <f aca="false">VLOOKUP(AD$11,Графік!$I$5:$L$32,3,0)</f>
        <v>Р</v>
      </c>
      <c r="AE41" s="64" t="str">
        <f aca="false">VLOOKUP(AE$11,Графік!$I$5:$L$32,3,0)</f>
        <v>Р</v>
      </c>
      <c r="AF41" s="62" t="str">
        <f aca="false">VLOOKUP(AF$11,Графік!$I$5:$L$32,3,0)</f>
        <v>Р</v>
      </c>
      <c r="AG41" s="62" t="str">
        <f aca="false">VLOOKUP(AG$11,Графік!$I$5:$L$32,3,0)</f>
        <v>Р</v>
      </c>
      <c r="AH41" s="62"/>
      <c r="AI41" s="62"/>
      <c r="AJ41" s="180"/>
      <c r="AK41" s="93" t="n">
        <f aca="false">SUMIF($F41:$AJ44,"Р",$F42:$AJ42)</f>
        <v>152</v>
      </c>
      <c r="AL41" s="94" t="n">
        <f aca="false">SUMIF($F43:$AJ44,"НУ",$F44:$AJ44)</f>
        <v>0</v>
      </c>
      <c r="AM41" s="95" t="n">
        <f aca="false">SUMIF(F41:AJ44,"РВ",F42:AJ42)</f>
        <v>0</v>
      </c>
      <c r="AN41" s="96" t="n">
        <f aca="false">AK41+AL41+AM41</f>
        <v>152</v>
      </c>
      <c r="AO41" s="70" t="n">
        <f aca="false">COUNTIF($F41:$AJ44,"=Р")</f>
        <v>19</v>
      </c>
      <c r="AP41" s="97" t="n">
        <f aca="false">COUNTIF($F41:$AJ44,"=ВВ")</f>
        <v>8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1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n">
        <f aca="false">IF(C41&gt;1,Графік!$L$36,"")</f>
        <v>160</v>
      </c>
    </row>
    <row r="42" customFormat="false" ht="15" hidden="false" customHeight="true" outlineLevel="0" collapsed="false">
      <c r="A42" s="57"/>
      <c r="B42" s="58"/>
      <c r="C42" s="59"/>
      <c r="D42" s="60"/>
      <c r="E42" s="100"/>
      <c r="F42" s="75" t="n">
        <f aca="false">IF(F41="Р",8,"")</f>
        <v>8</v>
      </c>
      <c r="G42" s="170" t="n">
        <f aca="false">IF(G41="Р",8,"")</f>
        <v>8</v>
      </c>
      <c r="H42" s="170" t="n">
        <f aca="false">IF(H41="Р",8,"")</f>
        <v>8</v>
      </c>
      <c r="I42" s="170" t="n">
        <f aca="false">IF(I41="Р",8,"")</f>
        <v>8</v>
      </c>
      <c r="J42" s="170" t="str">
        <f aca="false">IF(J41="Р",8,"")</f>
        <v/>
      </c>
      <c r="K42" s="170" t="str">
        <f aca="false">IF(K41="Р",8,"")</f>
        <v/>
      </c>
      <c r="L42" s="170" t="n">
        <f aca="false">IF(L41="Р",8,"")</f>
        <v>8</v>
      </c>
      <c r="M42" s="170" t="n">
        <f aca="false">IF(M41="Р",8,"")</f>
        <v>8</v>
      </c>
      <c r="N42" s="170" t="n">
        <f aca="false">IF(N41="Р",8,"")</f>
        <v>8</v>
      </c>
      <c r="O42" s="170" t="n">
        <f aca="false">IF(O41="Р",8,"")</f>
        <v>8</v>
      </c>
      <c r="P42" s="171" t="str">
        <f aca="false">IF(P41="Р",8,"")</f>
        <v/>
      </c>
      <c r="Q42" s="170" t="str">
        <f aca="false">IF(Q41="Р",8,"")</f>
        <v/>
      </c>
      <c r="R42" s="170" t="n">
        <f aca="false">IF(R41="Р",8,"")</f>
        <v>8</v>
      </c>
      <c r="S42" s="170" t="n">
        <f aca="false">IF(S41="Р",8,"")</f>
        <v>8</v>
      </c>
      <c r="T42" s="171" t="n">
        <f aca="false">IF(T41="Р",8,"")</f>
        <v>8</v>
      </c>
      <c r="U42" s="171" t="n">
        <f aca="false">IF(U41="Р",8,"")</f>
        <v>8</v>
      </c>
      <c r="V42" s="170" t="str">
        <f aca="false">IF(V41="Р",8,"")</f>
        <v/>
      </c>
      <c r="W42" s="171" t="str">
        <f aca="false">IF(W41="Р",8,"")</f>
        <v/>
      </c>
      <c r="X42" s="170" t="n">
        <f aca="false">IF(X41="Р",8,"")</f>
        <v>8</v>
      </c>
      <c r="Y42" s="170" t="n">
        <f aca="false">IF(Y41="Р",8,"")</f>
        <v>8</v>
      </c>
      <c r="Z42" s="170" t="n">
        <f aca="false">IF(Z41="Р",8,"")</f>
        <v>8</v>
      </c>
      <c r="AA42" s="171"/>
      <c r="AB42" s="170"/>
      <c r="AC42" s="170"/>
      <c r="AD42" s="171" t="n">
        <f aca="false">IF(AD41="Р",8,"")</f>
        <v>8</v>
      </c>
      <c r="AE42" s="172" t="n">
        <f aca="false">IF(AE41="Р",8,"")</f>
        <v>8</v>
      </c>
      <c r="AF42" s="170" t="n">
        <f aca="false">IF(AF41="Р",8,"")</f>
        <v>8</v>
      </c>
      <c r="AG42" s="170" t="n">
        <f aca="false">IF(AG41="Р",8,"")</f>
        <v>8</v>
      </c>
      <c r="AH42" s="170"/>
      <c r="AI42" s="170"/>
      <c r="AJ42" s="182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57"/>
      <c r="B43" s="58"/>
      <c r="C43" s="59"/>
      <c r="D43" s="60"/>
      <c r="E43" s="100"/>
      <c r="F43" s="81" t="str">
        <f aca="false">IF(F44&gt;0,"НУ","")</f>
        <v/>
      </c>
      <c r="G43" s="183" t="str">
        <f aca="false">IF(G44&gt;0,"НУ","")</f>
        <v/>
      </c>
      <c r="H43" s="183" t="str">
        <f aca="false">IF(H44&gt;0,"НУ","")</f>
        <v/>
      </c>
      <c r="I43" s="183" t="str">
        <f aca="false">IF(I44&gt;0,"НУ","")</f>
        <v/>
      </c>
      <c r="J43" s="183" t="str">
        <f aca="false">IF(J44&gt;0,"НУ","")</f>
        <v/>
      </c>
      <c r="K43" s="183" t="str">
        <f aca="false">IF(K44&gt;0,"НУ","")</f>
        <v/>
      </c>
      <c r="L43" s="183" t="str">
        <f aca="false">IF(L44&gt;0,"НУ","")</f>
        <v/>
      </c>
      <c r="M43" s="183" t="str">
        <f aca="false">IF(M44&gt;0,"НУ","")</f>
        <v/>
      </c>
      <c r="N43" s="183" t="str">
        <f aca="false">IF(N44&gt;0,"НУ","")</f>
        <v/>
      </c>
      <c r="O43" s="183" t="str">
        <f aca="false">IF(O44&gt;0,"НУ","")</f>
        <v/>
      </c>
      <c r="P43" s="184" t="str">
        <f aca="false">IF(P44&gt;0,"НУ","")</f>
        <v/>
      </c>
      <c r="Q43" s="183" t="str">
        <f aca="false">IF(Q44&gt;0,"НУ","")</f>
        <v/>
      </c>
      <c r="R43" s="183" t="str">
        <f aca="false">IF(R44&gt;0,"НУ","")</f>
        <v/>
      </c>
      <c r="S43" s="183" t="str">
        <f aca="false">IF(S44&gt;0,"НУ","")</f>
        <v/>
      </c>
      <c r="T43" s="184" t="str">
        <f aca="false">IF(T44&gt;0,"НУ","")</f>
        <v/>
      </c>
      <c r="U43" s="184" t="str">
        <f aca="false">IF(U44&gt;0,"НУ","")</f>
        <v/>
      </c>
      <c r="V43" s="183" t="str">
        <f aca="false">IF(V44&gt;0,"НУ","")</f>
        <v/>
      </c>
      <c r="W43" s="184" t="str">
        <f aca="false">IF(W44&gt;0,"НУ","")</f>
        <v/>
      </c>
      <c r="X43" s="183" t="str">
        <f aca="false">IF(X44&gt;0,"НУ","")</f>
        <v/>
      </c>
      <c r="Y43" s="183" t="str">
        <f aca="false">IF(Y44&gt;0,"НУ","")</f>
        <v/>
      </c>
      <c r="Z43" s="183" t="str">
        <f aca="false">IF(Z44&gt;0,"НУ","")</f>
        <v/>
      </c>
      <c r="AA43" s="184"/>
      <c r="AB43" s="183"/>
      <c r="AC43" s="183"/>
      <c r="AD43" s="184" t="str">
        <f aca="false">IF(AD44&gt;0,"НУ","")</f>
        <v/>
      </c>
      <c r="AE43" s="185" t="str">
        <f aca="false">IF(AE44&gt;0,"НУ","")</f>
        <v/>
      </c>
      <c r="AF43" s="183" t="str">
        <f aca="false">IF(AF44&gt;0,"НУ","")</f>
        <v/>
      </c>
      <c r="AG43" s="183" t="str">
        <f aca="false">IF(AG44&gt;0,"НУ","")</f>
        <v/>
      </c>
      <c r="AH43" s="183" t="str">
        <f aca="false">IF(AH44&gt;0,"НУ","")</f>
        <v/>
      </c>
      <c r="AI43" s="183" t="str">
        <f aca="false">IF(AI44&gt;0,"НУ","")</f>
        <v/>
      </c>
      <c r="AJ43" s="186" t="str">
        <f aca="false">IF(AJ44&gt;0,"НУ","")</f>
        <v/>
      </c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57"/>
      <c r="B44" s="58"/>
      <c r="C44" s="59"/>
      <c r="D44" s="60"/>
      <c r="E44" s="101"/>
      <c r="F44" s="87"/>
      <c r="G44" s="187"/>
      <c r="H44" s="187"/>
      <c r="I44" s="187"/>
      <c r="J44" s="187"/>
      <c r="K44" s="187"/>
      <c r="L44" s="187"/>
      <c r="M44" s="187"/>
      <c r="N44" s="187"/>
      <c r="O44" s="187"/>
      <c r="P44" s="188"/>
      <c r="Q44" s="187"/>
      <c r="R44" s="187"/>
      <c r="S44" s="187"/>
      <c r="T44" s="188"/>
      <c r="U44" s="188"/>
      <c r="V44" s="187"/>
      <c r="W44" s="188"/>
      <c r="X44" s="187"/>
      <c r="Y44" s="187"/>
      <c r="Z44" s="187"/>
      <c r="AA44" s="188"/>
      <c r="AB44" s="187"/>
      <c r="AC44" s="187"/>
      <c r="AD44" s="188"/>
      <c r="AE44" s="189"/>
      <c r="AF44" s="187"/>
      <c r="AG44" s="187"/>
      <c r="AH44" s="187"/>
      <c r="AI44" s="187"/>
      <c r="AJ44" s="190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57" t="n">
        <v>9</v>
      </c>
      <c r="B45" s="58" t="str">
        <f aca="false">IFERROR(VLOOKUP($C45,Списки!$A$1:$C$3999,2,0),"")</f>
        <v>Ковцун Микола Дмитрович</v>
      </c>
      <c r="C45" s="59" t="s">
        <v>138</v>
      </c>
      <c r="D45" s="60" t="str">
        <f aca="false">IFERROR(VLOOKUP($C45,Списки!$A$1:$C$3999,3,0),"")</f>
        <v>транспортувальник</v>
      </c>
      <c r="E45" s="92"/>
      <c r="F45" s="61" t="str">
        <f aca="false">VLOOKUP(F$11,Графік!$I$5:$L$32,3,0)</f>
        <v>Р</v>
      </c>
      <c r="G45" s="62" t="str">
        <f aca="false">VLOOKUP(G$11,Графік!$I$5:$L$32,3,0)</f>
        <v>Р</v>
      </c>
      <c r="H45" s="62" t="str">
        <f aca="false">VLOOKUP(H$11,Графік!$I$5:$L$32,3,0)</f>
        <v>Р</v>
      </c>
      <c r="I45" s="62" t="str">
        <f aca="false">VLOOKUP(I$11,Графік!$I$5:$L$32,3,0)</f>
        <v>Р</v>
      </c>
      <c r="J45" s="62" t="str">
        <f aca="false">VLOOKUP(J$11,Графік!$I$5:$L$32,3,0)</f>
        <v>ВВ</v>
      </c>
      <c r="K45" s="62" t="str">
        <f aca="false">VLOOKUP(K$11,Графік!$I$5:$L$32,3,0)</f>
        <v>ВВ</v>
      </c>
      <c r="L45" s="62" t="str">
        <f aca="false">VLOOKUP(L$11,Графік!$I$5:$L$32,3,0)</f>
        <v>Р</v>
      </c>
      <c r="M45" s="62" t="str">
        <f aca="false">VLOOKUP(M$11,Графік!$I$5:$L$32,3,0)</f>
        <v>Р</v>
      </c>
      <c r="N45" s="62" t="str">
        <f aca="false">VLOOKUP(N$11,Графік!$I$5:$L$32,3,0)</f>
        <v>Р</v>
      </c>
      <c r="O45" s="62" t="str">
        <f aca="false">VLOOKUP(O$11,Графік!$I$5:$L$32,3,0)</f>
        <v>Р</v>
      </c>
      <c r="P45" s="63" t="str">
        <f aca="false">VLOOKUP(P$11,Графік!$I$5:$L$32,3,0)</f>
        <v>ВВ</v>
      </c>
      <c r="Q45" s="62" t="str">
        <f aca="false">VLOOKUP(Q$11,Графік!$I$5:$L$32,3,0)</f>
        <v>ВВ</v>
      </c>
      <c r="R45" s="62" t="str">
        <f aca="false">VLOOKUP(R$11,Графік!$I$5:$L$32,3,0)</f>
        <v>Р</v>
      </c>
      <c r="S45" s="62" t="str">
        <f aca="false">VLOOKUP(S$11,Графік!$I$5:$L$32,3,0)</f>
        <v>Р</v>
      </c>
      <c r="T45" s="63" t="str">
        <f aca="false">VLOOKUP(T$11,Графік!$I$5:$L$32,3,0)</f>
        <v>Р</v>
      </c>
      <c r="U45" s="63" t="str">
        <f aca="false">VLOOKUP(U$11,Графік!$I$5:$L$32,3,0)</f>
        <v>Р</v>
      </c>
      <c r="V45" s="62" t="str">
        <f aca="false">VLOOKUP(V$11,Графік!$I$5:$L$32,3,0)</f>
        <v>ВВ</v>
      </c>
      <c r="W45" s="63" t="str">
        <f aca="false">VLOOKUP(W$11,Графік!$I$5:$L$32,3,0)</f>
        <v>ВВ</v>
      </c>
      <c r="X45" s="62" t="str">
        <f aca="false">VLOOKUP(X$11,Графік!$I$5:$L$32,3,0)</f>
        <v>Р</v>
      </c>
      <c r="Y45" s="62" t="str">
        <f aca="false">VLOOKUP(Y$11,Графік!$I$5:$L$32,3,0)</f>
        <v>Р</v>
      </c>
      <c r="Z45" s="62" t="str">
        <f aca="false">VLOOKUP(Z$11,Графік!$I$5:$L$32,3,0)</f>
        <v>Р</v>
      </c>
      <c r="AA45" s="63" t="s">
        <v>51</v>
      </c>
      <c r="AB45" s="62" t="s">
        <v>132</v>
      </c>
      <c r="AC45" s="159" t="str">
        <f aca="false">VLOOKUP(AC$11,Графік!$I$5:$L$32,3,0)</f>
        <v>ВВ</v>
      </c>
      <c r="AD45" s="63" t="str">
        <f aca="false">VLOOKUP(AD$11,Графік!$I$5:$L$32,3,0)</f>
        <v>Р</v>
      </c>
      <c r="AE45" s="64" t="str">
        <f aca="false">VLOOKUP(AE$11,Графік!$I$5:$L$32,3,0)</f>
        <v>Р</v>
      </c>
      <c r="AF45" s="62" t="str">
        <f aca="false">VLOOKUP(AF$11,Графік!$I$5:$L$32,3,0)</f>
        <v>Р</v>
      </c>
      <c r="AG45" s="62" t="str">
        <f aca="false">VLOOKUP(AG$11,Графік!$I$5:$L$32,3,0)</f>
        <v>Р</v>
      </c>
      <c r="AH45" s="62"/>
      <c r="AI45" s="62"/>
      <c r="AJ45" s="180"/>
      <c r="AK45" s="93" t="n">
        <f aca="false">SUMIF($F45:$AJ48,"Р",$F46:$AJ46)</f>
        <v>152</v>
      </c>
      <c r="AL45" s="94" t="n">
        <f aca="false">SUMIF($F47:$AJ48,"НУ",$F48:$AJ48)</f>
        <v>0</v>
      </c>
      <c r="AM45" s="95" t="n">
        <f aca="false">SUMIF(F45:AJ48,"РВ",F46:AJ46)</f>
        <v>8</v>
      </c>
      <c r="AN45" s="96" t="n">
        <f aca="false">AK45+AL45+AM45</f>
        <v>160</v>
      </c>
      <c r="AO45" s="70" t="n">
        <f aca="false">COUNTIF($F45:$AJ48,"=Р")</f>
        <v>19</v>
      </c>
      <c r="AP45" s="97" t="n">
        <f aca="false">COUNTIF($F45:$AJ48,"=ВВ")</f>
        <v>7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1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n">
        <f aca="false">IF(C45&gt;1,Графік!$L$36,"")</f>
        <v>160</v>
      </c>
    </row>
    <row r="46" customFormat="false" ht="15" hidden="false" customHeight="true" outlineLevel="0" collapsed="false">
      <c r="A46" s="57"/>
      <c r="B46" s="58"/>
      <c r="C46" s="59"/>
      <c r="D46" s="60"/>
      <c r="E46" s="100"/>
      <c r="F46" s="75" t="n">
        <f aca="false">IF(F45="Р",8,"")</f>
        <v>8</v>
      </c>
      <c r="G46" s="170" t="n">
        <f aca="false">IF(G45="Р",8,"")</f>
        <v>8</v>
      </c>
      <c r="H46" s="170" t="n">
        <f aca="false">IF(H45="Р",8,"")</f>
        <v>8</v>
      </c>
      <c r="I46" s="170" t="n">
        <f aca="false">IF(I45="Р",8,"")</f>
        <v>8</v>
      </c>
      <c r="J46" s="170" t="str">
        <f aca="false">IF(J45="Р",8,"")</f>
        <v/>
      </c>
      <c r="K46" s="170" t="str">
        <f aca="false">IF(K45="Р",8,"")</f>
        <v/>
      </c>
      <c r="L46" s="170" t="n">
        <f aca="false">IF(L45="Р",8,"")</f>
        <v>8</v>
      </c>
      <c r="M46" s="170" t="n">
        <f aca="false">IF(M45="Р",8,"")</f>
        <v>8</v>
      </c>
      <c r="N46" s="170" t="n">
        <f aca="false">IF(N45="Р",8,"")</f>
        <v>8</v>
      </c>
      <c r="O46" s="170" t="n">
        <f aca="false">IF(O45="Р",8,"")</f>
        <v>8</v>
      </c>
      <c r="P46" s="171" t="str">
        <f aca="false">IF(P45="Р",8,"")</f>
        <v/>
      </c>
      <c r="Q46" s="170" t="str">
        <f aca="false">IF(Q45="Р",8,"")</f>
        <v/>
      </c>
      <c r="R46" s="170" t="n">
        <f aca="false">IF(R45="Р",8,"")</f>
        <v>8</v>
      </c>
      <c r="S46" s="170" t="n">
        <f aca="false">IF(S45="Р",8,"")</f>
        <v>8</v>
      </c>
      <c r="T46" s="171" t="n">
        <f aca="false">IF(T45="Р",8,"")</f>
        <v>8</v>
      </c>
      <c r="U46" s="171" t="n">
        <f aca="false">IF(U45="Р",8,"")</f>
        <v>8</v>
      </c>
      <c r="V46" s="170" t="str">
        <f aca="false">IF(V45="Р",8,"")</f>
        <v/>
      </c>
      <c r="W46" s="171" t="str">
        <f aca="false">IF(W45="Р",8,"")</f>
        <v/>
      </c>
      <c r="X46" s="170" t="n">
        <f aca="false">IF(X45="Р",8,"")</f>
        <v>8</v>
      </c>
      <c r="Y46" s="170" t="n">
        <f aca="false">IF(Y45="Р",8,"")</f>
        <v>8</v>
      </c>
      <c r="Z46" s="170" t="n">
        <f aca="false">IF(Z45="Р",8,"")</f>
        <v>8</v>
      </c>
      <c r="AA46" s="171"/>
      <c r="AB46" s="170" t="n">
        <v>8</v>
      </c>
      <c r="AC46" s="170"/>
      <c r="AD46" s="171" t="n">
        <f aca="false">IF(AD45="Р",8,"")</f>
        <v>8</v>
      </c>
      <c r="AE46" s="172" t="n">
        <f aca="false">IF(AE45="Р",8,"")</f>
        <v>8</v>
      </c>
      <c r="AF46" s="170" t="n">
        <f aca="false">IF(AF45="Р",8,"")</f>
        <v>8</v>
      </c>
      <c r="AG46" s="170" t="n">
        <f aca="false">IF(AG45="Р",8,"")</f>
        <v>8</v>
      </c>
      <c r="AH46" s="170"/>
      <c r="AI46" s="170"/>
      <c r="AJ46" s="182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57"/>
      <c r="B47" s="58"/>
      <c r="C47" s="59"/>
      <c r="D47" s="60"/>
      <c r="E47" s="100"/>
      <c r="F47" s="81" t="str">
        <f aca="false">IF(F48&gt;0,"НУ","")</f>
        <v/>
      </c>
      <c r="G47" s="183" t="str">
        <f aca="false">IF(G48&gt;0,"НУ","")</f>
        <v/>
      </c>
      <c r="H47" s="183" t="str">
        <f aca="false">IF(H48&gt;0,"НУ","")</f>
        <v/>
      </c>
      <c r="I47" s="183" t="str">
        <f aca="false">IF(I48&gt;0,"НУ","")</f>
        <v/>
      </c>
      <c r="J47" s="183" t="str">
        <f aca="false">IF(J48&gt;0,"НУ","")</f>
        <v/>
      </c>
      <c r="K47" s="183" t="str">
        <f aca="false">IF(K48&gt;0,"НУ","")</f>
        <v/>
      </c>
      <c r="L47" s="183" t="str">
        <f aca="false">IF(L48&gt;0,"НУ","")</f>
        <v/>
      </c>
      <c r="M47" s="183" t="str">
        <f aca="false">IF(M48&gt;0,"НУ","")</f>
        <v/>
      </c>
      <c r="N47" s="183" t="str">
        <f aca="false">IF(N48&gt;0,"НУ","")</f>
        <v/>
      </c>
      <c r="O47" s="183" t="str">
        <f aca="false">IF(O48&gt;0,"НУ","")</f>
        <v/>
      </c>
      <c r="P47" s="184" t="str">
        <f aca="false">IF(P48&gt;0,"НУ","")</f>
        <v/>
      </c>
      <c r="Q47" s="183" t="str">
        <f aca="false">IF(Q48&gt;0,"НУ","")</f>
        <v/>
      </c>
      <c r="R47" s="183" t="str">
        <f aca="false">IF(R48&gt;0,"НУ","")</f>
        <v/>
      </c>
      <c r="S47" s="183" t="str">
        <f aca="false">IF(S48&gt;0,"НУ","")</f>
        <v/>
      </c>
      <c r="T47" s="184" t="str">
        <f aca="false">IF(T48&gt;0,"НУ","")</f>
        <v/>
      </c>
      <c r="U47" s="184" t="str">
        <f aca="false">IF(U48&gt;0,"НУ","")</f>
        <v/>
      </c>
      <c r="V47" s="183" t="str">
        <f aca="false">IF(V48&gt;0,"НУ","")</f>
        <v/>
      </c>
      <c r="W47" s="184" t="str">
        <f aca="false">IF(W48&gt;0,"НУ","")</f>
        <v/>
      </c>
      <c r="X47" s="183" t="str">
        <f aca="false">IF(X48&gt;0,"НУ","")</f>
        <v/>
      </c>
      <c r="Y47" s="183" t="str">
        <f aca="false">IF(Y48&gt;0,"НУ","")</f>
        <v/>
      </c>
      <c r="Z47" s="183" t="str">
        <f aca="false">IF(Z48&gt;0,"НУ","")</f>
        <v/>
      </c>
      <c r="AA47" s="184"/>
      <c r="AB47" s="183"/>
      <c r="AC47" s="183"/>
      <c r="AD47" s="184" t="str">
        <f aca="false">IF(AD48&gt;0,"НУ","")</f>
        <v/>
      </c>
      <c r="AE47" s="185" t="str">
        <f aca="false">IF(AE48&gt;0,"НУ","")</f>
        <v/>
      </c>
      <c r="AF47" s="183" t="str">
        <f aca="false">IF(AF48&gt;0,"НУ","")</f>
        <v/>
      </c>
      <c r="AG47" s="183" t="str">
        <f aca="false">IF(AG48&gt;0,"НУ","")</f>
        <v/>
      </c>
      <c r="AH47" s="183" t="str">
        <f aca="false">IF(AH48&gt;0,"НУ","")</f>
        <v/>
      </c>
      <c r="AI47" s="183" t="str">
        <f aca="false">IF(AI48&gt;0,"НУ","")</f>
        <v/>
      </c>
      <c r="AJ47" s="186" t="str">
        <f aca="false">IF(AJ48&gt;0,"НУ","")</f>
        <v/>
      </c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57"/>
      <c r="B48" s="58"/>
      <c r="C48" s="59"/>
      <c r="D48" s="60"/>
      <c r="E48" s="101"/>
      <c r="F48" s="87"/>
      <c r="G48" s="187"/>
      <c r="H48" s="187"/>
      <c r="I48" s="187"/>
      <c r="J48" s="187"/>
      <c r="K48" s="187"/>
      <c r="L48" s="187"/>
      <c r="M48" s="187"/>
      <c r="N48" s="187"/>
      <c r="O48" s="187"/>
      <c r="P48" s="188"/>
      <c r="Q48" s="187"/>
      <c r="R48" s="187"/>
      <c r="S48" s="187"/>
      <c r="T48" s="188"/>
      <c r="U48" s="188"/>
      <c r="V48" s="187"/>
      <c r="W48" s="188"/>
      <c r="X48" s="187"/>
      <c r="Y48" s="187"/>
      <c r="Z48" s="187"/>
      <c r="AA48" s="188"/>
      <c r="AB48" s="187"/>
      <c r="AC48" s="187"/>
      <c r="AD48" s="188"/>
      <c r="AE48" s="189"/>
      <c r="AF48" s="187"/>
      <c r="AG48" s="187"/>
      <c r="AH48" s="187"/>
      <c r="AI48" s="187"/>
      <c r="AJ48" s="190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57" t="n">
        <v>10</v>
      </c>
      <c r="B49" s="58" t="str">
        <f aca="false">IFERROR(VLOOKUP($C49,Списки!$A$1:$C$3999,2,0),"")</f>
        <v>Кожухар Олександр Євгенійович</v>
      </c>
      <c r="C49" s="102" t="s">
        <v>139</v>
      </c>
      <c r="D49" s="60" t="str">
        <f aca="false">IFERROR(VLOOKUP($C49,Списки!$A$1:$C$3999,3,0),"")</f>
        <v>транспортувальник</v>
      </c>
      <c r="E49" s="92"/>
      <c r="F49" s="61" t="str">
        <f aca="false">VLOOKUP(F$11,Графік!$I$5:$L$32,3,0)</f>
        <v>Р</v>
      </c>
      <c r="G49" s="62" t="str">
        <f aca="false">VLOOKUP(G$11,Графік!$I$5:$L$32,3,0)</f>
        <v>Р</v>
      </c>
      <c r="H49" s="62" t="str">
        <f aca="false">VLOOKUP(H$11,Графік!$I$5:$L$32,3,0)</f>
        <v>Р</v>
      </c>
      <c r="I49" s="62" t="str">
        <f aca="false">VLOOKUP(I$11,Графік!$I$5:$L$32,3,0)</f>
        <v>Р</v>
      </c>
      <c r="J49" s="62" t="str">
        <f aca="false">VLOOKUP(J$11,Графік!$I$5:$L$32,3,0)</f>
        <v>ВВ</v>
      </c>
      <c r="K49" s="62" t="str">
        <f aca="false">VLOOKUP(K$11,Графік!$I$5:$L$32,3,0)</f>
        <v>ВВ</v>
      </c>
      <c r="L49" s="62" t="str">
        <f aca="false">VLOOKUP(L$11,Графік!$I$5:$L$32,3,0)</f>
        <v>Р</v>
      </c>
      <c r="M49" s="62" t="str">
        <f aca="false">VLOOKUP(M$11,Графік!$I$5:$L$32,3,0)</f>
        <v>Р</v>
      </c>
      <c r="N49" s="62" t="str">
        <f aca="false">VLOOKUP(N$11,Графік!$I$5:$L$32,3,0)</f>
        <v>Р</v>
      </c>
      <c r="O49" s="62" t="str">
        <f aca="false">VLOOKUP(O$11,Графік!$I$5:$L$32,3,0)</f>
        <v>Р</v>
      </c>
      <c r="P49" s="63" t="str">
        <f aca="false">VLOOKUP(P$11,Графік!$I$5:$L$32,3,0)</f>
        <v>ВВ</v>
      </c>
      <c r="Q49" s="62" t="str">
        <f aca="false">VLOOKUP(Q$11,Графік!$I$5:$L$32,3,0)</f>
        <v>ВВ</v>
      </c>
      <c r="R49" s="62" t="str">
        <f aca="false">VLOOKUP(R$11,Графік!$I$5:$L$32,3,0)</f>
        <v>Р</v>
      </c>
      <c r="S49" s="62" t="str">
        <f aca="false">VLOOKUP(S$11,Графік!$I$5:$L$32,3,0)</f>
        <v>Р</v>
      </c>
      <c r="T49" s="63" t="str">
        <f aca="false">VLOOKUP(T$11,Графік!$I$5:$L$32,3,0)</f>
        <v>Р</v>
      </c>
      <c r="U49" s="63" t="str">
        <f aca="false">VLOOKUP(U$11,Графік!$I$5:$L$32,3,0)</f>
        <v>Р</v>
      </c>
      <c r="V49" s="62" t="str">
        <f aca="false">VLOOKUP(V$11,Графік!$I$5:$L$32,3,0)</f>
        <v>ВВ</v>
      </c>
      <c r="W49" s="63" t="str">
        <f aca="false">VLOOKUP(W$11,Графік!$I$5:$L$32,3,0)</f>
        <v>ВВ</v>
      </c>
      <c r="X49" s="62" t="str">
        <f aca="false">VLOOKUP(X$11,Графік!$I$5:$L$32,3,0)</f>
        <v>Р</v>
      </c>
      <c r="Y49" s="62" t="str">
        <f aca="false">VLOOKUP(Y$11,Графік!$I$5:$L$32,3,0)</f>
        <v>Р</v>
      </c>
      <c r="Z49" s="62" t="str">
        <f aca="false">VLOOKUP(Z$11,Графік!$I$5:$L$32,3,0)</f>
        <v>Р</v>
      </c>
      <c r="AA49" s="63" t="s">
        <v>51</v>
      </c>
      <c r="AB49" s="62" t="str">
        <f aca="false">VLOOKUP(AB$11,Графік!$I$5:$L$32,3,0)</f>
        <v>ВВ</v>
      </c>
      <c r="AC49" s="63" t="str">
        <f aca="false">VLOOKUP(AC$11,Графік!$I$5:$L$32,3,0)</f>
        <v>ВВ</v>
      </c>
      <c r="AD49" s="63" t="str">
        <f aca="false">VLOOKUP(AD$11,Графік!$I$5:$L$32,3,0)</f>
        <v>Р</v>
      </c>
      <c r="AE49" s="64" t="str">
        <f aca="false">VLOOKUP(AE$11,Графік!$I$5:$L$32,3,0)</f>
        <v>Р</v>
      </c>
      <c r="AF49" s="62" t="str">
        <f aca="false">VLOOKUP(AF$11,Графік!$I$5:$L$32,3,0)</f>
        <v>Р</v>
      </c>
      <c r="AG49" s="62" t="str">
        <f aca="false">VLOOKUP(AG$11,Графік!$I$5:$L$32,3,0)</f>
        <v>Р</v>
      </c>
      <c r="AH49" s="62"/>
      <c r="AI49" s="62"/>
      <c r="AJ49" s="180"/>
      <c r="AK49" s="93" t="n">
        <f aca="false">SUMIF($F49:$AJ52,"Р",$F50:$AJ50)</f>
        <v>152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152</v>
      </c>
      <c r="AO49" s="70" t="n">
        <f aca="false">COUNTIF($F49:$AJ52,"=Р")</f>
        <v>19</v>
      </c>
      <c r="AP49" s="97" t="n">
        <f aca="false">COUNTIF($F49:$AJ52,"=ВВ")</f>
        <v>8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0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1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n">
        <f aca="false">IF(C49&gt;1,Графік!$L$36,"")</f>
        <v>160</v>
      </c>
    </row>
    <row r="50" customFormat="false" ht="15" hidden="false" customHeight="true" outlineLevel="0" collapsed="false">
      <c r="A50" s="57"/>
      <c r="B50" s="58"/>
      <c r="C50" s="102"/>
      <c r="D50" s="60"/>
      <c r="E50" s="100"/>
      <c r="F50" s="75" t="n">
        <f aca="false">IF(F49="Р",8,"")</f>
        <v>8</v>
      </c>
      <c r="G50" s="170" t="n">
        <f aca="false">IF(G49="Р",8,"")</f>
        <v>8</v>
      </c>
      <c r="H50" s="170" t="n">
        <f aca="false">IF(H49="Р",8,"")</f>
        <v>8</v>
      </c>
      <c r="I50" s="170" t="n">
        <f aca="false">IF(I49="Р",8,"")</f>
        <v>8</v>
      </c>
      <c r="J50" s="170" t="str">
        <f aca="false">IF(J49="Р",8,"")</f>
        <v/>
      </c>
      <c r="K50" s="170" t="str">
        <f aca="false">IF(K49="Р",8,"")</f>
        <v/>
      </c>
      <c r="L50" s="170" t="n">
        <f aca="false">IF(L49="Р",8,"")</f>
        <v>8</v>
      </c>
      <c r="M50" s="170" t="n">
        <f aca="false">IF(M49="Р",8,"")</f>
        <v>8</v>
      </c>
      <c r="N50" s="170" t="n">
        <f aca="false">IF(N49="Р",8,"")</f>
        <v>8</v>
      </c>
      <c r="O50" s="170" t="n">
        <f aca="false">IF(O49="Р",8,"")</f>
        <v>8</v>
      </c>
      <c r="P50" s="171" t="str">
        <f aca="false">IF(P49="Р",8,"")</f>
        <v/>
      </c>
      <c r="Q50" s="170" t="str">
        <f aca="false">IF(Q49="Р",8,"")</f>
        <v/>
      </c>
      <c r="R50" s="170" t="n">
        <f aca="false">IF(R49="Р",8,"")</f>
        <v>8</v>
      </c>
      <c r="S50" s="170" t="n">
        <f aca="false">IF(S49="Р",8,"")</f>
        <v>8</v>
      </c>
      <c r="T50" s="171" t="n">
        <f aca="false">IF(T49="Р",8,"")</f>
        <v>8</v>
      </c>
      <c r="U50" s="171" t="n">
        <f aca="false">IF(U49="Р",8,"")</f>
        <v>8</v>
      </c>
      <c r="V50" s="170" t="str">
        <f aca="false">IF(V49="Р",8,"")</f>
        <v/>
      </c>
      <c r="W50" s="171" t="str">
        <f aca="false">IF(W49="Р",8,"")</f>
        <v/>
      </c>
      <c r="X50" s="170" t="n">
        <f aca="false">IF(X49="Р",8,"")</f>
        <v>8</v>
      </c>
      <c r="Y50" s="170" t="n">
        <f aca="false">IF(Y49="Р",8,"")</f>
        <v>8</v>
      </c>
      <c r="Z50" s="170" t="n">
        <f aca="false">IF(Z49="Р",8,"")</f>
        <v>8</v>
      </c>
      <c r="AA50" s="171"/>
      <c r="AB50" s="170"/>
      <c r="AC50" s="170"/>
      <c r="AD50" s="171" t="n">
        <f aca="false">IF(AD49="Р",8,"")</f>
        <v>8</v>
      </c>
      <c r="AE50" s="172" t="n">
        <f aca="false">IF(AE49="Р",8,"")</f>
        <v>8</v>
      </c>
      <c r="AF50" s="170" t="n">
        <f aca="false">IF(AF49="Р",8,"")</f>
        <v>8</v>
      </c>
      <c r="AG50" s="170" t="n">
        <f aca="false">IF(AG49="Р",8,"")</f>
        <v>8</v>
      </c>
      <c r="AH50" s="170"/>
      <c r="AI50" s="170"/>
      <c r="AJ50" s="182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57"/>
      <c r="B51" s="58"/>
      <c r="C51" s="102"/>
      <c r="D51" s="60"/>
      <c r="E51" s="100"/>
      <c r="F51" s="81" t="str">
        <f aca="false">IF(F52&gt;0,"НУ","")</f>
        <v/>
      </c>
      <c r="G51" s="183" t="str">
        <f aca="false">IF(G52&gt;0,"НУ","")</f>
        <v/>
      </c>
      <c r="H51" s="183" t="str">
        <f aca="false">IF(H52&gt;0,"НУ","")</f>
        <v/>
      </c>
      <c r="I51" s="183" t="str">
        <f aca="false">IF(I52&gt;0,"НУ","")</f>
        <v/>
      </c>
      <c r="J51" s="183" t="str">
        <f aca="false">IF(J52&gt;0,"НУ","")</f>
        <v/>
      </c>
      <c r="K51" s="183" t="str">
        <f aca="false">IF(K52&gt;0,"НУ","")</f>
        <v/>
      </c>
      <c r="L51" s="183" t="str">
        <f aca="false">IF(L52&gt;0,"НУ","")</f>
        <v/>
      </c>
      <c r="M51" s="183" t="str">
        <f aca="false">IF(M52&gt;0,"НУ","")</f>
        <v/>
      </c>
      <c r="N51" s="183" t="str">
        <f aca="false">IF(N52&gt;0,"НУ","")</f>
        <v/>
      </c>
      <c r="O51" s="183" t="str">
        <f aca="false">IF(O52&gt;0,"НУ","")</f>
        <v/>
      </c>
      <c r="P51" s="184" t="str">
        <f aca="false">IF(P52&gt;0,"НУ","")</f>
        <v/>
      </c>
      <c r="Q51" s="183" t="str">
        <f aca="false">IF(Q52&gt;0,"НУ","")</f>
        <v/>
      </c>
      <c r="R51" s="183" t="str">
        <f aca="false">IF(R52&gt;0,"НУ","")</f>
        <v/>
      </c>
      <c r="S51" s="183" t="str">
        <f aca="false">IF(S52&gt;0,"НУ","")</f>
        <v/>
      </c>
      <c r="T51" s="184" t="str">
        <f aca="false">IF(T52&gt;0,"НУ","")</f>
        <v/>
      </c>
      <c r="U51" s="184" t="str">
        <f aca="false">IF(U52&gt;0,"НУ","")</f>
        <v/>
      </c>
      <c r="V51" s="183" t="str">
        <f aca="false">IF(V52&gt;0,"НУ","")</f>
        <v/>
      </c>
      <c r="W51" s="184" t="str">
        <f aca="false">IF(W52&gt;0,"НУ","")</f>
        <v/>
      </c>
      <c r="X51" s="183" t="str">
        <f aca="false">IF(X52&gt;0,"НУ","")</f>
        <v/>
      </c>
      <c r="Y51" s="183" t="str">
        <f aca="false">IF(Y52&gt;0,"НУ","")</f>
        <v/>
      </c>
      <c r="Z51" s="183" t="str">
        <f aca="false">IF(Z52&gt;0,"НУ","")</f>
        <v/>
      </c>
      <c r="AA51" s="184"/>
      <c r="AB51" s="183"/>
      <c r="AC51" s="183"/>
      <c r="AD51" s="184" t="str">
        <f aca="false">IF(AD52&gt;0,"НУ","")</f>
        <v/>
      </c>
      <c r="AE51" s="185" t="str">
        <f aca="false">IF(AE52&gt;0,"НУ","")</f>
        <v/>
      </c>
      <c r="AF51" s="183" t="str">
        <f aca="false">IF(AF52&gt;0,"НУ","")</f>
        <v/>
      </c>
      <c r="AG51" s="183" t="str">
        <f aca="false">IF(AG52&gt;0,"НУ","")</f>
        <v/>
      </c>
      <c r="AH51" s="183" t="str">
        <f aca="false">IF(AH52&gt;0,"НУ","")</f>
        <v/>
      </c>
      <c r="AI51" s="183" t="str">
        <f aca="false">IF(AI52&gt;0,"НУ","")</f>
        <v/>
      </c>
      <c r="AJ51" s="186" t="str">
        <f aca="false">IF(AJ52&gt;0,"НУ","")</f>
        <v/>
      </c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57"/>
      <c r="B52" s="58"/>
      <c r="C52" s="102"/>
      <c r="D52" s="60"/>
      <c r="E52" s="101"/>
      <c r="F52" s="87"/>
      <c r="G52" s="187"/>
      <c r="H52" s="187"/>
      <c r="I52" s="187"/>
      <c r="J52" s="187"/>
      <c r="K52" s="187"/>
      <c r="L52" s="187"/>
      <c r="M52" s="187"/>
      <c r="N52" s="187"/>
      <c r="O52" s="187"/>
      <c r="P52" s="188"/>
      <c r="Q52" s="187"/>
      <c r="R52" s="187"/>
      <c r="S52" s="187"/>
      <c r="T52" s="188"/>
      <c r="U52" s="188"/>
      <c r="V52" s="187"/>
      <c r="W52" s="188"/>
      <c r="X52" s="187"/>
      <c r="Y52" s="187"/>
      <c r="Z52" s="187"/>
      <c r="AA52" s="188"/>
      <c r="AB52" s="187"/>
      <c r="AC52" s="187"/>
      <c r="AD52" s="188"/>
      <c r="AE52" s="189"/>
      <c r="AF52" s="187"/>
      <c r="AG52" s="187"/>
      <c r="AH52" s="187"/>
      <c r="AI52" s="187"/>
      <c r="AJ52" s="190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15" hidden="false" customHeight="true" outlineLevel="0" collapsed="false">
      <c r="A53" s="57" t="n">
        <v>11</v>
      </c>
      <c r="B53" s="191"/>
      <c r="C53" s="102" t="s">
        <v>140</v>
      </c>
      <c r="D53" s="192"/>
      <c r="E53" s="100"/>
      <c r="F53" s="61" t="str">
        <f aca="false">VLOOKUP(F$11,Графік!$I$5:$L$32,3,0)</f>
        <v>Р</v>
      </c>
      <c r="G53" s="62" t="str">
        <f aca="false">VLOOKUP(G$11,Графік!$I$5:$L$32,3,0)</f>
        <v>Р</v>
      </c>
      <c r="H53" s="62" t="str">
        <f aca="false">VLOOKUP(H$11,Графік!$I$5:$L$32,3,0)</f>
        <v>Р</v>
      </c>
      <c r="I53" s="62" t="str">
        <f aca="false">VLOOKUP(I$11,Графік!$I$5:$L$32,3,0)</f>
        <v>Р</v>
      </c>
      <c r="J53" s="62" t="str">
        <f aca="false">VLOOKUP(J$11,Графік!$I$5:$L$32,3,0)</f>
        <v>ВВ</v>
      </c>
      <c r="K53" s="62" t="str">
        <f aca="false">VLOOKUP(K$11,Графік!$I$5:$L$32,3,0)</f>
        <v>ВВ</v>
      </c>
      <c r="L53" s="62" t="str">
        <f aca="false">VLOOKUP(L$11,Графік!$I$5:$L$32,3,0)</f>
        <v>Р</v>
      </c>
      <c r="M53" s="62" t="str">
        <f aca="false">VLOOKUP(M$11,Графік!$I$5:$L$32,3,0)</f>
        <v>Р</v>
      </c>
      <c r="N53" s="62" t="str">
        <f aca="false">VLOOKUP(N$11,Графік!$I$5:$L$32,3,0)</f>
        <v>Р</v>
      </c>
      <c r="O53" s="62" t="str">
        <f aca="false">VLOOKUP(O$11,Графік!$I$5:$L$32,3,0)</f>
        <v>Р</v>
      </c>
      <c r="P53" s="63" t="str">
        <f aca="false">VLOOKUP(P$11,Графік!$I$5:$L$32,3,0)</f>
        <v>ВВ</v>
      </c>
      <c r="Q53" s="62" t="str">
        <f aca="false">VLOOKUP(Q$11,Графік!$I$5:$L$32,3,0)</f>
        <v>ВВ</v>
      </c>
      <c r="R53" s="62" t="str">
        <f aca="false">VLOOKUP(R$11,Графік!$I$5:$L$32,3,0)</f>
        <v>Р</v>
      </c>
      <c r="S53" s="62" t="str">
        <f aca="false">VLOOKUP(S$11,Графік!$I$5:$L$32,3,0)</f>
        <v>Р</v>
      </c>
      <c r="T53" s="63" t="str">
        <f aca="false">VLOOKUP(T$11,Графік!$I$5:$L$32,3,0)</f>
        <v>Р</v>
      </c>
      <c r="U53" s="63" t="str">
        <f aca="false">VLOOKUP(U$11,Графік!$I$5:$L$32,3,0)</f>
        <v>Р</v>
      </c>
      <c r="V53" s="62" t="str">
        <f aca="false">VLOOKUP(V$11,Графік!$I$5:$L$32,3,0)</f>
        <v>ВВ</v>
      </c>
      <c r="W53" s="63" t="str">
        <f aca="false">VLOOKUP(W$11,Графік!$I$5:$L$32,3,0)</f>
        <v>ВВ</v>
      </c>
      <c r="X53" s="62" t="str">
        <f aca="false">VLOOKUP(X$11,Графік!$I$5:$L$32,3,0)</f>
        <v>Р</v>
      </c>
      <c r="Y53" s="62" t="str">
        <f aca="false">VLOOKUP(Y$11,Графік!$I$5:$L$32,3,0)</f>
        <v>Р</v>
      </c>
      <c r="Z53" s="62" t="str">
        <f aca="false">VLOOKUP(Z$11,Графік!$I$5:$L$32,3,0)</f>
        <v>Р</v>
      </c>
      <c r="AA53" s="63" t="s">
        <v>51</v>
      </c>
      <c r="AB53" s="62" t="str">
        <f aca="false">VLOOKUP(AB$11,Графік!$I$5:$L$32,3,0)</f>
        <v>ВВ</v>
      </c>
      <c r="AC53" s="63" t="str">
        <f aca="false">VLOOKUP(AC$11,Графік!$I$5:$L$32,3,0)</f>
        <v>ВВ</v>
      </c>
      <c r="AD53" s="63" t="str">
        <f aca="false">VLOOKUP(AD$11,Графік!$I$5:$L$32,3,0)</f>
        <v>Р</v>
      </c>
      <c r="AE53" s="64" t="str">
        <f aca="false">VLOOKUP(AE$11,Графік!$I$5:$L$32,3,0)</f>
        <v>Р</v>
      </c>
      <c r="AF53" s="62" t="str">
        <f aca="false">VLOOKUP(AF$11,Графік!$I$5:$L$32,3,0)</f>
        <v>Р</v>
      </c>
      <c r="AG53" s="62" t="str">
        <f aca="false">VLOOKUP(AG$11,Графік!$I$5:$L$32,3,0)</f>
        <v>Р</v>
      </c>
      <c r="AH53" s="62"/>
      <c r="AI53" s="62"/>
      <c r="AJ53" s="180"/>
      <c r="AK53" s="93" t="n">
        <f aca="false">SUMIF($F53:$AJ56,"Р",$F54:$AJ54)</f>
        <v>152</v>
      </c>
      <c r="AL53" s="94" t="n">
        <f aca="false">SUMIF($F55:$AJ56,"НУ",$F56:$AJ56)</f>
        <v>0</v>
      </c>
      <c r="AM53" s="95" t="n">
        <f aca="false">SUMIF(F53:AJ56,"РВ",F54:AJ54)</f>
        <v>0</v>
      </c>
      <c r="AN53" s="96" t="n">
        <f aca="false">AK53+AL53+AM53</f>
        <v>152</v>
      </c>
      <c r="AO53" s="70" t="n">
        <f aca="false">COUNTIF($F53:$AJ56,"=Р")</f>
        <v>19</v>
      </c>
      <c r="AP53" s="97" t="n">
        <f aca="false">COUNTIF($F53:$AJ56,"=ВВ")</f>
        <v>8</v>
      </c>
      <c r="AQ53" s="97" t="n">
        <f aca="false">COUNTIF($F53:$AJ56,"=В")</f>
        <v>0</v>
      </c>
      <c r="AR53" s="98" t="n">
        <f aca="false">COUNTIF($F53:$AJ56,"=НА")</f>
        <v>0</v>
      </c>
      <c r="AS53" s="98" t="n">
        <f aca="false">COUNTIF(F53:AJ56,"=ТН")</f>
        <v>0</v>
      </c>
      <c r="AT53" s="98" t="n">
        <f aca="false">COUNTIF($F53:$AJ56,"=ВД")</f>
        <v>0</v>
      </c>
      <c r="AU53" s="98" t="n">
        <f aca="false">COUNTIF($F53:$AJ56,"=ВП")</f>
        <v>0</v>
      </c>
      <c r="AV53" s="98" t="n">
        <f aca="false">COUNTIF($F53:$AJ56,"=ДД")</f>
        <v>0</v>
      </c>
      <c r="AW53" s="98" t="n">
        <f aca="false">COUNTIF($F53:$AJ56,"=П")</f>
        <v>1</v>
      </c>
      <c r="AX53" s="98" t="n">
        <f aca="false">COUNTIF($F53:$AJ56,"=ПР")</f>
        <v>0</v>
      </c>
      <c r="AY53" s="99" t="n">
        <f aca="false">COUNTIF($F53:$AJ56,"=І")</f>
        <v>0</v>
      </c>
      <c r="AZ53" s="99" t="n">
        <f aca="false">COUNTIF($F53:$AJ56,"=НЗ")</f>
        <v>0</v>
      </c>
      <c r="BA53" s="73" t="n">
        <f aca="false">IF(C53&gt;1,Графік!$L$36,"")</f>
        <v>160</v>
      </c>
    </row>
    <row r="54" customFormat="false" ht="15" hidden="false" customHeight="true" outlineLevel="0" collapsed="false">
      <c r="A54" s="57"/>
      <c r="B54" s="191" t="s">
        <v>141</v>
      </c>
      <c r="C54" s="102"/>
      <c r="D54" s="192" t="s">
        <v>142</v>
      </c>
      <c r="E54" s="100"/>
      <c r="F54" s="75" t="n">
        <f aca="false">IF(F53="Р",8,"")</f>
        <v>8</v>
      </c>
      <c r="G54" s="170" t="n">
        <f aca="false">IF(G53="Р",8,"")</f>
        <v>8</v>
      </c>
      <c r="H54" s="170" t="n">
        <f aca="false">IF(H53="Р",8,"")</f>
        <v>8</v>
      </c>
      <c r="I54" s="170" t="n">
        <f aca="false">IF(I53="Р",8,"")</f>
        <v>8</v>
      </c>
      <c r="J54" s="170" t="str">
        <f aca="false">IF(J53="Р",8,"")</f>
        <v/>
      </c>
      <c r="K54" s="170" t="str">
        <f aca="false">IF(K53="Р",8,"")</f>
        <v/>
      </c>
      <c r="L54" s="170" t="n">
        <f aca="false">IF(L53="Р",8,"")</f>
        <v>8</v>
      </c>
      <c r="M54" s="170" t="n">
        <f aca="false">IF(M53="Р",8,"")</f>
        <v>8</v>
      </c>
      <c r="N54" s="170" t="n">
        <f aca="false">IF(N53="Р",8,"")</f>
        <v>8</v>
      </c>
      <c r="O54" s="170" t="n">
        <f aca="false">IF(O53="Р",8,"")</f>
        <v>8</v>
      </c>
      <c r="P54" s="171" t="str">
        <f aca="false">IF(P53="Р",8,"")</f>
        <v/>
      </c>
      <c r="Q54" s="170" t="str">
        <f aca="false">IF(Q53="Р",8,"")</f>
        <v/>
      </c>
      <c r="R54" s="170" t="n">
        <f aca="false">IF(R53="Р",8,"")</f>
        <v>8</v>
      </c>
      <c r="S54" s="170" t="n">
        <f aca="false">IF(S53="Р",8,"")</f>
        <v>8</v>
      </c>
      <c r="T54" s="171" t="n">
        <f aca="false">IF(T53="Р",8,"")</f>
        <v>8</v>
      </c>
      <c r="U54" s="171" t="n">
        <f aca="false">IF(U53="Р",8,"")</f>
        <v>8</v>
      </c>
      <c r="V54" s="170" t="str">
        <f aca="false">IF(V53="Р",8,"")</f>
        <v/>
      </c>
      <c r="W54" s="171" t="str">
        <f aca="false">IF(W53="Р",8,"")</f>
        <v/>
      </c>
      <c r="X54" s="170" t="n">
        <f aca="false">IF(X53="Р",8,"")</f>
        <v>8</v>
      </c>
      <c r="Y54" s="170" t="n">
        <f aca="false">IF(Y53="Р",8,"")</f>
        <v>8</v>
      </c>
      <c r="Z54" s="170" t="n">
        <f aca="false">IF(Z53="Р",8,"")</f>
        <v>8</v>
      </c>
      <c r="AA54" s="171"/>
      <c r="AB54" s="170"/>
      <c r="AC54" s="170"/>
      <c r="AD54" s="171" t="n">
        <f aca="false">IF(AD53="Р",8,"")</f>
        <v>8</v>
      </c>
      <c r="AE54" s="172" t="n">
        <f aca="false">IF(AE53="Р",8,"")</f>
        <v>8</v>
      </c>
      <c r="AF54" s="170" t="n">
        <f aca="false">IF(AF53="Р",8,"")</f>
        <v>8</v>
      </c>
      <c r="AG54" s="170" t="n">
        <f aca="false">IF(AG53="Р",8,"")</f>
        <v>8</v>
      </c>
      <c r="AH54" s="170"/>
      <c r="AI54" s="170"/>
      <c r="AJ54" s="182"/>
      <c r="AK54" s="93"/>
      <c r="AL54" s="94"/>
      <c r="AM54" s="95"/>
      <c r="AN54" s="96"/>
      <c r="AO54" s="70"/>
      <c r="AP54" s="70"/>
      <c r="AQ54" s="70"/>
      <c r="AR54" s="98"/>
      <c r="AS54" s="98"/>
      <c r="AT54" s="98"/>
      <c r="AU54" s="98"/>
      <c r="AV54" s="98"/>
      <c r="AW54" s="98"/>
      <c r="AX54" s="98"/>
      <c r="AY54" s="99"/>
      <c r="AZ54" s="99"/>
      <c r="BA54" s="73"/>
    </row>
    <row r="55" customFormat="false" ht="15" hidden="false" customHeight="true" outlineLevel="0" collapsed="false">
      <c r="A55" s="57"/>
      <c r="B55" s="191"/>
      <c r="C55" s="102"/>
      <c r="D55" s="192"/>
      <c r="E55" s="100"/>
      <c r="F55" s="81" t="str">
        <f aca="false">IF(F56&gt;0,"НУ","")</f>
        <v/>
      </c>
      <c r="G55" s="183" t="str">
        <f aca="false">IF(G56&gt;0,"НУ","")</f>
        <v/>
      </c>
      <c r="H55" s="183" t="str">
        <f aca="false">IF(H56&gt;0,"НУ","")</f>
        <v/>
      </c>
      <c r="I55" s="183" t="str">
        <f aca="false">IF(I56&gt;0,"НУ","")</f>
        <v/>
      </c>
      <c r="J55" s="183" t="str">
        <f aca="false">IF(J56&gt;0,"НУ","")</f>
        <v/>
      </c>
      <c r="K55" s="183" t="str">
        <f aca="false">IF(K56&gt;0,"НУ","")</f>
        <v/>
      </c>
      <c r="L55" s="183" t="str">
        <f aca="false">IF(L56&gt;0,"НУ","")</f>
        <v/>
      </c>
      <c r="M55" s="183" t="str">
        <f aca="false">IF(M56&gt;0,"НУ","")</f>
        <v/>
      </c>
      <c r="N55" s="183" t="str">
        <f aca="false">IF(N56&gt;0,"НУ","")</f>
        <v/>
      </c>
      <c r="O55" s="183" t="str">
        <f aca="false">IF(O56&gt;0,"НУ","")</f>
        <v/>
      </c>
      <c r="P55" s="184" t="str">
        <f aca="false">IF(P56&gt;0,"НУ","")</f>
        <v/>
      </c>
      <c r="Q55" s="183" t="str">
        <f aca="false">IF(Q56&gt;0,"НУ","")</f>
        <v/>
      </c>
      <c r="R55" s="183" t="str">
        <f aca="false">IF(R56&gt;0,"НУ","")</f>
        <v/>
      </c>
      <c r="S55" s="183" t="str">
        <f aca="false">IF(S56&gt;0,"НУ","")</f>
        <v/>
      </c>
      <c r="T55" s="184" t="str">
        <f aca="false">IF(T56&gt;0,"НУ","")</f>
        <v/>
      </c>
      <c r="U55" s="184" t="str">
        <f aca="false">IF(U56&gt;0,"НУ","")</f>
        <v/>
      </c>
      <c r="V55" s="183" t="str">
        <f aca="false">IF(V56&gt;0,"НУ","")</f>
        <v/>
      </c>
      <c r="W55" s="184" t="str">
        <f aca="false">IF(W56&gt;0,"НУ","")</f>
        <v/>
      </c>
      <c r="X55" s="183" t="str">
        <f aca="false">IF(X56&gt;0,"НУ","")</f>
        <v/>
      </c>
      <c r="Y55" s="183" t="str">
        <f aca="false">IF(Y56&gt;0,"НУ","")</f>
        <v/>
      </c>
      <c r="Z55" s="183" t="str">
        <f aca="false">IF(Z56&gt;0,"НУ","")</f>
        <v/>
      </c>
      <c r="AA55" s="184"/>
      <c r="AB55" s="183"/>
      <c r="AC55" s="183"/>
      <c r="AD55" s="184" t="str">
        <f aca="false">IF(AD56&gt;0,"НУ","")</f>
        <v/>
      </c>
      <c r="AE55" s="185" t="str">
        <f aca="false">IF(AE56&gt;0,"НУ","")</f>
        <v/>
      </c>
      <c r="AF55" s="183" t="str">
        <f aca="false">IF(AF56&gt;0,"НУ","")</f>
        <v/>
      </c>
      <c r="AG55" s="183" t="str">
        <f aca="false">IF(AG56&gt;0,"НУ","")</f>
        <v/>
      </c>
      <c r="AH55" s="183" t="str">
        <f aca="false">IF(AH56&gt;0,"НУ","")</f>
        <v/>
      </c>
      <c r="AI55" s="183" t="str">
        <f aca="false">IF(AI56&gt;0,"НУ","")</f>
        <v/>
      </c>
      <c r="AJ55" s="186" t="str">
        <f aca="false">IF(AJ56&gt;0,"НУ","")</f>
        <v/>
      </c>
      <c r="AK55" s="93"/>
      <c r="AL55" s="94"/>
      <c r="AM55" s="95"/>
      <c r="AN55" s="96"/>
      <c r="AO55" s="70"/>
      <c r="AP55" s="70"/>
      <c r="AQ55" s="70"/>
      <c r="AR55" s="98"/>
      <c r="AS55" s="98"/>
      <c r="AT55" s="98"/>
      <c r="AU55" s="98"/>
      <c r="AV55" s="98"/>
      <c r="AW55" s="98"/>
      <c r="AX55" s="98"/>
      <c r="AY55" s="99"/>
      <c r="AZ55" s="99"/>
      <c r="BA55" s="73"/>
    </row>
    <row r="56" customFormat="false" ht="15" hidden="false" customHeight="true" outlineLevel="0" collapsed="false">
      <c r="A56" s="57"/>
      <c r="B56" s="191"/>
      <c r="C56" s="102"/>
      <c r="D56" s="192"/>
      <c r="E56" s="100"/>
      <c r="F56" s="87"/>
      <c r="G56" s="187"/>
      <c r="H56" s="187"/>
      <c r="I56" s="187"/>
      <c r="J56" s="187"/>
      <c r="K56" s="187"/>
      <c r="L56" s="187"/>
      <c r="M56" s="187"/>
      <c r="N56" s="187"/>
      <c r="O56" s="187"/>
      <c r="P56" s="188"/>
      <c r="Q56" s="187"/>
      <c r="R56" s="187"/>
      <c r="S56" s="187"/>
      <c r="T56" s="188"/>
      <c r="U56" s="188"/>
      <c r="V56" s="187"/>
      <c r="W56" s="188"/>
      <c r="X56" s="187"/>
      <c r="Y56" s="187"/>
      <c r="Z56" s="187"/>
      <c r="AA56" s="188"/>
      <c r="AB56" s="187"/>
      <c r="AC56" s="187"/>
      <c r="AD56" s="188"/>
      <c r="AE56" s="189"/>
      <c r="AF56" s="187"/>
      <c r="AG56" s="187"/>
      <c r="AH56" s="187"/>
      <c r="AI56" s="187"/>
      <c r="AJ56" s="190"/>
      <c r="AK56" s="93"/>
      <c r="AL56" s="94"/>
      <c r="AM56" s="95"/>
      <c r="AN56" s="96"/>
      <c r="AO56" s="70"/>
      <c r="AP56" s="70"/>
      <c r="AQ56" s="70"/>
      <c r="AR56" s="98"/>
      <c r="AS56" s="98"/>
      <c r="AT56" s="98"/>
      <c r="AU56" s="98"/>
      <c r="AV56" s="98"/>
      <c r="AW56" s="98"/>
      <c r="AX56" s="98"/>
      <c r="AY56" s="99"/>
      <c r="AZ56" s="99"/>
      <c r="BA56" s="73"/>
    </row>
    <row r="57" customFormat="false" ht="15" hidden="false" customHeight="true" outlineLevel="0" collapsed="false">
      <c r="A57" s="57" t="n">
        <v>12</v>
      </c>
      <c r="B57" s="58" t="str">
        <f aca="false">IFERROR(VLOOKUP($C57,Списки!$A$1:$C$3999,2,0),"")</f>
        <v>Крецу Марін Ілліч</v>
      </c>
      <c r="C57" s="102" t="s">
        <v>143</v>
      </c>
      <c r="D57" s="60" t="str">
        <f aca="false">IFERROR(VLOOKUP($C57,Списки!$A$1:$C$3999,3,0),"")</f>
        <v>транспортувальник</v>
      </c>
      <c r="E57" s="92"/>
      <c r="F57" s="61" t="str">
        <f aca="false">VLOOKUP(F$11,Графік!$I$5:$L$32,3,0)</f>
        <v>Р</v>
      </c>
      <c r="G57" s="62" t="str">
        <f aca="false">VLOOKUP(G$11,Графік!$I$5:$L$32,3,0)</f>
        <v>Р</v>
      </c>
      <c r="H57" s="62" t="str">
        <f aca="false">VLOOKUP(H$11,Графік!$I$5:$L$32,3,0)</f>
        <v>Р</v>
      </c>
      <c r="I57" s="62" t="str">
        <f aca="false">VLOOKUP(I$11,Графік!$I$5:$L$32,3,0)</f>
        <v>Р</v>
      </c>
      <c r="J57" s="62" t="str">
        <f aca="false">VLOOKUP(J$11,Графік!$I$5:$L$32,3,0)</f>
        <v>ВВ</v>
      </c>
      <c r="K57" s="62" t="str">
        <f aca="false">VLOOKUP(K$11,Графік!$I$5:$L$32,3,0)</f>
        <v>ВВ</v>
      </c>
      <c r="L57" s="62" t="str">
        <f aca="false">VLOOKUP(L$11,Графік!$I$5:$L$32,3,0)</f>
        <v>Р</v>
      </c>
      <c r="M57" s="62" t="str">
        <f aca="false">VLOOKUP(M$11,Графік!$I$5:$L$32,3,0)</f>
        <v>Р</v>
      </c>
      <c r="N57" s="62" t="str">
        <f aca="false">VLOOKUP(N$11,Графік!$I$5:$L$32,3,0)</f>
        <v>Р</v>
      </c>
      <c r="O57" s="62" t="str">
        <f aca="false">VLOOKUP(O$11,Графік!$I$5:$L$32,3,0)</f>
        <v>Р</v>
      </c>
      <c r="P57" s="63" t="str">
        <f aca="false">VLOOKUP(P$11,Графік!$I$5:$L$32,3,0)</f>
        <v>ВВ</v>
      </c>
      <c r="Q57" s="62" t="str">
        <f aca="false">VLOOKUP(Q$11,Графік!$I$5:$L$32,3,0)</f>
        <v>ВВ</v>
      </c>
      <c r="R57" s="62" t="str">
        <f aca="false">VLOOKUP(R$11,Графік!$I$5:$L$32,3,0)</f>
        <v>Р</v>
      </c>
      <c r="S57" s="62" t="str">
        <f aca="false">VLOOKUP(S$11,Графік!$I$5:$L$32,3,0)</f>
        <v>Р</v>
      </c>
      <c r="T57" s="63" t="str">
        <f aca="false">VLOOKUP(T$11,Графік!$I$5:$L$32,3,0)</f>
        <v>Р</v>
      </c>
      <c r="U57" s="63" t="str">
        <f aca="false">VLOOKUP(U$11,Графік!$I$5:$L$32,3,0)</f>
        <v>Р</v>
      </c>
      <c r="V57" s="62" t="str">
        <f aca="false">VLOOKUP(V$11,Графік!$I$5:$L$32,3,0)</f>
        <v>ВВ</v>
      </c>
      <c r="W57" s="63" t="str">
        <f aca="false">VLOOKUP(W$11,Графік!$I$5:$L$32,3,0)</f>
        <v>ВВ</v>
      </c>
      <c r="X57" s="62" t="str">
        <f aca="false">VLOOKUP(X$11,Графік!$I$5:$L$32,3,0)</f>
        <v>Р</v>
      </c>
      <c r="Y57" s="62" t="str">
        <f aca="false">VLOOKUP(Y$11,Графік!$I$5:$L$32,3,0)</f>
        <v>Р</v>
      </c>
      <c r="Z57" s="62" t="str">
        <f aca="false">VLOOKUP(Z$11,Графік!$I$5:$L$32,3,0)</f>
        <v>Р</v>
      </c>
      <c r="AA57" s="63" t="s">
        <v>51</v>
      </c>
      <c r="AB57" s="62" t="str">
        <f aca="false">VLOOKUP(AB$11,Графік!$I$5:$L$32,3,0)</f>
        <v>ВВ</v>
      </c>
      <c r="AC57" s="63" t="str">
        <f aca="false">VLOOKUP(AC$11,Графік!$I$5:$L$32,3,0)</f>
        <v>ВВ</v>
      </c>
      <c r="AD57" s="63" t="str">
        <f aca="false">VLOOKUP(AD$11,Графік!$I$5:$L$32,3,0)</f>
        <v>Р</v>
      </c>
      <c r="AE57" s="64" t="str">
        <f aca="false">VLOOKUP(AE$11,Графік!$I$5:$L$32,3,0)</f>
        <v>Р</v>
      </c>
      <c r="AF57" s="62" t="str">
        <f aca="false">VLOOKUP(AF$11,Графік!$I$5:$L$32,3,0)</f>
        <v>Р</v>
      </c>
      <c r="AG57" s="62" t="str">
        <f aca="false">VLOOKUP(AG$11,Графік!$I$5:$L$32,3,0)</f>
        <v>Р</v>
      </c>
      <c r="AH57" s="62"/>
      <c r="AI57" s="62"/>
      <c r="AJ57" s="180"/>
      <c r="AK57" s="93" t="n">
        <f aca="false">SUMIF($F57:$AJ60,"Р",$F58:$AJ58)</f>
        <v>152</v>
      </c>
      <c r="AL57" s="94" t="n">
        <f aca="false">SUMIF($F59:$AJ60,"НУ",$F60:$AJ60)</f>
        <v>0</v>
      </c>
      <c r="AM57" s="95" t="n">
        <f aca="false">SUMIF(F57:AJ60,"РВ",F58:AJ58)</f>
        <v>0</v>
      </c>
      <c r="AN57" s="96" t="n">
        <f aca="false">AK57+AL57+AM57</f>
        <v>152</v>
      </c>
      <c r="AO57" s="70" t="n">
        <f aca="false">COUNTIF($F57:$AJ60,"=Р")</f>
        <v>19</v>
      </c>
      <c r="AP57" s="97" t="n">
        <f aca="false">COUNTIF($F57:$AJ60,"=ВВ")</f>
        <v>8</v>
      </c>
      <c r="AQ57" s="97" t="n">
        <f aca="false">COUNTIF($F57:$AJ60,"=В")</f>
        <v>0</v>
      </c>
      <c r="AR57" s="98" t="n">
        <f aca="false">COUNTIF($F57:$AJ60,"=НА")</f>
        <v>0</v>
      </c>
      <c r="AS57" s="98" t="n">
        <f aca="false">COUNTIF(F57:AJ60,"=ТН")</f>
        <v>0</v>
      </c>
      <c r="AT57" s="98" t="n">
        <f aca="false">COUNTIF($F57:$AJ60,"=ВД")</f>
        <v>0</v>
      </c>
      <c r="AU57" s="98" t="n">
        <f aca="false">COUNTIF($F57:$AJ60,"=ВП")</f>
        <v>0</v>
      </c>
      <c r="AV57" s="98" t="n">
        <f aca="false">COUNTIF($F57:$AJ60,"=ДД")</f>
        <v>0</v>
      </c>
      <c r="AW57" s="98" t="n">
        <f aca="false">COUNTIF($F57:$AJ60,"=П")</f>
        <v>1</v>
      </c>
      <c r="AX57" s="98" t="n">
        <f aca="false">COUNTIF($F57:$AJ60,"=ПР")</f>
        <v>0</v>
      </c>
      <c r="AY57" s="99" t="n">
        <f aca="false">COUNTIF($F57:$AJ60,"=І")</f>
        <v>0</v>
      </c>
      <c r="AZ57" s="99" t="n">
        <f aca="false">COUNTIF($F57:$AJ60,"=НЗ")</f>
        <v>0</v>
      </c>
      <c r="BA57" s="73" t="n">
        <f aca="false">IF(C57&gt;1,Графік!$L$36,"")</f>
        <v>160</v>
      </c>
    </row>
    <row r="58" customFormat="false" ht="15" hidden="false" customHeight="true" outlineLevel="0" collapsed="false">
      <c r="A58" s="57"/>
      <c r="B58" s="58"/>
      <c r="C58" s="102"/>
      <c r="D58" s="60"/>
      <c r="E58" s="100"/>
      <c r="F58" s="75" t="n">
        <f aca="false">IF(F57="Р",8,"")</f>
        <v>8</v>
      </c>
      <c r="G58" s="170" t="n">
        <f aca="false">IF(G57="Р",8,"")</f>
        <v>8</v>
      </c>
      <c r="H58" s="170" t="n">
        <f aca="false">IF(H57="Р",8,"")</f>
        <v>8</v>
      </c>
      <c r="I58" s="170" t="n">
        <f aca="false">IF(I57="Р",8,"")</f>
        <v>8</v>
      </c>
      <c r="J58" s="170" t="str">
        <f aca="false">IF(J57="Р",8,"")</f>
        <v/>
      </c>
      <c r="K58" s="170" t="str">
        <f aca="false">IF(K57="Р",8,"")</f>
        <v/>
      </c>
      <c r="L58" s="170" t="n">
        <f aca="false">IF(L57="Р",8,"")</f>
        <v>8</v>
      </c>
      <c r="M58" s="170" t="n">
        <f aca="false">IF(M57="Р",8,"")</f>
        <v>8</v>
      </c>
      <c r="N58" s="170" t="n">
        <f aca="false">IF(N57="Р",8,"")</f>
        <v>8</v>
      </c>
      <c r="O58" s="170" t="n">
        <f aca="false">IF(O57="Р",8,"")</f>
        <v>8</v>
      </c>
      <c r="P58" s="171" t="str">
        <f aca="false">IF(P57="Р",8,"")</f>
        <v/>
      </c>
      <c r="Q58" s="170" t="str">
        <f aca="false">IF(Q57="Р",8,"")</f>
        <v/>
      </c>
      <c r="R58" s="170" t="n">
        <f aca="false">IF(R57="Р",8,"")</f>
        <v>8</v>
      </c>
      <c r="S58" s="170" t="n">
        <f aca="false">IF(S57="Р",8,"")</f>
        <v>8</v>
      </c>
      <c r="T58" s="171" t="n">
        <f aca="false">IF(T57="Р",8,"")</f>
        <v>8</v>
      </c>
      <c r="U58" s="171" t="n">
        <f aca="false">IF(U57="Р",8,"")</f>
        <v>8</v>
      </c>
      <c r="V58" s="170" t="str">
        <f aca="false">IF(V57="Р",8,"")</f>
        <v/>
      </c>
      <c r="W58" s="171" t="str">
        <f aca="false">IF(W57="Р",8,"")</f>
        <v/>
      </c>
      <c r="X58" s="170" t="n">
        <f aca="false">IF(X57="Р",8,"")</f>
        <v>8</v>
      </c>
      <c r="Y58" s="170" t="n">
        <f aca="false">IF(Y57="Р",8,"")</f>
        <v>8</v>
      </c>
      <c r="Z58" s="170" t="n">
        <f aca="false">IF(Z57="Р",8,"")</f>
        <v>8</v>
      </c>
      <c r="AA58" s="171"/>
      <c r="AB58" s="170"/>
      <c r="AC58" s="170"/>
      <c r="AD58" s="171" t="n">
        <f aca="false">IF(AD57="Р",8,"")</f>
        <v>8</v>
      </c>
      <c r="AE58" s="172" t="n">
        <f aca="false">IF(AE57="Р",8,"")</f>
        <v>8</v>
      </c>
      <c r="AF58" s="170" t="n">
        <f aca="false">IF(AF57="Р",8,"")</f>
        <v>8</v>
      </c>
      <c r="AG58" s="170" t="n">
        <f aca="false">IF(AG57="Р",8,"")</f>
        <v>8</v>
      </c>
      <c r="AH58" s="170"/>
      <c r="AI58" s="170"/>
      <c r="AJ58" s="182"/>
      <c r="AK58" s="93"/>
      <c r="AL58" s="94"/>
      <c r="AM58" s="95"/>
      <c r="AN58" s="96"/>
      <c r="AO58" s="70"/>
      <c r="AP58" s="70"/>
      <c r="AQ58" s="70"/>
      <c r="AR58" s="98"/>
      <c r="AS58" s="98"/>
      <c r="AT58" s="98"/>
      <c r="AU58" s="98"/>
      <c r="AV58" s="98"/>
      <c r="AW58" s="98"/>
      <c r="AX58" s="98"/>
      <c r="AY58" s="99"/>
      <c r="AZ58" s="99"/>
      <c r="BA58" s="73"/>
    </row>
    <row r="59" customFormat="false" ht="15" hidden="false" customHeight="true" outlineLevel="0" collapsed="false">
      <c r="A59" s="57"/>
      <c r="B59" s="58"/>
      <c r="C59" s="102"/>
      <c r="D59" s="60"/>
      <c r="E59" s="100"/>
      <c r="F59" s="81" t="str">
        <f aca="false">IF(F60&gt;0,"НУ","")</f>
        <v/>
      </c>
      <c r="G59" s="183" t="str">
        <f aca="false">IF(G60&gt;0,"НУ","")</f>
        <v/>
      </c>
      <c r="H59" s="183" t="str">
        <f aca="false">IF(H60&gt;0,"НУ","")</f>
        <v/>
      </c>
      <c r="I59" s="183" t="str">
        <f aca="false">IF(I60&gt;0,"НУ","")</f>
        <v/>
      </c>
      <c r="J59" s="183" t="str">
        <f aca="false">IF(J60&gt;0,"НУ","")</f>
        <v/>
      </c>
      <c r="K59" s="183" t="str">
        <f aca="false">IF(K60&gt;0,"НУ","")</f>
        <v/>
      </c>
      <c r="L59" s="183" t="str">
        <f aca="false">IF(L60&gt;0,"НУ","")</f>
        <v/>
      </c>
      <c r="M59" s="183" t="str">
        <f aca="false">IF(M60&gt;0,"НУ","")</f>
        <v/>
      </c>
      <c r="N59" s="183" t="str">
        <f aca="false">IF(N60&gt;0,"НУ","")</f>
        <v/>
      </c>
      <c r="O59" s="183" t="str">
        <f aca="false">IF(O60&gt;0,"НУ","")</f>
        <v/>
      </c>
      <c r="P59" s="184" t="str">
        <f aca="false">IF(P60&gt;0,"НУ","")</f>
        <v/>
      </c>
      <c r="Q59" s="183" t="str">
        <f aca="false">IF(Q60&gt;0,"НУ","")</f>
        <v/>
      </c>
      <c r="R59" s="183" t="str">
        <f aca="false">IF(R60&gt;0,"НУ","")</f>
        <v/>
      </c>
      <c r="S59" s="183" t="str">
        <f aca="false">IF(S60&gt;0,"НУ","")</f>
        <v/>
      </c>
      <c r="T59" s="184" t="str">
        <f aca="false">IF(T60&gt;0,"НУ","")</f>
        <v/>
      </c>
      <c r="U59" s="184" t="str">
        <f aca="false">IF(U60&gt;0,"НУ","")</f>
        <v/>
      </c>
      <c r="V59" s="183" t="str">
        <f aca="false">IF(V60&gt;0,"НУ","")</f>
        <v/>
      </c>
      <c r="W59" s="184" t="str">
        <f aca="false">IF(W60&gt;0,"НУ","")</f>
        <v/>
      </c>
      <c r="X59" s="183" t="str">
        <f aca="false">IF(X60&gt;0,"НУ","")</f>
        <v/>
      </c>
      <c r="Y59" s="183" t="str">
        <f aca="false">IF(Y60&gt;0,"НУ","")</f>
        <v/>
      </c>
      <c r="Z59" s="183" t="str">
        <f aca="false">IF(Z60&gt;0,"НУ","")</f>
        <v/>
      </c>
      <c r="AA59" s="184"/>
      <c r="AB59" s="183"/>
      <c r="AC59" s="183"/>
      <c r="AD59" s="184" t="str">
        <f aca="false">IF(AD60&gt;0,"НУ","")</f>
        <v/>
      </c>
      <c r="AE59" s="185" t="str">
        <f aca="false">IF(AE60&gt;0,"НУ","")</f>
        <v/>
      </c>
      <c r="AF59" s="183" t="str">
        <f aca="false">IF(AF60&gt;0,"НУ","")</f>
        <v/>
      </c>
      <c r="AG59" s="183" t="str">
        <f aca="false">IF(AG60&gt;0,"НУ","")</f>
        <v/>
      </c>
      <c r="AH59" s="183" t="str">
        <f aca="false">IF(AH60&gt;0,"НУ","")</f>
        <v/>
      </c>
      <c r="AI59" s="183" t="str">
        <f aca="false">IF(AI60&gt;0,"НУ","")</f>
        <v/>
      </c>
      <c r="AJ59" s="186" t="str">
        <f aca="false">IF(AJ60&gt;0,"НУ","")</f>
        <v/>
      </c>
      <c r="AK59" s="93"/>
      <c r="AL59" s="94"/>
      <c r="AM59" s="95"/>
      <c r="AN59" s="96"/>
      <c r="AO59" s="70"/>
      <c r="AP59" s="70"/>
      <c r="AQ59" s="70"/>
      <c r="AR59" s="98"/>
      <c r="AS59" s="98"/>
      <c r="AT59" s="98"/>
      <c r="AU59" s="98"/>
      <c r="AV59" s="98"/>
      <c r="AW59" s="98"/>
      <c r="AX59" s="98"/>
      <c r="AY59" s="99"/>
      <c r="AZ59" s="99"/>
      <c r="BA59" s="73"/>
    </row>
    <row r="60" customFormat="false" ht="15" hidden="false" customHeight="true" outlineLevel="0" collapsed="false">
      <c r="A60" s="57"/>
      <c r="B60" s="58"/>
      <c r="C60" s="102"/>
      <c r="D60" s="60"/>
      <c r="E60" s="101"/>
      <c r="F60" s="87"/>
      <c r="G60" s="187"/>
      <c r="H60" s="187"/>
      <c r="I60" s="187"/>
      <c r="J60" s="187"/>
      <c r="K60" s="187"/>
      <c r="L60" s="187"/>
      <c r="M60" s="187"/>
      <c r="N60" s="187"/>
      <c r="O60" s="187"/>
      <c r="P60" s="188"/>
      <c r="Q60" s="187"/>
      <c r="R60" s="187"/>
      <c r="S60" s="187"/>
      <c r="T60" s="188"/>
      <c r="U60" s="188"/>
      <c r="V60" s="187"/>
      <c r="W60" s="188"/>
      <c r="X60" s="187"/>
      <c r="Y60" s="187"/>
      <c r="Z60" s="187"/>
      <c r="AA60" s="188"/>
      <c r="AB60" s="187"/>
      <c r="AC60" s="187"/>
      <c r="AD60" s="188"/>
      <c r="AE60" s="189"/>
      <c r="AF60" s="187"/>
      <c r="AG60" s="187"/>
      <c r="AH60" s="187"/>
      <c r="AI60" s="187"/>
      <c r="AJ60" s="190"/>
      <c r="AK60" s="93"/>
      <c r="AL60" s="94"/>
      <c r="AM60" s="95"/>
      <c r="AN60" s="96"/>
      <c r="AO60" s="70"/>
      <c r="AP60" s="70"/>
      <c r="AQ60" s="70"/>
      <c r="AR60" s="98"/>
      <c r="AS60" s="98"/>
      <c r="AT60" s="98"/>
      <c r="AU60" s="98"/>
      <c r="AV60" s="98"/>
      <c r="AW60" s="98"/>
      <c r="AX60" s="98"/>
      <c r="AY60" s="99"/>
      <c r="AZ60" s="99"/>
      <c r="BA60" s="73"/>
    </row>
    <row r="61" customFormat="false" ht="15" hidden="false" customHeight="true" outlineLevel="0" collapsed="false">
      <c r="A61" s="57" t="n">
        <v>13</v>
      </c>
      <c r="B61" s="58" t="str">
        <f aca="false">IFERROR(VLOOKUP($C61,Списки!$A$1:$C$3999,2,0),"")</f>
        <v>Лехман Володимир Теодорович</v>
      </c>
      <c r="C61" s="102" t="s">
        <v>144</v>
      </c>
      <c r="D61" s="60" t="str">
        <f aca="false">IFERROR(VLOOKUP($C61,Списки!$A$1:$C$3999,3,0),"")</f>
        <v>транспортувальник</v>
      </c>
      <c r="E61" s="92"/>
      <c r="F61" s="61" t="str">
        <f aca="false">VLOOKUP(F$11,Графік!$I$5:$L$32,3,0)</f>
        <v>Р</v>
      </c>
      <c r="G61" s="62" t="str">
        <f aca="false">VLOOKUP(G$11,Графік!$I$5:$L$32,3,0)</f>
        <v>Р</v>
      </c>
      <c r="H61" s="62" t="str">
        <f aca="false">VLOOKUP(H$11,Графік!$I$5:$L$32,3,0)</f>
        <v>Р</v>
      </c>
      <c r="I61" s="62" t="str">
        <f aca="false">VLOOKUP(I$11,Графік!$I$5:$L$32,3,0)</f>
        <v>Р</v>
      </c>
      <c r="J61" s="62" t="str">
        <f aca="false">VLOOKUP(J$11,Графік!$I$5:$L$32,3,0)</f>
        <v>ВВ</v>
      </c>
      <c r="K61" s="62" t="str">
        <f aca="false">VLOOKUP(K$11,Графік!$I$5:$L$32,3,0)</f>
        <v>ВВ</v>
      </c>
      <c r="L61" s="62" t="str">
        <f aca="false">VLOOKUP(L$11,Графік!$I$5:$L$32,3,0)</f>
        <v>Р</v>
      </c>
      <c r="M61" s="62" t="str">
        <f aca="false">VLOOKUP(M$11,Графік!$I$5:$L$32,3,0)</f>
        <v>Р</v>
      </c>
      <c r="N61" s="62" t="str">
        <f aca="false">VLOOKUP(N$11,Графік!$I$5:$L$32,3,0)</f>
        <v>Р</v>
      </c>
      <c r="O61" s="62" t="str">
        <f aca="false">VLOOKUP(O$11,Графік!$I$5:$L$32,3,0)</f>
        <v>Р</v>
      </c>
      <c r="P61" s="63" t="str">
        <f aca="false">VLOOKUP(P$11,Графік!$I$5:$L$32,3,0)</f>
        <v>ВВ</v>
      </c>
      <c r="Q61" s="62" t="str">
        <f aca="false">VLOOKUP(Q$11,Графік!$I$5:$L$32,3,0)</f>
        <v>ВВ</v>
      </c>
      <c r="R61" s="62" t="str">
        <f aca="false">VLOOKUP(R$11,Графік!$I$5:$L$32,3,0)</f>
        <v>Р</v>
      </c>
      <c r="S61" s="62" t="s">
        <v>66</v>
      </c>
      <c r="T61" s="63" t="str">
        <f aca="false">VLOOKUP(T$11,Графік!$I$5:$L$32,3,0)</f>
        <v>Р</v>
      </c>
      <c r="U61" s="63" t="str">
        <f aca="false">VLOOKUP(U$11,Графік!$I$5:$L$32,3,0)</f>
        <v>Р</v>
      </c>
      <c r="V61" s="62" t="str">
        <f aca="false">VLOOKUP(V$11,Графік!$I$5:$L$32,3,0)</f>
        <v>ВВ</v>
      </c>
      <c r="W61" s="63" t="str">
        <f aca="false">VLOOKUP(W$11,Графік!$I$5:$L$32,3,0)</f>
        <v>ВВ</v>
      </c>
      <c r="X61" s="62" t="str">
        <f aca="false">VLOOKUP(X$11,Графік!$I$5:$L$32,3,0)</f>
        <v>Р</v>
      </c>
      <c r="Y61" s="62" t="str">
        <f aca="false">VLOOKUP(Y$11,Графік!$I$5:$L$32,3,0)</f>
        <v>Р</v>
      </c>
      <c r="Z61" s="62" t="str">
        <f aca="false">VLOOKUP(Z$11,Графік!$I$5:$L$32,3,0)</f>
        <v>Р</v>
      </c>
      <c r="AA61" s="63" t="s">
        <v>51</v>
      </c>
      <c r="AB61" s="62" t="str">
        <f aca="false">VLOOKUP(AB$11,Графік!$I$5:$L$32,3,0)</f>
        <v>ВВ</v>
      </c>
      <c r="AC61" s="63" t="str">
        <f aca="false">VLOOKUP(AC$11,Графік!$I$5:$L$32,3,0)</f>
        <v>ВВ</v>
      </c>
      <c r="AD61" s="63" t="str">
        <f aca="false">VLOOKUP(AD$11,Графік!$I$5:$L$32,3,0)</f>
        <v>Р</v>
      </c>
      <c r="AE61" s="64" t="str">
        <f aca="false">VLOOKUP(AE$11,Графік!$I$5:$L$32,3,0)</f>
        <v>Р</v>
      </c>
      <c r="AF61" s="62" t="str">
        <f aca="false">VLOOKUP(AF$11,Графік!$I$5:$L$32,3,0)</f>
        <v>Р</v>
      </c>
      <c r="AG61" s="62" t="str">
        <f aca="false">VLOOKUP(AG$11,Графік!$I$5:$L$32,3,0)</f>
        <v>Р</v>
      </c>
      <c r="AH61" s="62"/>
      <c r="AI61" s="62"/>
      <c r="AJ61" s="180"/>
      <c r="AK61" s="93" t="n">
        <f aca="false">SUMIF($F61:$AJ64,"Р",$F62:$AJ62)</f>
        <v>144</v>
      </c>
      <c r="AL61" s="94" t="n">
        <f aca="false">SUMIF($F63:$AJ64,"НУ",$F64:$AJ64)</f>
        <v>0</v>
      </c>
      <c r="AM61" s="95" t="n">
        <f aca="false">SUMIF(F61:AJ64,"РВ",F62:AJ62)</f>
        <v>0</v>
      </c>
      <c r="AN61" s="96" t="n">
        <f aca="false">AK61+AL61+AM61</f>
        <v>144</v>
      </c>
      <c r="AO61" s="70" t="n">
        <f aca="false">COUNTIF($F61:$AJ64,"=Р")</f>
        <v>18</v>
      </c>
      <c r="AP61" s="97" t="n">
        <f aca="false">COUNTIF($F61:$AJ64,"=ВВ")</f>
        <v>8</v>
      </c>
      <c r="AQ61" s="97" t="n">
        <f aca="false">COUNTIF($F61:$AJ64,"=В")</f>
        <v>0</v>
      </c>
      <c r="AR61" s="98" t="n">
        <f aca="false">COUNTIF($F61:$AJ64,"=НА")</f>
        <v>0</v>
      </c>
      <c r="AS61" s="98" t="n">
        <f aca="false">COUNTIF(F61:AJ64,"=ТН")</f>
        <v>0</v>
      </c>
      <c r="AT61" s="98" t="n">
        <f aca="false">COUNTIF($F61:$AJ64,"=ВД")</f>
        <v>0</v>
      </c>
      <c r="AU61" s="98" t="n">
        <f aca="false">COUNTIF($F61:$AJ64,"=ВП")</f>
        <v>0</v>
      </c>
      <c r="AV61" s="98" t="n">
        <f aca="false">COUNTIF($F61:$AJ64,"=ДД")</f>
        <v>0</v>
      </c>
      <c r="AW61" s="98" t="n">
        <f aca="false">COUNTIF($F61:$AJ64,"=П")</f>
        <v>1</v>
      </c>
      <c r="AX61" s="98" t="n">
        <f aca="false">COUNTIF($F61:$AJ64,"=ПР")</f>
        <v>0</v>
      </c>
      <c r="AY61" s="99" t="n">
        <f aca="false">COUNTIF($F61:$AJ64,"=І")</f>
        <v>0</v>
      </c>
      <c r="AZ61" s="99" t="n">
        <f aca="false">COUNTIF($F61:$AJ64,"=НЗ")</f>
        <v>1</v>
      </c>
      <c r="BA61" s="73" t="n">
        <f aca="false">IF(C61&gt;1,Графік!$L$36,"")</f>
        <v>160</v>
      </c>
    </row>
    <row r="62" customFormat="false" ht="15" hidden="false" customHeight="true" outlineLevel="0" collapsed="false">
      <c r="A62" s="57"/>
      <c r="B62" s="58"/>
      <c r="C62" s="102"/>
      <c r="D62" s="60"/>
      <c r="E62" s="100"/>
      <c r="F62" s="75" t="n">
        <f aca="false">IF(F61="Р",8,"")</f>
        <v>8</v>
      </c>
      <c r="G62" s="170" t="n">
        <f aca="false">IF(G61="Р",8,"")</f>
        <v>8</v>
      </c>
      <c r="H62" s="170" t="n">
        <f aca="false">IF(H61="Р",8,"")</f>
        <v>8</v>
      </c>
      <c r="I62" s="170" t="n">
        <f aca="false">IF(I61="Р",8,"")</f>
        <v>8</v>
      </c>
      <c r="J62" s="170" t="str">
        <f aca="false">IF(J61="Р",8,"")</f>
        <v/>
      </c>
      <c r="K62" s="170" t="str">
        <f aca="false">IF(K61="Р",8,"")</f>
        <v/>
      </c>
      <c r="L62" s="170" t="n">
        <f aca="false">IF(L61="Р",8,"")</f>
        <v>8</v>
      </c>
      <c r="M62" s="170" t="n">
        <f aca="false">IF(M61="Р",8,"")</f>
        <v>8</v>
      </c>
      <c r="N62" s="170" t="n">
        <f aca="false">IF(N61="Р",8,"")</f>
        <v>8</v>
      </c>
      <c r="O62" s="170" t="n">
        <f aca="false">IF(O61="Р",8,"")</f>
        <v>8</v>
      </c>
      <c r="P62" s="171" t="str">
        <f aca="false">IF(P61="Р",8,"")</f>
        <v/>
      </c>
      <c r="Q62" s="170" t="str">
        <f aca="false">IF(Q61="Р",8,"")</f>
        <v/>
      </c>
      <c r="R62" s="170" t="n">
        <f aca="false">IF(R61="Р",8,"")</f>
        <v>8</v>
      </c>
      <c r="S62" s="170" t="str">
        <f aca="false">IF(S61="Р",8,"")</f>
        <v/>
      </c>
      <c r="T62" s="171" t="n">
        <f aca="false">IF(T61="Р",8,"")</f>
        <v>8</v>
      </c>
      <c r="U62" s="171" t="n">
        <f aca="false">IF(U61="Р",8,"")</f>
        <v>8</v>
      </c>
      <c r="V62" s="170" t="str">
        <f aca="false">IF(V61="Р",8,"")</f>
        <v/>
      </c>
      <c r="W62" s="171" t="str">
        <f aca="false">IF(W61="Р",8,"")</f>
        <v/>
      </c>
      <c r="X62" s="170" t="n">
        <f aca="false">IF(X61="Р",8,"")</f>
        <v>8</v>
      </c>
      <c r="Y62" s="170" t="n">
        <f aca="false">IF(Y61="Р",8,"")</f>
        <v>8</v>
      </c>
      <c r="Z62" s="170" t="n">
        <f aca="false">IF(Z61="Р",8,"")</f>
        <v>8</v>
      </c>
      <c r="AA62" s="171"/>
      <c r="AB62" s="170"/>
      <c r="AC62" s="170"/>
      <c r="AD62" s="171" t="n">
        <f aca="false">IF(AD61="Р",8,"")</f>
        <v>8</v>
      </c>
      <c r="AE62" s="172" t="n">
        <f aca="false">IF(AE61="Р",8,"")</f>
        <v>8</v>
      </c>
      <c r="AF62" s="170" t="n">
        <f aca="false">IF(AF61="Р",8,"")</f>
        <v>8</v>
      </c>
      <c r="AG62" s="170" t="n">
        <f aca="false">IF(AG61="Р",8,"")</f>
        <v>8</v>
      </c>
      <c r="AH62" s="170"/>
      <c r="AI62" s="170"/>
      <c r="AJ62" s="182"/>
      <c r="AK62" s="93"/>
      <c r="AL62" s="94"/>
      <c r="AM62" s="95"/>
      <c r="AN62" s="96"/>
      <c r="AO62" s="70"/>
      <c r="AP62" s="70"/>
      <c r="AQ62" s="70"/>
      <c r="AR62" s="98"/>
      <c r="AS62" s="98"/>
      <c r="AT62" s="98"/>
      <c r="AU62" s="98"/>
      <c r="AV62" s="98"/>
      <c r="AW62" s="98"/>
      <c r="AX62" s="98"/>
      <c r="AY62" s="99"/>
      <c r="AZ62" s="99"/>
      <c r="BA62" s="73"/>
    </row>
    <row r="63" customFormat="false" ht="15" hidden="false" customHeight="true" outlineLevel="0" collapsed="false">
      <c r="A63" s="57"/>
      <c r="B63" s="58"/>
      <c r="C63" s="102"/>
      <c r="D63" s="60"/>
      <c r="E63" s="100"/>
      <c r="F63" s="81" t="str">
        <f aca="false">IF(F64&gt;0,"НУ","")</f>
        <v/>
      </c>
      <c r="G63" s="183" t="str">
        <f aca="false">IF(G64&gt;0,"НУ","")</f>
        <v/>
      </c>
      <c r="H63" s="183" t="str">
        <f aca="false">IF(H64&gt;0,"НУ","")</f>
        <v/>
      </c>
      <c r="I63" s="183" t="str">
        <f aca="false">IF(I64&gt;0,"НУ","")</f>
        <v/>
      </c>
      <c r="J63" s="183" t="str">
        <f aca="false">IF(J64&gt;0,"НУ","")</f>
        <v/>
      </c>
      <c r="K63" s="183" t="str">
        <f aca="false">IF(K64&gt;0,"НУ","")</f>
        <v/>
      </c>
      <c r="L63" s="183" t="str">
        <f aca="false">IF(L64&gt;0,"НУ","")</f>
        <v/>
      </c>
      <c r="M63" s="183" t="str">
        <f aca="false">IF(M64&gt;0,"НУ","")</f>
        <v/>
      </c>
      <c r="N63" s="183" t="str">
        <f aca="false">IF(N64&gt;0,"НУ","")</f>
        <v/>
      </c>
      <c r="O63" s="183" t="str">
        <f aca="false">IF(O64&gt;0,"НУ","")</f>
        <v/>
      </c>
      <c r="P63" s="184" t="str">
        <f aca="false">IF(P64&gt;0,"НУ","")</f>
        <v/>
      </c>
      <c r="Q63" s="183" t="str">
        <f aca="false">IF(Q64&gt;0,"НУ","")</f>
        <v/>
      </c>
      <c r="R63" s="183" t="str">
        <f aca="false">IF(R64&gt;0,"НУ","")</f>
        <v/>
      </c>
      <c r="S63" s="183" t="str">
        <f aca="false">IF(S64&gt;0,"НУ","")</f>
        <v/>
      </c>
      <c r="T63" s="184" t="str">
        <f aca="false">IF(T64&gt;0,"НУ","")</f>
        <v/>
      </c>
      <c r="U63" s="184" t="str">
        <f aca="false">IF(U64&gt;0,"НУ","")</f>
        <v/>
      </c>
      <c r="V63" s="183" t="str">
        <f aca="false">IF(V64&gt;0,"НУ","")</f>
        <v/>
      </c>
      <c r="W63" s="184" t="str">
        <f aca="false">IF(W64&gt;0,"НУ","")</f>
        <v/>
      </c>
      <c r="X63" s="183" t="str">
        <f aca="false">IF(X64&gt;0,"НУ","")</f>
        <v/>
      </c>
      <c r="Y63" s="183" t="str">
        <f aca="false">IF(Y64&gt;0,"НУ","")</f>
        <v/>
      </c>
      <c r="Z63" s="183" t="str">
        <f aca="false">IF(Z64&gt;0,"НУ","")</f>
        <v/>
      </c>
      <c r="AA63" s="184"/>
      <c r="AB63" s="183"/>
      <c r="AC63" s="183"/>
      <c r="AD63" s="184" t="str">
        <f aca="false">IF(AD64&gt;0,"НУ","")</f>
        <v/>
      </c>
      <c r="AE63" s="185" t="str">
        <f aca="false">IF(AE64&gt;0,"НУ","")</f>
        <v/>
      </c>
      <c r="AF63" s="183" t="str">
        <f aca="false">IF(AF64&gt;0,"НУ","")</f>
        <v/>
      </c>
      <c r="AG63" s="183" t="str">
        <f aca="false">IF(AG64&gt;0,"НУ","")</f>
        <v/>
      </c>
      <c r="AH63" s="183" t="str">
        <f aca="false">IF(AH64&gt;0,"НУ","")</f>
        <v/>
      </c>
      <c r="AI63" s="183" t="str">
        <f aca="false">IF(AI64&gt;0,"НУ","")</f>
        <v/>
      </c>
      <c r="AJ63" s="186" t="str">
        <f aca="false">IF(AJ64&gt;0,"НУ","")</f>
        <v/>
      </c>
      <c r="AK63" s="93"/>
      <c r="AL63" s="94"/>
      <c r="AM63" s="95"/>
      <c r="AN63" s="96"/>
      <c r="AO63" s="70"/>
      <c r="AP63" s="70"/>
      <c r="AQ63" s="70"/>
      <c r="AR63" s="98"/>
      <c r="AS63" s="98"/>
      <c r="AT63" s="98"/>
      <c r="AU63" s="98"/>
      <c r="AV63" s="98"/>
      <c r="AW63" s="98"/>
      <c r="AX63" s="98"/>
      <c r="AY63" s="99"/>
      <c r="AZ63" s="99"/>
      <c r="BA63" s="73"/>
    </row>
    <row r="64" customFormat="false" ht="15" hidden="false" customHeight="true" outlineLevel="0" collapsed="false">
      <c r="A64" s="57"/>
      <c r="B64" s="58"/>
      <c r="C64" s="102"/>
      <c r="D64" s="60"/>
      <c r="E64" s="101"/>
      <c r="F64" s="87"/>
      <c r="G64" s="187"/>
      <c r="H64" s="187"/>
      <c r="I64" s="187"/>
      <c r="J64" s="187"/>
      <c r="K64" s="187"/>
      <c r="L64" s="187"/>
      <c r="M64" s="187"/>
      <c r="N64" s="187"/>
      <c r="O64" s="187"/>
      <c r="P64" s="188"/>
      <c r="Q64" s="187"/>
      <c r="R64" s="187"/>
      <c r="S64" s="187"/>
      <c r="T64" s="188"/>
      <c r="U64" s="188"/>
      <c r="V64" s="187"/>
      <c r="W64" s="188"/>
      <c r="X64" s="187"/>
      <c r="Y64" s="187"/>
      <c r="Z64" s="187"/>
      <c r="AA64" s="188"/>
      <c r="AB64" s="187"/>
      <c r="AC64" s="187"/>
      <c r="AD64" s="188"/>
      <c r="AE64" s="189"/>
      <c r="AF64" s="187"/>
      <c r="AG64" s="187"/>
      <c r="AH64" s="187"/>
      <c r="AI64" s="187"/>
      <c r="AJ64" s="190"/>
      <c r="AK64" s="93"/>
      <c r="AL64" s="94"/>
      <c r="AM64" s="95"/>
      <c r="AN64" s="96"/>
      <c r="AO64" s="70"/>
      <c r="AP64" s="70"/>
      <c r="AQ64" s="70"/>
      <c r="AR64" s="98"/>
      <c r="AS64" s="98"/>
      <c r="AT64" s="98"/>
      <c r="AU64" s="98"/>
      <c r="AV64" s="98"/>
      <c r="AW64" s="98"/>
      <c r="AX64" s="98"/>
      <c r="AY64" s="99"/>
      <c r="AZ64" s="99"/>
      <c r="BA64" s="73"/>
    </row>
    <row r="65" customFormat="false" ht="15" hidden="false" customHeight="true" outlineLevel="0" collapsed="false">
      <c r="A65" s="57" t="n">
        <v>14</v>
      </c>
      <c r="B65" s="58" t="str">
        <f aca="false">IFERROR(VLOOKUP($C65,Списки!$A$1:$C$3999,2,0),"")</f>
        <v>Лупан Констянтин Констянтинович</v>
      </c>
      <c r="C65" s="102" t="s">
        <v>145</v>
      </c>
      <c r="D65" s="60" t="str">
        <f aca="false">IFERROR(VLOOKUP($C65,Списки!$A$1:$C$3999,3,0),"")</f>
        <v>транспортувальник</v>
      </c>
      <c r="E65" s="92"/>
      <c r="F65" s="61" t="str">
        <f aca="false">VLOOKUP(F$11,Графік!$I$5:$L$32,3,0)</f>
        <v>Р</v>
      </c>
      <c r="G65" s="62" t="str">
        <f aca="false">VLOOKUP(G$11,Графік!$I$5:$L$32,3,0)</f>
        <v>Р</v>
      </c>
      <c r="H65" s="62" t="str">
        <f aca="false">VLOOKUP(H$11,Графік!$I$5:$L$32,3,0)</f>
        <v>Р</v>
      </c>
      <c r="I65" s="62" t="str">
        <f aca="false">VLOOKUP(I$11,Графік!$I$5:$L$32,3,0)</f>
        <v>Р</v>
      </c>
      <c r="J65" s="62" t="str">
        <f aca="false">VLOOKUP(J$11,Графік!$I$5:$L$32,3,0)</f>
        <v>ВВ</v>
      </c>
      <c r="K65" s="62" t="str">
        <f aca="false">VLOOKUP(K$11,Графік!$I$5:$L$32,3,0)</f>
        <v>ВВ</v>
      </c>
      <c r="L65" s="62" t="str">
        <f aca="false">VLOOKUP(L$11,Графік!$I$5:$L$32,3,0)</f>
        <v>Р</v>
      </c>
      <c r="M65" s="62" t="str">
        <f aca="false">VLOOKUP(M$11,Графік!$I$5:$L$32,3,0)</f>
        <v>Р</v>
      </c>
      <c r="N65" s="62" t="str">
        <f aca="false">VLOOKUP(N$11,Графік!$I$5:$L$32,3,0)</f>
        <v>Р</v>
      </c>
      <c r="O65" s="62" t="str">
        <f aca="false">VLOOKUP(O$11,Графік!$I$5:$L$32,3,0)</f>
        <v>Р</v>
      </c>
      <c r="P65" s="63" t="str">
        <f aca="false">VLOOKUP(P$11,Графік!$I$5:$L$32,3,0)</f>
        <v>ВВ</v>
      </c>
      <c r="Q65" s="62" t="str">
        <f aca="false">VLOOKUP(Q$11,Графік!$I$5:$L$32,3,0)</f>
        <v>ВВ</v>
      </c>
      <c r="R65" s="62" t="str">
        <f aca="false">VLOOKUP(R$11,Графік!$I$5:$L$32,3,0)</f>
        <v>Р</v>
      </c>
      <c r="S65" s="62" t="str">
        <f aca="false">VLOOKUP(S$11,Графік!$I$5:$L$32,3,0)</f>
        <v>Р</v>
      </c>
      <c r="T65" s="63" t="str">
        <f aca="false">VLOOKUP(T$11,Графік!$I$5:$L$32,3,0)</f>
        <v>Р</v>
      </c>
      <c r="U65" s="63" t="str">
        <f aca="false">VLOOKUP(U$11,Графік!$I$5:$L$32,3,0)</f>
        <v>Р</v>
      </c>
      <c r="V65" s="62" t="str">
        <f aca="false">VLOOKUP(V$11,Графік!$I$5:$L$32,3,0)</f>
        <v>ВВ</v>
      </c>
      <c r="W65" s="63" t="str">
        <f aca="false">VLOOKUP(W$11,Графік!$I$5:$L$32,3,0)</f>
        <v>ВВ</v>
      </c>
      <c r="X65" s="62" t="str">
        <f aca="false">VLOOKUP(X$11,Графік!$I$5:$L$32,3,0)</f>
        <v>Р</v>
      </c>
      <c r="Y65" s="62" t="str">
        <f aca="false">VLOOKUP(Y$11,Графік!$I$5:$L$32,3,0)</f>
        <v>Р</v>
      </c>
      <c r="Z65" s="62" t="str">
        <f aca="false">VLOOKUP(Z$11,Графік!$I$5:$L$32,3,0)</f>
        <v>Р</v>
      </c>
      <c r="AA65" s="63" t="s">
        <v>51</v>
      </c>
      <c r="AB65" s="62" t="str">
        <f aca="false">VLOOKUP(AB$11,Графік!$I$5:$L$32,3,0)</f>
        <v>ВВ</v>
      </c>
      <c r="AC65" s="63" t="str">
        <f aca="false">VLOOKUP(AC$11,Графік!$I$5:$L$32,3,0)</f>
        <v>ВВ</v>
      </c>
      <c r="AD65" s="63" t="str">
        <f aca="false">VLOOKUP(AD$11,Графік!$I$5:$L$32,3,0)</f>
        <v>Р</v>
      </c>
      <c r="AE65" s="64" t="str">
        <f aca="false">VLOOKUP(AE$11,Графік!$I$5:$L$32,3,0)</f>
        <v>Р</v>
      </c>
      <c r="AF65" s="62" t="str">
        <f aca="false">VLOOKUP(AF$11,Графік!$I$5:$L$32,3,0)</f>
        <v>Р</v>
      </c>
      <c r="AG65" s="62" t="str">
        <f aca="false">VLOOKUP(AG$11,Графік!$I$5:$L$32,3,0)</f>
        <v>Р</v>
      </c>
      <c r="AH65" s="62"/>
      <c r="AI65" s="62"/>
      <c r="AJ65" s="180"/>
      <c r="AK65" s="93" t="n">
        <f aca="false">SUMIF($F65:$AJ68,"Р",$F66:$AJ66)</f>
        <v>152</v>
      </c>
      <c r="AL65" s="94" t="n">
        <f aca="false">SUMIF($F67:$AJ68,"НУ",$F68:$AJ68)</f>
        <v>0</v>
      </c>
      <c r="AM65" s="95" t="n">
        <f aca="false">SUMIF(F65:AJ68,"РВ",F66:AJ66)</f>
        <v>0</v>
      </c>
      <c r="AN65" s="96" t="n">
        <f aca="false">AK65+AL65+AM65</f>
        <v>152</v>
      </c>
      <c r="AO65" s="70" t="n">
        <f aca="false">COUNTIF($F65:$AJ68,"=Р")</f>
        <v>19</v>
      </c>
      <c r="AP65" s="97" t="n">
        <f aca="false">COUNTIF($F65:$AJ68,"=ВВ")</f>
        <v>8</v>
      </c>
      <c r="AQ65" s="97" t="n">
        <f aca="false">COUNTIF($F65:$AJ68,"=В")</f>
        <v>0</v>
      </c>
      <c r="AR65" s="98" t="n">
        <f aca="false">COUNTIF($F65:$AJ68,"=НА")</f>
        <v>0</v>
      </c>
      <c r="AS65" s="98" t="n">
        <f aca="false">COUNTIF(F65:AJ68,"=ТН")</f>
        <v>0</v>
      </c>
      <c r="AT65" s="98" t="n">
        <f aca="false">COUNTIF($F65:$AJ68,"=ВД")</f>
        <v>0</v>
      </c>
      <c r="AU65" s="98" t="n">
        <f aca="false">COUNTIF($F65:$AJ68,"=ВП")</f>
        <v>0</v>
      </c>
      <c r="AV65" s="98" t="n">
        <f aca="false">COUNTIF($F65:$AJ68,"=ДД")</f>
        <v>0</v>
      </c>
      <c r="AW65" s="98" t="n">
        <f aca="false">COUNTIF($F65:$AJ68,"=П")</f>
        <v>1</v>
      </c>
      <c r="AX65" s="98" t="n">
        <f aca="false">COUNTIF($F65:$AJ68,"=ПР")</f>
        <v>0</v>
      </c>
      <c r="AY65" s="99" t="n">
        <f aca="false">COUNTIF($F65:$AJ68,"=І")</f>
        <v>0</v>
      </c>
      <c r="AZ65" s="99" t="n">
        <f aca="false">COUNTIF($F65:$AJ68,"=НЗ")</f>
        <v>0</v>
      </c>
      <c r="BA65" s="73" t="n">
        <f aca="false">IF(C65&gt;1,Графік!$L$36,"")</f>
        <v>160</v>
      </c>
    </row>
    <row r="66" customFormat="false" ht="15" hidden="false" customHeight="true" outlineLevel="0" collapsed="false">
      <c r="A66" s="57"/>
      <c r="B66" s="58"/>
      <c r="C66" s="102"/>
      <c r="D66" s="60"/>
      <c r="E66" s="100"/>
      <c r="F66" s="75" t="n">
        <f aca="false">IF(F65="Р",8,"")</f>
        <v>8</v>
      </c>
      <c r="G66" s="170" t="n">
        <f aca="false">IF(G65="Р",8,"")</f>
        <v>8</v>
      </c>
      <c r="H66" s="170" t="n">
        <f aca="false">IF(H65="Р",8,"")</f>
        <v>8</v>
      </c>
      <c r="I66" s="170" t="n">
        <f aca="false">IF(I65="Р",8,"")</f>
        <v>8</v>
      </c>
      <c r="J66" s="170" t="str">
        <f aca="false">IF(J65="Р",8,"")</f>
        <v/>
      </c>
      <c r="K66" s="170" t="str">
        <f aca="false">IF(K65="Р",8,"")</f>
        <v/>
      </c>
      <c r="L66" s="170" t="n">
        <f aca="false">IF(L65="Р",8,"")</f>
        <v>8</v>
      </c>
      <c r="M66" s="170" t="n">
        <f aca="false">IF(M65="Р",8,"")</f>
        <v>8</v>
      </c>
      <c r="N66" s="170" t="n">
        <f aca="false">IF(N65="Р",8,"")</f>
        <v>8</v>
      </c>
      <c r="O66" s="170" t="n">
        <f aca="false">IF(O65="Р",8,"")</f>
        <v>8</v>
      </c>
      <c r="P66" s="171" t="str">
        <f aca="false">IF(P65="Р",8,"")</f>
        <v/>
      </c>
      <c r="Q66" s="170" t="str">
        <f aca="false">IF(Q65="Р",8,"")</f>
        <v/>
      </c>
      <c r="R66" s="170" t="n">
        <f aca="false">IF(R65="Р",8,"")</f>
        <v>8</v>
      </c>
      <c r="S66" s="170" t="n">
        <f aca="false">IF(S65="Р",8,"")</f>
        <v>8</v>
      </c>
      <c r="T66" s="171" t="n">
        <f aca="false">IF(T65="Р",8,"")</f>
        <v>8</v>
      </c>
      <c r="U66" s="171" t="n">
        <f aca="false">IF(U65="Р",8,"")</f>
        <v>8</v>
      </c>
      <c r="V66" s="170" t="str">
        <f aca="false">IF(V65="Р",8,"")</f>
        <v/>
      </c>
      <c r="W66" s="171" t="str">
        <f aca="false">IF(W65="Р",8,"")</f>
        <v/>
      </c>
      <c r="X66" s="170" t="n">
        <f aca="false">IF(X65="Р",8,"")</f>
        <v>8</v>
      </c>
      <c r="Y66" s="170" t="n">
        <f aca="false">IF(Y65="Р",8,"")</f>
        <v>8</v>
      </c>
      <c r="Z66" s="170" t="n">
        <f aca="false">IF(Z65="Р",8,"")</f>
        <v>8</v>
      </c>
      <c r="AA66" s="171"/>
      <c r="AB66" s="170"/>
      <c r="AC66" s="170"/>
      <c r="AD66" s="171" t="n">
        <f aca="false">IF(AD65="Р",8,"")</f>
        <v>8</v>
      </c>
      <c r="AE66" s="172" t="n">
        <f aca="false">IF(AE65="Р",8,"")</f>
        <v>8</v>
      </c>
      <c r="AF66" s="170" t="n">
        <f aca="false">IF(AF65="Р",8,"")</f>
        <v>8</v>
      </c>
      <c r="AG66" s="170" t="n">
        <f aca="false">IF(AG65="Р",8,"")</f>
        <v>8</v>
      </c>
      <c r="AH66" s="170"/>
      <c r="AI66" s="170"/>
      <c r="AJ66" s="182"/>
      <c r="AK66" s="93"/>
      <c r="AL66" s="94"/>
      <c r="AM66" s="95"/>
      <c r="AN66" s="96"/>
      <c r="AO66" s="70"/>
      <c r="AP66" s="70"/>
      <c r="AQ66" s="70"/>
      <c r="AR66" s="98"/>
      <c r="AS66" s="98"/>
      <c r="AT66" s="98"/>
      <c r="AU66" s="98"/>
      <c r="AV66" s="98"/>
      <c r="AW66" s="98"/>
      <c r="AX66" s="98"/>
      <c r="AY66" s="99"/>
      <c r="AZ66" s="99"/>
      <c r="BA66" s="73"/>
    </row>
    <row r="67" customFormat="false" ht="15" hidden="false" customHeight="true" outlineLevel="0" collapsed="false">
      <c r="A67" s="57"/>
      <c r="B67" s="58"/>
      <c r="C67" s="102"/>
      <c r="D67" s="60"/>
      <c r="E67" s="100"/>
      <c r="F67" s="81" t="str">
        <f aca="false">IF(F68&gt;0,"НУ","")</f>
        <v/>
      </c>
      <c r="G67" s="183" t="str">
        <f aca="false">IF(G68&gt;0,"НУ","")</f>
        <v/>
      </c>
      <c r="H67" s="183" t="str">
        <f aca="false">IF(H68&gt;0,"НУ","")</f>
        <v/>
      </c>
      <c r="I67" s="183" t="str">
        <f aca="false">IF(I68&gt;0,"НУ","")</f>
        <v/>
      </c>
      <c r="J67" s="183" t="str">
        <f aca="false">IF(J68&gt;0,"НУ","")</f>
        <v/>
      </c>
      <c r="K67" s="183" t="str">
        <f aca="false">IF(K68&gt;0,"НУ","")</f>
        <v/>
      </c>
      <c r="L67" s="183" t="str">
        <f aca="false">IF(L68&gt;0,"НУ","")</f>
        <v/>
      </c>
      <c r="M67" s="183" t="str">
        <f aca="false">IF(M68&gt;0,"НУ","")</f>
        <v/>
      </c>
      <c r="N67" s="183" t="str">
        <f aca="false">IF(N68&gt;0,"НУ","")</f>
        <v/>
      </c>
      <c r="O67" s="183" t="str">
        <f aca="false">IF(O68&gt;0,"НУ","")</f>
        <v/>
      </c>
      <c r="P67" s="184" t="str">
        <f aca="false">IF(P68&gt;0,"НУ","")</f>
        <v/>
      </c>
      <c r="Q67" s="183" t="str">
        <f aca="false">IF(Q68&gt;0,"НУ","")</f>
        <v/>
      </c>
      <c r="R67" s="183" t="str">
        <f aca="false">IF(R68&gt;0,"НУ","")</f>
        <v/>
      </c>
      <c r="S67" s="183" t="str">
        <f aca="false">IF(S68&gt;0,"НУ","")</f>
        <v/>
      </c>
      <c r="T67" s="184" t="str">
        <f aca="false">IF(T68&gt;0,"НУ","")</f>
        <v/>
      </c>
      <c r="U67" s="184" t="str">
        <f aca="false">IF(U68&gt;0,"НУ","")</f>
        <v/>
      </c>
      <c r="V67" s="183" t="str">
        <f aca="false">IF(V68&gt;0,"НУ","")</f>
        <v/>
      </c>
      <c r="W67" s="184" t="str">
        <f aca="false">IF(W68&gt;0,"НУ","")</f>
        <v/>
      </c>
      <c r="X67" s="183" t="str">
        <f aca="false">IF(X68&gt;0,"НУ","")</f>
        <v/>
      </c>
      <c r="Y67" s="183" t="str">
        <f aca="false">IF(Y68&gt;0,"НУ","")</f>
        <v/>
      </c>
      <c r="Z67" s="183" t="str">
        <f aca="false">IF(Z68&gt;0,"НУ","")</f>
        <v/>
      </c>
      <c r="AA67" s="184"/>
      <c r="AB67" s="183"/>
      <c r="AC67" s="183"/>
      <c r="AD67" s="184" t="str">
        <f aca="false">IF(AD68&gt;0,"НУ","")</f>
        <v/>
      </c>
      <c r="AE67" s="185" t="str">
        <f aca="false">IF(AE68&gt;0,"НУ","")</f>
        <v/>
      </c>
      <c r="AF67" s="183" t="str">
        <f aca="false">IF(AF68&gt;0,"НУ","")</f>
        <v/>
      </c>
      <c r="AG67" s="183" t="str">
        <f aca="false">IF(AG68&gt;0,"НУ","")</f>
        <v/>
      </c>
      <c r="AH67" s="183" t="str">
        <f aca="false">IF(AH68&gt;0,"НУ","")</f>
        <v/>
      </c>
      <c r="AI67" s="183" t="str">
        <f aca="false">IF(AI68&gt;0,"НУ","")</f>
        <v/>
      </c>
      <c r="AJ67" s="186" t="str">
        <f aca="false">IF(AJ68&gt;0,"НУ","")</f>
        <v/>
      </c>
      <c r="AK67" s="93"/>
      <c r="AL67" s="94"/>
      <c r="AM67" s="95"/>
      <c r="AN67" s="96"/>
      <c r="AO67" s="70"/>
      <c r="AP67" s="70"/>
      <c r="AQ67" s="70"/>
      <c r="AR67" s="98"/>
      <c r="AS67" s="98"/>
      <c r="AT67" s="98"/>
      <c r="AU67" s="98"/>
      <c r="AV67" s="98"/>
      <c r="AW67" s="98"/>
      <c r="AX67" s="98"/>
      <c r="AY67" s="99"/>
      <c r="AZ67" s="99"/>
      <c r="BA67" s="73"/>
    </row>
    <row r="68" customFormat="false" ht="15" hidden="false" customHeight="true" outlineLevel="0" collapsed="false">
      <c r="A68" s="57"/>
      <c r="B68" s="58"/>
      <c r="C68" s="102"/>
      <c r="D68" s="60"/>
      <c r="E68" s="101"/>
      <c r="F68" s="87"/>
      <c r="G68" s="187"/>
      <c r="H68" s="187"/>
      <c r="I68" s="187"/>
      <c r="J68" s="187"/>
      <c r="K68" s="187"/>
      <c r="L68" s="187"/>
      <c r="M68" s="187"/>
      <c r="N68" s="187"/>
      <c r="O68" s="187"/>
      <c r="P68" s="188"/>
      <c r="Q68" s="187"/>
      <c r="R68" s="187"/>
      <c r="S68" s="187"/>
      <c r="T68" s="188"/>
      <c r="U68" s="188"/>
      <c r="V68" s="187"/>
      <c r="W68" s="188"/>
      <c r="X68" s="187"/>
      <c r="Y68" s="187"/>
      <c r="Z68" s="187"/>
      <c r="AA68" s="188"/>
      <c r="AB68" s="187"/>
      <c r="AC68" s="187"/>
      <c r="AD68" s="188"/>
      <c r="AE68" s="189"/>
      <c r="AF68" s="187"/>
      <c r="AG68" s="187"/>
      <c r="AH68" s="187"/>
      <c r="AI68" s="187"/>
      <c r="AJ68" s="190"/>
      <c r="AK68" s="93"/>
      <c r="AL68" s="94"/>
      <c r="AM68" s="95"/>
      <c r="AN68" s="96"/>
      <c r="AO68" s="70"/>
      <c r="AP68" s="70"/>
      <c r="AQ68" s="70"/>
      <c r="AR68" s="98"/>
      <c r="AS68" s="98"/>
      <c r="AT68" s="98"/>
      <c r="AU68" s="98"/>
      <c r="AV68" s="98"/>
      <c r="AW68" s="98"/>
      <c r="AX68" s="98"/>
      <c r="AY68" s="99"/>
      <c r="AZ68" s="99"/>
      <c r="BA68" s="73"/>
    </row>
    <row r="69" customFormat="false" ht="15" hidden="false" customHeight="true" outlineLevel="0" collapsed="false">
      <c r="A69" s="57" t="n">
        <v>15</v>
      </c>
      <c r="B69" s="58" t="str">
        <f aca="false">IFERROR(VLOOKUP($C69,Списки!$A$1:$C$3999,2,0),"")</f>
        <v>Майсюк Микола Іванович</v>
      </c>
      <c r="C69" s="102" t="s">
        <v>146</v>
      </c>
      <c r="D69" s="60" t="str">
        <f aca="false">IFERROR(VLOOKUP($C69,Списки!$A$1:$C$3999,3,0),"")</f>
        <v>транспортувальник</v>
      </c>
      <c r="E69" s="92"/>
      <c r="F69" s="61" t="str">
        <f aca="false">VLOOKUP(F$11,Графік!$I$5:$L$32,3,0)</f>
        <v>Р</v>
      </c>
      <c r="G69" s="62" t="str">
        <f aca="false">VLOOKUP(G$11,Графік!$I$5:$L$32,3,0)</f>
        <v>Р</v>
      </c>
      <c r="H69" s="62" t="str">
        <f aca="false">VLOOKUP(H$11,Графік!$I$5:$L$32,3,0)</f>
        <v>Р</v>
      </c>
      <c r="I69" s="62" t="str">
        <f aca="false">VLOOKUP(I$11,Графік!$I$5:$L$32,3,0)</f>
        <v>Р</v>
      </c>
      <c r="J69" s="62" t="str">
        <f aca="false">VLOOKUP(J$11,Графік!$I$5:$L$32,3,0)</f>
        <v>ВВ</v>
      </c>
      <c r="K69" s="62" t="str">
        <f aca="false">VLOOKUP(K$11,Графік!$I$5:$L$32,3,0)</f>
        <v>ВВ</v>
      </c>
      <c r="L69" s="62" t="str">
        <f aca="false">VLOOKUP(L$11,Графік!$I$5:$L$32,3,0)</f>
        <v>Р</v>
      </c>
      <c r="M69" s="62" t="str">
        <f aca="false">VLOOKUP(M$11,Графік!$I$5:$L$32,3,0)</f>
        <v>Р</v>
      </c>
      <c r="N69" s="62" t="str">
        <f aca="false">VLOOKUP(N$11,Графік!$I$5:$L$32,3,0)</f>
        <v>Р</v>
      </c>
      <c r="O69" s="62" t="str">
        <f aca="false">VLOOKUP(O$11,Графік!$I$5:$L$32,3,0)</f>
        <v>Р</v>
      </c>
      <c r="P69" s="63" t="str">
        <f aca="false">VLOOKUP(P$11,Графік!$I$5:$L$32,3,0)</f>
        <v>ВВ</v>
      </c>
      <c r="Q69" s="62" t="str">
        <f aca="false">VLOOKUP(Q$11,Графік!$I$5:$L$32,3,0)</f>
        <v>ВВ</v>
      </c>
      <c r="R69" s="62" t="str">
        <f aca="false">VLOOKUP(R$11,Графік!$I$5:$L$32,3,0)</f>
        <v>Р</v>
      </c>
      <c r="S69" s="62" t="str">
        <f aca="false">VLOOKUP(S$11,Графік!$I$5:$L$32,3,0)</f>
        <v>Р</v>
      </c>
      <c r="T69" s="63" t="str">
        <f aca="false">VLOOKUP(T$11,Графік!$I$5:$L$32,3,0)</f>
        <v>Р</v>
      </c>
      <c r="U69" s="63" t="str">
        <f aca="false">VLOOKUP(U$11,Графік!$I$5:$L$32,3,0)</f>
        <v>Р</v>
      </c>
      <c r="V69" s="62" t="str">
        <f aca="false">VLOOKUP(V$11,Графік!$I$5:$L$32,3,0)</f>
        <v>ВВ</v>
      </c>
      <c r="W69" s="63" t="str">
        <f aca="false">VLOOKUP(W$11,Графік!$I$5:$L$32,3,0)</f>
        <v>ВВ</v>
      </c>
      <c r="X69" s="62" t="str">
        <f aca="false">VLOOKUP(X$11,Графік!$I$5:$L$32,3,0)</f>
        <v>Р</v>
      </c>
      <c r="Y69" s="62" t="str">
        <f aca="false">VLOOKUP(Y$11,Графік!$I$5:$L$32,3,0)</f>
        <v>Р</v>
      </c>
      <c r="Z69" s="62" t="str">
        <f aca="false">VLOOKUP(Z$11,Графік!$I$5:$L$32,3,0)</f>
        <v>Р</v>
      </c>
      <c r="AA69" s="63" t="s">
        <v>51</v>
      </c>
      <c r="AB69" s="62" t="str">
        <f aca="false">VLOOKUP(AB$11,Графік!$I$5:$L$32,3,0)</f>
        <v>ВВ</v>
      </c>
      <c r="AC69" s="63" t="str">
        <f aca="false">VLOOKUP(AC$11,Графік!$I$5:$L$32,3,0)</f>
        <v>ВВ</v>
      </c>
      <c r="AD69" s="63" t="str">
        <f aca="false">VLOOKUP(AD$11,Графік!$I$5:$L$32,3,0)</f>
        <v>Р</v>
      </c>
      <c r="AE69" s="64" t="str">
        <f aca="false">VLOOKUP(AE$11,Графік!$I$5:$L$32,3,0)</f>
        <v>Р</v>
      </c>
      <c r="AF69" s="62" t="str">
        <f aca="false">VLOOKUP(AF$11,Графік!$I$5:$L$32,3,0)</f>
        <v>Р</v>
      </c>
      <c r="AG69" s="62" t="str">
        <f aca="false">VLOOKUP(AG$11,Графік!$I$5:$L$32,3,0)</f>
        <v>Р</v>
      </c>
      <c r="AH69" s="62"/>
      <c r="AI69" s="62"/>
      <c r="AJ69" s="180"/>
      <c r="AK69" s="93" t="n">
        <f aca="false">SUMIF($F69:$AJ72,"Р",$F70:$AJ70)</f>
        <v>152</v>
      </c>
      <c r="AL69" s="94" t="n">
        <f aca="false">SUMIF($F71:$AJ72,"НУ",$F72:$AJ72)</f>
        <v>0</v>
      </c>
      <c r="AM69" s="95" t="n">
        <f aca="false">SUMIF(F69:AJ72,"РВ",F70:AJ70)</f>
        <v>0</v>
      </c>
      <c r="AN69" s="96" t="n">
        <f aca="false">AK69+AL69+AM69</f>
        <v>152</v>
      </c>
      <c r="AO69" s="70" t="n">
        <f aca="false">COUNTIF($F69:$AJ72,"=Р")</f>
        <v>19</v>
      </c>
      <c r="AP69" s="97" t="n">
        <f aca="false">COUNTIF($F69:$AJ72,"=ВВ")</f>
        <v>8</v>
      </c>
      <c r="AQ69" s="97" t="n">
        <f aca="false">COUNTIF($F69:$AJ72,"=В")</f>
        <v>0</v>
      </c>
      <c r="AR69" s="98" t="n">
        <f aca="false">COUNTIF($F69:$AJ72,"=НА")</f>
        <v>0</v>
      </c>
      <c r="AS69" s="98" t="n">
        <f aca="false">COUNTIF(F69:AJ72,"=ТН")</f>
        <v>0</v>
      </c>
      <c r="AT69" s="98" t="n">
        <f aca="false">COUNTIF($F69:$AJ72,"=ВД")</f>
        <v>0</v>
      </c>
      <c r="AU69" s="98" t="n">
        <f aca="false">COUNTIF($F69:$AJ72,"=ВП")</f>
        <v>0</v>
      </c>
      <c r="AV69" s="98" t="n">
        <f aca="false">COUNTIF($F69:$AJ72,"=ДД")</f>
        <v>0</v>
      </c>
      <c r="AW69" s="98" t="n">
        <f aca="false">COUNTIF($F69:$AJ72,"=П")</f>
        <v>1</v>
      </c>
      <c r="AX69" s="98" t="n">
        <f aca="false">COUNTIF($F69:$AJ72,"=ПР")</f>
        <v>0</v>
      </c>
      <c r="AY69" s="99" t="n">
        <f aca="false">COUNTIF($F69:$AJ72,"=І")</f>
        <v>0</v>
      </c>
      <c r="AZ69" s="99" t="n">
        <f aca="false">COUNTIF($F69:$AJ72,"=НЗ")</f>
        <v>0</v>
      </c>
      <c r="BA69" s="73" t="n">
        <f aca="false">IF(C69&gt;1,Графік!$L$36,"")</f>
        <v>160</v>
      </c>
    </row>
    <row r="70" customFormat="false" ht="15" hidden="false" customHeight="true" outlineLevel="0" collapsed="false">
      <c r="A70" s="57"/>
      <c r="B70" s="58"/>
      <c r="C70" s="102"/>
      <c r="D70" s="60"/>
      <c r="E70" s="100"/>
      <c r="F70" s="75" t="n">
        <f aca="false">IF(F69="Р",8,"")</f>
        <v>8</v>
      </c>
      <c r="G70" s="170" t="n">
        <f aca="false">IF(G69="Р",8,"")</f>
        <v>8</v>
      </c>
      <c r="H70" s="170" t="n">
        <f aca="false">IF(H69="Р",8,"")</f>
        <v>8</v>
      </c>
      <c r="I70" s="170" t="n">
        <f aca="false">IF(I69="Р",8,"")</f>
        <v>8</v>
      </c>
      <c r="J70" s="170" t="str">
        <f aca="false">IF(J69="Р",8,"")</f>
        <v/>
      </c>
      <c r="K70" s="170" t="str">
        <f aca="false">IF(K69="Р",8,"")</f>
        <v/>
      </c>
      <c r="L70" s="170" t="n">
        <f aca="false">IF(L69="Р",8,"")</f>
        <v>8</v>
      </c>
      <c r="M70" s="170" t="n">
        <f aca="false">IF(M69="Р",8,"")</f>
        <v>8</v>
      </c>
      <c r="N70" s="170" t="n">
        <f aca="false">IF(N69="Р",8,"")</f>
        <v>8</v>
      </c>
      <c r="O70" s="170" t="n">
        <f aca="false">IF(O69="Р",8,"")</f>
        <v>8</v>
      </c>
      <c r="P70" s="171" t="str">
        <f aca="false">IF(P69="Р",8,"")</f>
        <v/>
      </c>
      <c r="Q70" s="170" t="str">
        <f aca="false">IF(Q69="Р",8,"")</f>
        <v/>
      </c>
      <c r="R70" s="170" t="n">
        <f aca="false">IF(R69="Р",8,"")</f>
        <v>8</v>
      </c>
      <c r="S70" s="170" t="n">
        <f aca="false">IF(S69="Р",8,"")</f>
        <v>8</v>
      </c>
      <c r="T70" s="171" t="n">
        <f aca="false">IF(T69="Р",8,"")</f>
        <v>8</v>
      </c>
      <c r="U70" s="171" t="n">
        <f aca="false">IF(U69="Р",8,"")</f>
        <v>8</v>
      </c>
      <c r="V70" s="170" t="str">
        <f aca="false">IF(V69="Р",8,"")</f>
        <v/>
      </c>
      <c r="W70" s="171" t="str">
        <f aca="false">IF(W69="Р",8,"")</f>
        <v/>
      </c>
      <c r="X70" s="170" t="n">
        <f aca="false">IF(X69="Р",8,"")</f>
        <v>8</v>
      </c>
      <c r="Y70" s="170" t="n">
        <f aca="false">IF(Y69="Р",8,"")</f>
        <v>8</v>
      </c>
      <c r="Z70" s="170" t="n">
        <f aca="false">IF(Z69="Р",8,"")</f>
        <v>8</v>
      </c>
      <c r="AA70" s="171"/>
      <c r="AB70" s="170"/>
      <c r="AC70" s="170"/>
      <c r="AD70" s="171" t="n">
        <f aca="false">IF(AD69="Р",8,"")</f>
        <v>8</v>
      </c>
      <c r="AE70" s="172" t="n">
        <f aca="false">IF(AE69="Р",8,"")</f>
        <v>8</v>
      </c>
      <c r="AF70" s="170" t="n">
        <f aca="false">IF(AF69="Р",8,"")</f>
        <v>8</v>
      </c>
      <c r="AG70" s="170" t="n">
        <f aca="false">IF(AG69="Р",8,"")</f>
        <v>8</v>
      </c>
      <c r="AH70" s="170"/>
      <c r="AI70" s="170"/>
      <c r="AJ70" s="182"/>
      <c r="AK70" s="93"/>
      <c r="AL70" s="94"/>
      <c r="AM70" s="95"/>
      <c r="AN70" s="96"/>
      <c r="AO70" s="70"/>
      <c r="AP70" s="70"/>
      <c r="AQ70" s="70"/>
      <c r="AR70" s="98"/>
      <c r="AS70" s="98"/>
      <c r="AT70" s="98"/>
      <c r="AU70" s="98"/>
      <c r="AV70" s="98"/>
      <c r="AW70" s="98"/>
      <c r="AX70" s="98"/>
      <c r="AY70" s="99"/>
      <c r="AZ70" s="99"/>
      <c r="BA70" s="73"/>
    </row>
    <row r="71" customFormat="false" ht="15" hidden="false" customHeight="true" outlineLevel="0" collapsed="false">
      <c r="A71" s="57"/>
      <c r="B71" s="58"/>
      <c r="C71" s="102"/>
      <c r="D71" s="60"/>
      <c r="E71" s="100"/>
      <c r="F71" s="81" t="str">
        <f aca="false">IF(F72&gt;0,"НУ","")</f>
        <v/>
      </c>
      <c r="G71" s="183" t="str">
        <f aca="false">IF(G72&gt;0,"НУ","")</f>
        <v/>
      </c>
      <c r="H71" s="183" t="str">
        <f aca="false">IF(H72&gt;0,"НУ","")</f>
        <v/>
      </c>
      <c r="I71" s="183" t="str">
        <f aca="false">IF(I72&gt;0,"НУ","")</f>
        <v/>
      </c>
      <c r="J71" s="183" t="str">
        <f aca="false">IF(J72&gt;0,"НУ","")</f>
        <v/>
      </c>
      <c r="K71" s="183" t="str">
        <f aca="false">IF(K72&gt;0,"НУ","")</f>
        <v/>
      </c>
      <c r="L71" s="183" t="str">
        <f aca="false">IF(L72&gt;0,"НУ","")</f>
        <v/>
      </c>
      <c r="M71" s="183" t="str">
        <f aca="false">IF(M72&gt;0,"НУ","")</f>
        <v/>
      </c>
      <c r="N71" s="183" t="str">
        <f aca="false">IF(N72&gt;0,"НУ","")</f>
        <v/>
      </c>
      <c r="O71" s="183" t="str">
        <f aca="false">IF(O72&gt;0,"НУ","")</f>
        <v/>
      </c>
      <c r="P71" s="184" t="str">
        <f aca="false">IF(P72&gt;0,"НУ","")</f>
        <v/>
      </c>
      <c r="Q71" s="183" t="str">
        <f aca="false">IF(Q72&gt;0,"НУ","")</f>
        <v/>
      </c>
      <c r="R71" s="183" t="str">
        <f aca="false">IF(R72&gt;0,"НУ","")</f>
        <v/>
      </c>
      <c r="S71" s="183" t="str">
        <f aca="false">IF(S72&gt;0,"НУ","")</f>
        <v/>
      </c>
      <c r="T71" s="184" t="str">
        <f aca="false">IF(T72&gt;0,"НУ","")</f>
        <v/>
      </c>
      <c r="U71" s="184" t="str">
        <f aca="false">IF(U72&gt;0,"НУ","")</f>
        <v/>
      </c>
      <c r="V71" s="183" t="str">
        <f aca="false">IF(V72&gt;0,"НУ","")</f>
        <v/>
      </c>
      <c r="W71" s="184" t="str">
        <f aca="false">IF(W72&gt;0,"НУ","")</f>
        <v/>
      </c>
      <c r="X71" s="183" t="str">
        <f aca="false">IF(X72&gt;0,"НУ","")</f>
        <v/>
      </c>
      <c r="Y71" s="183" t="str">
        <f aca="false">IF(Y72&gt;0,"НУ","")</f>
        <v/>
      </c>
      <c r="Z71" s="183" t="str">
        <f aca="false">IF(Z72&gt;0,"НУ","")</f>
        <v/>
      </c>
      <c r="AA71" s="184"/>
      <c r="AB71" s="183"/>
      <c r="AC71" s="183"/>
      <c r="AD71" s="184" t="str">
        <f aca="false">IF(AD72&gt;0,"НУ","")</f>
        <v/>
      </c>
      <c r="AE71" s="185" t="str">
        <f aca="false">IF(AE72&gt;0,"НУ","")</f>
        <v/>
      </c>
      <c r="AF71" s="183" t="str">
        <f aca="false">IF(AF72&gt;0,"НУ","")</f>
        <v/>
      </c>
      <c r="AG71" s="183" t="str">
        <f aca="false">IF(AG72&gt;0,"НУ","")</f>
        <v/>
      </c>
      <c r="AH71" s="183" t="str">
        <f aca="false">IF(AH72&gt;0,"НУ","")</f>
        <v/>
      </c>
      <c r="AI71" s="183" t="str">
        <f aca="false">IF(AI72&gt;0,"НУ","")</f>
        <v/>
      </c>
      <c r="AJ71" s="186" t="str">
        <f aca="false">IF(AJ72&gt;0,"НУ","")</f>
        <v/>
      </c>
      <c r="AK71" s="93"/>
      <c r="AL71" s="94"/>
      <c r="AM71" s="95"/>
      <c r="AN71" s="96"/>
      <c r="AO71" s="70"/>
      <c r="AP71" s="70"/>
      <c r="AQ71" s="70"/>
      <c r="AR71" s="98"/>
      <c r="AS71" s="98"/>
      <c r="AT71" s="98"/>
      <c r="AU71" s="98"/>
      <c r="AV71" s="98"/>
      <c r="AW71" s="98"/>
      <c r="AX71" s="98"/>
      <c r="AY71" s="99"/>
      <c r="AZ71" s="99"/>
      <c r="BA71" s="73"/>
    </row>
    <row r="72" customFormat="false" ht="15" hidden="false" customHeight="true" outlineLevel="0" collapsed="false">
      <c r="A72" s="57"/>
      <c r="B72" s="58"/>
      <c r="C72" s="102"/>
      <c r="D72" s="60"/>
      <c r="E72" s="101"/>
      <c r="F72" s="87"/>
      <c r="G72" s="187"/>
      <c r="H72" s="187"/>
      <c r="I72" s="187"/>
      <c r="J72" s="187"/>
      <c r="K72" s="187"/>
      <c r="L72" s="187"/>
      <c r="M72" s="187"/>
      <c r="N72" s="187"/>
      <c r="O72" s="187"/>
      <c r="P72" s="188"/>
      <c r="Q72" s="187"/>
      <c r="R72" s="187"/>
      <c r="S72" s="187"/>
      <c r="T72" s="188"/>
      <c r="U72" s="188"/>
      <c r="V72" s="187"/>
      <c r="W72" s="188"/>
      <c r="X72" s="187"/>
      <c r="Y72" s="187"/>
      <c r="Z72" s="187"/>
      <c r="AA72" s="188"/>
      <c r="AB72" s="187"/>
      <c r="AC72" s="187"/>
      <c r="AD72" s="188"/>
      <c r="AE72" s="189"/>
      <c r="AF72" s="187"/>
      <c r="AG72" s="187"/>
      <c r="AH72" s="187"/>
      <c r="AI72" s="187"/>
      <c r="AJ72" s="190"/>
      <c r="AK72" s="93"/>
      <c r="AL72" s="94"/>
      <c r="AM72" s="95"/>
      <c r="AN72" s="96"/>
      <c r="AO72" s="70"/>
      <c r="AP72" s="70"/>
      <c r="AQ72" s="70"/>
      <c r="AR72" s="98"/>
      <c r="AS72" s="98"/>
      <c r="AT72" s="98"/>
      <c r="AU72" s="98"/>
      <c r="AV72" s="98"/>
      <c r="AW72" s="98"/>
      <c r="AX72" s="98"/>
      <c r="AY72" s="99"/>
      <c r="AZ72" s="99"/>
      <c r="BA72" s="73"/>
    </row>
    <row r="73" customFormat="false" ht="15" hidden="false" customHeight="true" outlineLevel="0" collapsed="false">
      <c r="A73" s="57" t="n">
        <v>16</v>
      </c>
      <c r="B73" s="58" t="str">
        <f aca="false">IFERROR(VLOOKUP($C73,Списки!$A$1:$C$3999,2,0),"")</f>
        <v>Марку Василь Іванович</v>
      </c>
      <c r="C73" s="102" t="s">
        <v>147</v>
      </c>
      <c r="D73" s="60" t="str">
        <f aca="false">IFERROR(VLOOKUP($C73,Списки!$A$1:$C$3999,3,0),"")</f>
        <v>транспортувальник</v>
      </c>
      <c r="E73" s="92"/>
      <c r="F73" s="61" t="str">
        <f aca="false">VLOOKUP(F$11,Графік!$I$5:$L$32,3,0)</f>
        <v>Р</v>
      </c>
      <c r="G73" s="62" t="str">
        <f aca="false">VLOOKUP(G$11,Графік!$I$5:$L$32,3,0)</f>
        <v>Р</v>
      </c>
      <c r="H73" s="62" t="str">
        <f aca="false">VLOOKUP(H$11,Графік!$I$5:$L$32,3,0)</f>
        <v>Р</v>
      </c>
      <c r="I73" s="62" t="str">
        <f aca="false">VLOOKUP(I$11,Графік!$I$5:$L$32,3,0)</f>
        <v>Р</v>
      </c>
      <c r="J73" s="62" t="str">
        <f aca="false">VLOOKUP(J$11,Графік!$I$5:$L$32,3,0)</f>
        <v>ВВ</v>
      </c>
      <c r="K73" s="62" t="str">
        <f aca="false">VLOOKUP(K$11,Графік!$I$5:$L$32,3,0)</f>
        <v>ВВ</v>
      </c>
      <c r="L73" s="62" t="str">
        <f aca="false">VLOOKUP(L$11,Графік!$I$5:$L$32,3,0)</f>
        <v>Р</v>
      </c>
      <c r="M73" s="62" t="str">
        <f aca="false">VLOOKUP(M$11,Графік!$I$5:$L$32,3,0)</f>
        <v>Р</v>
      </c>
      <c r="N73" s="62" t="str">
        <f aca="false">VLOOKUP(N$11,Графік!$I$5:$L$32,3,0)</f>
        <v>Р</v>
      </c>
      <c r="O73" s="62" t="str">
        <f aca="false">VLOOKUP(O$11,Графік!$I$5:$L$32,3,0)</f>
        <v>Р</v>
      </c>
      <c r="P73" s="63" t="str">
        <f aca="false">VLOOKUP(P$11,Графік!$I$5:$L$32,3,0)</f>
        <v>ВВ</v>
      </c>
      <c r="Q73" s="62" t="str">
        <f aca="false">VLOOKUP(Q$11,Графік!$I$5:$L$32,3,0)</f>
        <v>ВВ</v>
      </c>
      <c r="R73" s="62" t="str">
        <f aca="false">VLOOKUP(R$11,Графік!$I$5:$L$32,3,0)</f>
        <v>Р</v>
      </c>
      <c r="S73" s="62" t="str">
        <f aca="false">VLOOKUP(S$11,Графік!$I$5:$L$32,3,0)</f>
        <v>Р</v>
      </c>
      <c r="T73" s="63" t="str">
        <f aca="false">VLOOKUP(T$11,Графік!$I$5:$L$32,3,0)</f>
        <v>Р</v>
      </c>
      <c r="U73" s="63" t="str">
        <f aca="false">VLOOKUP(U$11,Графік!$I$5:$L$32,3,0)</f>
        <v>Р</v>
      </c>
      <c r="V73" s="62" t="str">
        <f aca="false">VLOOKUP(V$11,Графік!$I$5:$L$32,3,0)</f>
        <v>ВВ</v>
      </c>
      <c r="W73" s="63" t="str">
        <f aca="false">VLOOKUP(W$11,Графік!$I$5:$L$32,3,0)</f>
        <v>ВВ</v>
      </c>
      <c r="X73" s="62" t="str">
        <f aca="false">VLOOKUP(X$11,Графік!$I$5:$L$32,3,0)</f>
        <v>Р</v>
      </c>
      <c r="Y73" s="62" t="str">
        <f aca="false">VLOOKUP(Y$11,Графік!$I$5:$L$32,3,0)</f>
        <v>Р</v>
      </c>
      <c r="Z73" s="62" t="str">
        <f aca="false">VLOOKUP(Z$11,Графік!$I$5:$L$32,3,0)</f>
        <v>Р</v>
      </c>
      <c r="AA73" s="63" t="s">
        <v>51</v>
      </c>
      <c r="AB73" s="62" t="str">
        <f aca="false">VLOOKUP(AB$11,Графік!$I$5:$L$32,3,0)</f>
        <v>ВВ</v>
      </c>
      <c r="AC73" s="63" t="str">
        <f aca="false">VLOOKUP(AC$11,Графік!$I$5:$L$32,3,0)</f>
        <v>ВВ</v>
      </c>
      <c r="AD73" s="63" t="str">
        <f aca="false">VLOOKUP(AD$11,Графік!$I$5:$L$32,3,0)</f>
        <v>Р</v>
      </c>
      <c r="AE73" s="64" t="str">
        <f aca="false">VLOOKUP(AE$11,Графік!$I$5:$L$32,3,0)</f>
        <v>Р</v>
      </c>
      <c r="AF73" s="62" t="str">
        <f aca="false">VLOOKUP(AF$11,Графік!$I$5:$L$32,3,0)</f>
        <v>Р</v>
      </c>
      <c r="AG73" s="62" t="str">
        <f aca="false">VLOOKUP(AG$11,Графік!$I$5:$L$32,3,0)</f>
        <v>Р</v>
      </c>
      <c r="AH73" s="62"/>
      <c r="AI73" s="62"/>
      <c r="AJ73" s="180"/>
      <c r="AK73" s="93" t="n">
        <f aca="false">SUMIF($F73:$AJ76,"Р",$F74:$AJ74)</f>
        <v>152</v>
      </c>
      <c r="AL73" s="94" t="n">
        <f aca="false">SUMIF($F75:$AJ76,"НУ",$F76:$AJ76)</f>
        <v>0</v>
      </c>
      <c r="AM73" s="95" t="n">
        <f aca="false">SUMIF(F73:AJ76,"РВ",F74:AJ74)</f>
        <v>0</v>
      </c>
      <c r="AN73" s="96" t="n">
        <f aca="false">AK73+AL73+AM73</f>
        <v>152</v>
      </c>
      <c r="AO73" s="70" t="n">
        <f aca="false">COUNTIF($F73:$AJ76,"=Р")</f>
        <v>19</v>
      </c>
      <c r="AP73" s="97" t="n">
        <f aca="false">COUNTIF($F73:$AJ76,"=ВВ")</f>
        <v>8</v>
      </c>
      <c r="AQ73" s="97" t="n">
        <f aca="false">COUNTIF($F73:$AJ76,"=В")</f>
        <v>0</v>
      </c>
      <c r="AR73" s="98" t="n">
        <f aca="false">COUNTIF($F73:$AJ76,"=НА")</f>
        <v>0</v>
      </c>
      <c r="AS73" s="98" t="n">
        <f aca="false">COUNTIF(F73:AJ76,"=ТН")</f>
        <v>0</v>
      </c>
      <c r="AT73" s="98" t="n">
        <f aca="false">COUNTIF($F73:$AJ76,"=ВД")</f>
        <v>0</v>
      </c>
      <c r="AU73" s="98" t="n">
        <f aca="false">COUNTIF($F73:$AJ76,"=ВП")</f>
        <v>0</v>
      </c>
      <c r="AV73" s="98" t="n">
        <f aca="false">COUNTIF($F73:$AJ76,"=ДД")</f>
        <v>0</v>
      </c>
      <c r="AW73" s="98" t="n">
        <f aca="false">COUNTIF($F73:$AJ76,"=П")</f>
        <v>1</v>
      </c>
      <c r="AX73" s="98" t="n">
        <f aca="false">COUNTIF($F73:$AJ76,"=ПР")</f>
        <v>0</v>
      </c>
      <c r="AY73" s="99" t="n">
        <f aca="false">COUNTIF($F73:$AJ76,"=І")</f>
        <v>0</v>
      </c>
      <c r="AZ73" s="99" t="n">
        <f aca="false">COUNTIF($F73:$AJ76,"=НЗ")</f>
        <v>0</v>
      </c>
      <c r="BA73" s="73" t="n">
        <f aca="false">IF(C73&gt;1,Графік!$L$36,"")</f>
        <v>160</v>
      </c>
    </row>
    <row r="74" customFormat="false" ht="15" hidden="false" customHeight="true" outlineLevel="0" collapsed="false">
      <c r="A74" s="57"/>
      <c r="B74" s="58"/>
      <c r="C74" s="102"/>
      <c r="D74" s="60"/>
      <c r="E74" s="100"/>
      <c r="F74" s="75" t="n">
        <f aca="false">IF(F73="Р",8,"")</f>
        <v>8</v>
      </c>
      <c r="G74" s="170" t="n">
        <f aca="false">IF(G73="Р",8,"")</f>
        <v>8</v>
      </c>
      <c r="H74" s="170" t="n">
        <f aca="false">IF(H73="Р",8,"")</f>
        <v>8</v>
      </c>
      <c r="I74" s="170" t="n">
        <f aca="false">IF(I73="Р",8,"")</f>
        <v>8</v>
      </c>
      <c r="J74" s="170" t="str">
        <f aca="false">IF(J73="Р",8,"")</f>
        <v/>
      </c>
      <c r="K74" s="170" t="str">
        <f aca="false">IF(K73="Р",8,"")</f>
        <v/>
      </c>
      <c r="L74" s="170" t="n">
        <f aca="false">IF(L73="Р",8,"")</f>
        <v>8</v>
      </c>
      <c r="M74" s="170" t="n">
        <f aca="false">IF(M73="Р",8,"")</f>
        <v>8</v>
      </c>
      <c r="N74" s="170" t="n">
        <f aca="false">IF(N73="Р",8,"")</f>
        <v>8</v>
      </c>
      <c r="O74" s="170" t="n">
        <f aca="false">IF(O73="Р",8,"")</f>
        <v>8</v>
      </c>
      <c r="P74" s="171" t="str">
        <f aca="false">IF(P73="Р",8,"")</f>
        <v/>
      </c>
      <c r="Q74" s="170" t="str">
        <f aca="false">IF(Q73="Р",8,"")</f>
        <v/>
      </c>
      <c r="R74" s="170" t="n">
        <f aca="false">IF(R73="Р",8,"")</f>
        <v>8</v>
      </c>
      <c r="S74" s="170" t="n">
        <f aca="false">IF(S73="Р",8,"")</f>
        <v>8</v>
      </c>
      <c r="T74" s="171" t="n">
        <f aca="false">IF(T73="Р",8,"")</f>
        <v>8</v>
      </c>
      <c r="U74" s="171" t="n">
        <f aca="false">IF(U73="Р",8,"")</f>
        <v>8</v>
      </c>
      <c r="V74" s="170" t="str">
        <f aca="false">IF(V73="Р",8,"")</f>
        <v/>
      </c>
      <c r="W74" s="171" t="str">
        <f aca="false">IF(W73="Р",8,"")</f>
        <v/>
      </c>
      <c r="X74" s="170" t="n">
        <f aca="false">IF(X73="Р",8,"")</f>
        <v>8</v>
      </c>
      <c r="Y74" s="170" t="n">
        <f aca="false">IF(Y73="Р",8,"")</f>
        <v>8</v>
      </c>
      <c r="Z74" s="170" t="n">
        <f aca="false">IF(Z73="Р",8,"")</f>
        <v>8</v>
      </c>
      <c r="AA74" s="171"/>
      <c r="AB74" s="170"/>
      <c r="AC74" s="170"/>
      <c r="AD74" s="171" t="n">
        <f aca="false">IF(AD73="Р",8,"")</f>
        <v>8</v>
      </c>
      <c r="AE74" s="172" t="n">
        <f aca="false">IF(AE73="Р",8,"")</f>
        <v>8</v>
      </c>
      <c r="AF74" s="170" t="n">
        <f aca="false">IF(AF73="Р",8,"")</f>
        <v>8</v>
      </c>
      <c r="AG74" s="170" t="n">
        <f aca="false">IF(AG73="Р",8,"")</f>
        <v>8</v>
      </c>
      <c r="AH74" s="170"/>
      <c r="AI74" s="170"/>
      <c r="AJ74" s="182"/>
      <c r="AK74" s="93"/>
      <c r="AL74" s="94"/>
      <c r="AM74" s="95"/>
      <c r="AN74" s="96"/>
      <c r="AO74" s="70"/>
      <c r="AP74" s="70"/>
      <c r="AQ74" s="70"/>
      <c r="AR74" s="98"/>
      <c r="AS74" s="98"/>
      <c r="AT74" s="98"/>
      <c r="AU74" s="98"/>
      <c r="AV74" s="98"/>
      <c r="AW74" s="98"/>
      <c r="AX74" s="98"/>
      <c r="AY74" s="99"/>
      <c r="AZ74" s="99"/>
      <c r="BA74" s="73"/>
    </row>
    <row r="75" customFormat="false" ht="15" hidden="false" customHeight="true" outlineLevel="0" collapsed="false">
      <c r="A75" s="57"/>
      <c r="B75" s="58"/>
      <c r="C75" s="102"/>
      <c r="D75" s="60"/>
      <c r="E75" s="100"/>
      <c r="F75" s="81" t="str">
        <f aca="false">IF(F76&gt;0,"НУ","")</f>
        <v/>
      </c>
      <c r="G75" s="183" t="str">
        <f aca="false">IF(G76&gt;0,"НУ","")</f>
        <v/>
      </c>
      <c r="H75" s="183" t="str">
        <f aca="false">IF(H76&gt;0,"НУ","")</f>
        <v/>
      </c>
      <c r="I75" s="183" t="str">
        <f aca="false">IF(I76&gt;0,"НУ","")</f>
        <v/>
      </c>
      <c r="J75" s="183" t="str">
        <f aca="false">IF(J76&gt;0,"НУ","")</f>
        <v/>
      </c>
      <c r="K75" s="183" t="str">
        <f aca="false">IF(K76&gt;0,"НУ","")</f>
        <v/>
      </c>
      <c r="L75" s="183" t="str">
        <f aca="false">IF(L76&gt;0,"НУ","")</f>
        <v/>
      </c>
      <c r="M75" s="183" t="str">
        <f aca="false">IF(M76&gt;0,"НУ","")</f>
        <v/>
      </c>
      <c r="N75" s="183" t="str">
        <f aca="false">IF(N76&gt;0,"НУ","")</f>
        <v/>
      </c>
      <c r="O75" s="183" t="str">
        <f aca="false">IF(O76&gt;0,"НУ","")</f>
        <v/>
      </c>
      <c r="P75" s="184" t="str">
        <f aca="false">IF(P76&gt;0,"НУ","")</f>
        <v/>
      </c>
      <c r="Q75" s="183" t="str">
        <f aca="false">IF(Q76&gt;0,"НУ","")</f>
        <v/>
      </c>
      <c r="R75" s="183" t="str">
        <f aca="false">IF(R76&gt;0,"НУ","")</f>
        <v/>
      </c>
      <c r="S75" s="183" t="str">
        <f aca="false">IF(S76&gt;0,"НУ","")</f>
        <v/>
      </c>
      <c r="T75" s="184" t="str">
        <f aca="false">IF(T76&gt;0,"НУ","")</f>
        <v/>
      </c>
      <c r="U75" s="184" t="str">
        <f aca="false">IF(U76&gt;0,"НУ","")</f>
        <v/>
      </c>
      <c r="V75" s="183" t="str">
        <f aca="false">IF(V76&gt;0,"НУ","")</f>
        <v/>
      </c>
      <c r="W75" s="184" t="str">
        <f aca="false">IF(W76&gt;0,"НУ","")</f>
        <v/>
      </c>
      <c r="X75" s="183" t="str">
        <f aca="false">IF(X76&gt;0,"НУ","")</f>
        <v/>
      </c>
      <c r="Y75" s="183" t="str">
        <f aca="false">IF(Y76&gt;0,"НУ","")</f>
        <v/>
      </c>
      <c r="Z75" s="183" t="str">
        <f aca="false">IF(Z76&gt;0,"НУ","")</f>
        <v/>
      </c>
      <c r="AA75" s="184"/>
      <c r="AB75" s="183"/>
      <c r="AC75" s="183"/>
      <c r="AD75" s="184" t="str">
        <f aca="false">IF(AD76&gt;0,"НУ","")</f>
        <v/>
      </c>
      <c r="AE75" s="185" t="str">
        <f aca="false">IF(AE76&gt;0,"НУ","")</f>
        <v/>
      </c>
      <c r="AF75" s="183" t="str">
        <f aca="false">IF(AF76&gt;0,"НУ","")</f>
        <v/>
      </c>
      <c r="AG75" s="183" t="str">
        <f aca="false">IF(AG76&gt;0,"НУ","")</f>
        <v/>
      </c>
      <c r="AH75" s="183" t="str">
        <f aca="false">IF(AH76&gt;0,"НУ","")</f>
        <v/>
      </c>
      <c r="AI75" s="183" t="str">
        <f aca="false">IF(AI76&gt;0,"НУ","")</f>
        <v/>
      </c>
      <c r="AJ75" s="186" t="str">
        <f aca="false">IF(AJ76&gt;0,"НУ","")</f>
        <v/>
      </c>
      <c r="AK75" s="93"/>
      <c r="AL75" s="94"/>
      <c r="AM75" s="95"/>
      <c r="AN75" s="96"/>
      <c r="AO75" s="70"/>
      <c r="AP75" s="70"/>
      <c r="AQ75" s="70"/>
      <c r="AR75" s="98"/>
      <c r="AS75" s="98"/>
      <c r="AT75" s="98"/>
      <c r="AU75" s="98"/>
      <c r="AV75" s="98"/>
      <c r="AW75" s="98"/>
      <c r="AX75" s="98"/>
      <c r="AY75" s="99"/>
      <c r="AZ75" s="99"/>
      <c r="BA75" s="73"/>
    </row>
    <row r="76" customFormat="false" ht="15" hidden="false" customHeight="true" outlineLevel="0" collapsed="false">
      <c r="A76" s="57"/>
      <c r="B76" s="58"/>
      <c r="C76" s="102"/>
      <c r="D76" s="60"/>
      <c r="E76" s="101"/>
      <c r="F76" s="87"/>
      <c r="G76" s="187"/>
      <c r="H76" s="187"/>
      <c r="I76" s="187"/>
      <c r="J76" s="187"/>
      <c r="K76" s="187"/>
      <c r="L76" s="187"/>
      <c r="M76" s="187"/>
      <c r="N76" s="187"/>
      <c r="O76" s="187"/>
      <c r="P76" s="188"/>
      <c r="Q76" s="187"/>
      <c r="R76" s="187"/>
      <c r="S76" s="187"/>
      <c r="T76" s="188"/>
      <c r="U76" s="188"/>
      <c r="V76" s="187"/>
      <c r="W76" s="188"/>
      <c r="X76" s="187"/>
      <c r="Y76" s="187"/>
      <c r="Z76" s="187"/>
      <c r="AA76" s="188"/>
      <c r="AB76" s="187"/>
      <c r="AC76" s="187"/>
      <c r="AD76" s="188"/>
      <c r="AE76" s="189"/>
      <c r="AF76" s="187"/>
      <c r="AG76" s="187"/>
      <c r="AH76" s="187"/>
      <c r="AI76" s="187"/>
      <c r="AJ76" s="190"/>
      <c r="AK76" s="93"/>
      <c r="AL76" s="94"/>
      <c r="AM76" s="95"/>
      <c r="AN76" s="96"/>
      <c r="AO76" s="70"/>
      <c r="AP76" s="70"/>
      <c r="AQ76" s="70"/>
      <c r="AR76" s="98"/>
      <c r="AS76" s="98"/>
      <c r="AT76" s="98"/>
      <c r="AU76" s="98"/>
      <c r="AV76" s="98"/>
      <c r="AW76" s="98"/>
      <c r="AX76" s="98"/>
      <c r="AY76" s="99"/>
      <c r="AZ76" s="99"/>
      <c r="BA76" s="73"/>
    </row>
    <row r="77" customFormat="false" ht="15" hidden="false" customHeight="true" outlineLevel="0" collapsed="false">
      <c r="A77" s="57" t="n">
        <v>17</v>
      </c>
      <c r="B77" s="58" t="str">
        <f aca="false">IFERROR(VLOOKUP($C77,Списки!$A$1:$C$3999,2,0),"")</f>
        <v>Мурару Євгеній Георгійович</v>
      </c>
      <c r="C77" s="102" t="s">
        <v>148</v>
      </c>
      <c r="D77" s="60" t="str">
        <f aca="false">IFERROR(VLOOKUP($C77,Списки!$A$1:$C$3999,3,0),"")</f>
        <v>транспортувальник</v>
      </c>
      <c r="E77" s="92"/>
      <c r="F77" s="61" t="str">
        <f aca="false">VLOOKUP(F$11,Графік!$I$5:$L$32,3,0)</f>
        <v>Р</v>
      </c>
      <c r="G77" s="62" t="str">
        <f aca="false">VLOOKUP(G$11,Графік!$I$5:$L$32,3,0)</f>
        <v>Р</v>
      </c>
      <c r="H77" s="62" t="str">
        <f aca="false">VLOOKUP(H$11,Графік!$I$5:$L$32,3,0)</f>
        <v>Р</v>
      </c>
      <c r="I77" s="62" t="str">
        <f aca="false">VLOOKUP(I$11,Графік!$I$5:$L$32,3,0)</f>
        <v>Р</v>
      </c>
      <c r="J77" s="62" t="str">
        <f aca="false">VLOOKUP(J$11,Графік!$I$5:$L$32,3,0)</f>
        <v>ВВ</v>
      </c>
      <c r="K77" s="62" t="str">
        <f aca="false">VLOOKUP(K$11,Графік!$I$5:$L$32,3,0)</f>
        <v>ВВ</v>
      </c>
      <c r="L77" s="62" t="str">
        <f aca="false">VLOOKUP(L$11,Графік!$I$5:$L$32,3,0)</f>
        <v>Р</v>
      </c>
      <c r="M77" s="62" t="str">
        <f aca="false">VLOOKUP(M$11,Графік!$I$5:$L$32,3,0)</f>
        <v>Р</v>
      </c>
      <c r="N77" s="62" t="str">
        <f aca="false">VLOOKUP(N$11,Графік!$I$5:$L$32,3,0)</f>
        <v>Р</v>
      </c>
      <c r="O77" s="62" t="s">
        <v>66</v>
      </c>
      <c r="P77" s="63" t="str">
        <f aca="false">VLOOKUP(P$11,Графік!$I$5:$L$32,3,0)</f>
        <v>ВВ</v>
      </c>
      <c r="Q77" s="62" t="str">
        <f aca="false">VLOOKUP(Q$11,Графік!$I$5:$L$32,3,0)</f>
        <v>ВВ</v>
      </c>
      <c r="R77" s="62" t="s">
        <v>70</v>
      </c>
      <c r="S77" s="62" t="s">
        <v>70</v>
      </c>
      <c r="T77" s="62" t="s">
        <v>70</v>
      </c>
      <c r="U77" s="62" t="s">
        <v>70</v>
      </c>
      <c r="V77" s="63" t="s">
        <v>66</v>
      </c>
      <c r="W77" s="63" t="str">
        <f aca="false">VLOOKUP(W$11,Графік!$I$5:$L$32,3,0)</f>
        <v>ВВ</v>
      </c>
      <c r="X77" s="62" t="str">
        <f aca="false">VLOOKUP(X$11,Графік!$I$5:$L$32,3,0)</f>
        <v>Р</v>
      </c>
      <c r="Y77" s="62" t="s">
        <v>66</v>
      </c>
      <c r="Z77" s="62" t="s">
        <v>104</v>
      </c>
      <c r="AA77" s="63" t="s">
        <v>104</v>
      </c>
      <c r="AB77" s="62" t="s">
        <v>104</v>
      </c>
      <c r="AC77" s="62" t="s">
        <v>104</v>
      </c>
      <c r="AD77" s="63" t="str">
        <f aca="false">VLOOKUP(AD$11,Графік!$I$5:$L$32,3,0)</f>
        <v>Р</v>
      </c>
      <c r="AE77" s="64" t="str">
        <f aca="false">VLOOKUP(AE$11,Графік!$I$5:$L$32,3,0)</f>
        <v>Р</v>
      </c>
      <c r="AF77" s="62" t="str">
        <f aca="false">VLOOKUP(AF$11,Графік!$I$5:$L$32,3,0)</f>
        <v>Р</v>
      </c>
      <c r="AG77" s="62" t="str">
        <f aca="false">VLOOKUP(AG$11,Графік!$I$5:$L$32,3,0)</f>
        <v>Р</v>
      </c>
      <c r="AH77" s="62"/>
      <c r="AI77" s="62"/>
      <c r="AJ77" s="180"/>
      <c r="AK77" s="93" t="n">
        <f aca="false">SUMIF($F77:$AJ80,"Р",$F78:$AJ78)</f>
        <v>96</v>
      </c>
      <c r="AL77" s="94" t="n">
        <f aca="false">SUMIF($F79:$AJ80,"НУ",$F80:$AJ80)</f>
        <v>0</v>
      </c>
      <c r="AM77" s="95" t="n">
        <f aca="false">SUMIF(F77:AJ80,"РВ",F78:AJ78)</f>
        <v>0</v>
      </c>
      <c r="AN77" s="96" t="n">
        <f aca="false">AK77+AL77+AM77</f>
        <v>96</v>
      </c>
      <c r="AO77" s="70" t="n">
        <f aca="false">COUNTIF($F77:$AJ80,"=Р")</f>
        <v>12</v>
      </c>
      <c r="AP77" s="97" t="n">
        <f aca="false">COUNTIF($F77:$AJ80,"=ВВ")</f>
        <v>5</v>
      </c>
      <c r="AQ77" s="97" t="n">
        <f aca="false">COUNTIF($F77:$AJ80,"=В")</f>
        <v>0</v>
      </c>
      <c r="AR77" s="98" t="n">
        <f aca="false">COUNTIF($F77:$AJ80,"=НА")</f>
        <v>0</v>
      </c>
      <c r="AS77" s="98" t="n">
        <f aca="false">COUNTIF(F77:AJ80,"=ТН")</f>
        <v>4</v>
      </c>
      <c r="AT77" s="98" t="n">
        <f aca="false">COUNTIF($F77:$AJ80,"=ВД")</f>
        <v>0</v>
      </c>
      <c r="AU77" s="98" t="n">
        <f aca="false">COUNTIF($F77:$AJ80,"=ВП")</f>
        <v>0</v>
      </c>
      <c r="AV77" s="98" t="n">
        <f aca="false">COUNTIF($F77:$AJ80,"=ДД")</f>
        <v>0</v>
      </c>
      <c r="AW77" s="98" t="n">
        <f aca="false">COUNTIF($F77:$AJ80,"=П")</f>
        <v>0</v>
      </c>
      <c r="AX77" s="98" t="n">
        <f aca="false">COUNTIF($F77:$AJ80,"=ПР")</f>
        <v>0</v>
      </c>
      <c r="AY77" s="99" t="n">
        <f aca="false">COUNTIF($F77:$AJ80,"=І")</f>
        <v>0</v>
      </c>
      <c r="AZ77" s="99" t="n">
        <f aca="false">COUNTIF($F77:$AJ80,"=НЗ")</f>
        <v>3</v>
      </c>
      <c r="BA77" s="73" t="n">
        <f aca="false">IF(C77&gt;1,Графік!$L$36,"")</f>
        <v>160</v>
      </c>
    </row>
    <row r="78" customFormat="false" ht="15" hidden="false" customHeight="true" outlineLevel="0" collapsed="false">
      <c r="A78" s="57"/>
      <c r="B78" s="58"/>
      <c r="C78" s="102"/>
      <c r="D78" s="60"/>
      <c r="E78" s="100"/>
      <c r="F78" s="75" t="n">
        <f aca="false">IF(F77="Р",8,"")</f>
        <v>8</v>
      </c>
      <c r="G78" s="170" t="n">
        <f aca="false">IF(G77="Р",8,"")</f>
        <v>8</v>
      </c>
      <c r="H78" s="170" t="n">
        <f aca="false">IF(H77="Р",8,"")</f>
        <v>8</v>
      </c>
      <c r="I78" s="170" t="n">
        <f aca="false">IF(I77="Р",8,"")</f>
        <v>8</v>
      </c>
      <c r="J78" s="170" t="str">
        <f aca="false">IF(J77="Р",8,"")</f>
        <v/>
      </c>
      <c r="K78" s="170" t="str">
        <f aca="false">IF(K77="Р",8,"")</f>
        <v/>
      </c>
      <c r="L78" s="170" t="n">
        <f aca="false">IF(L77="Р",8,"")</f>
        <v>8</v>
      </c>
      <c r="M78" s="170" t="n">
        <f aca="false">IF(M77="Р",8,"")</f>
        <v>8</v>
      </c>
      <c r="N78" s="170" t="n">
        <f aca="false">IF(N77="Р",8,"")</f>
        <v>8</v>
      </c>
      <c r="O78" s="170"/>
      <c r="P78" s="171" t="str">
        <f aca="false">IF(P77="Р",8,"")</f>
        <v/>
      </c>
      <c r="Q78" s="170" t="str">
        <f aca="false">IF(Q77="Р",8,"")</f>
        <v/>
      </c>
      <c r="R78" s="170"/>
      <c r="S78" s="170"/>
      <c r="T78" s="171"/>
      <c r="U78" s="170"/>
      <c r="V78" s="170" t="str">
        <f aca="false">IF(V77="Р",8,"")</f>
        <v/>
      </c>
      <c r="W78" s="171" t="str">
        <f aca="false">IF(W77="Р",8,"")</f>
        <v/>
      </c>
      <c r="X78" s="170" t="n">
        <f aca="false">IF(X77="Р",8,"")</f>
        <v>8</v>
      </c>
      <c r="Y78" s="170" t="str">
        <f aca="false">IF(Y77="Р",8,"")</f>
        <v/>
      </c>
      <c r="Z78" s="170" t="str">
        <f aca="false">IF(Z77="Р",8,"")</f>
        <v/>
      </c>
      <c r="AA78" s="171" t="str">
        <f aca="false">IF(AA77="Р",8,"")</f>
        <v/>
      </c>
      <c r="AB78" s="170" t="str">
        <f aca="false">IF(AB77="Р",8,"")</f>
        <v/>
      </c>
      <c r="AC78" s="170" t="str">
        <f aca="false">IF(AC77="Р",8,"")</f>
        <v/>
      </c>
      <c r="AD78" s="171" t="n">
        <f aca="false">IF(AD77="Р",8,"")</f>
        <v>8</v>
      </c>
      <c r="AE78" s="172" t="n">
        <f aca="false">IF(AE77="Р",8,"")</f>
        <v>8</v>
      </c>
      <c r="AF78" s="170" t="n">
        <f aca="false">IF(AF77="Р",8,"")</f>
        <v>8</v>
      </c>
      <c r="AG78" s="170" t="n">
        <f aca="false">IF(AG77="Р",8,"")</f>
        <v>8</v>
      </c>
      <c r="AH78" s="170"/>
      <c r="AI78" s="170"/>
      <c r="AJ78" s="182"/>
      <c r="AK78" s="93"/>
      <c r="AL78" s="94"/>
      <c r="AM78" s="95"/>
      <c r="AN78" s="96"/>
      <c r="AO78" s="70"/>
      <c r="AP78" s="70"/>
      <c r="AQ78" s="70"/>
      <c r="AR78" s="98"/>
      <c r="AS78" s="98"/>
      <c r="AT78" s="98"/>
      <c r="AU78" s="98"/>
      <c r="AV78" s="98"/>
      <c r="AW78" s="98"/>
      <c r="AX78" s="98"/>
      <c r="AY78" s="99"/>
      <c r="AZ78" s="99"/>
      <c r="BA78" s="73"/>
    </row>
    <row r="79" customFormat="false" ht="15" hidden="false" customHeight="true" outlineLevel="0" collapsed="false">
      <c r="A79" s="57"/>
      <c r="B79" s="58"/>
      <c r="C79" s="102"/>
      <c r="D79" s="60"/>
      <c r="E79" s="100"/>
      <c r="F79" s="81" t="str">
        <f aca="false">IF(F80&gt;0,"НУ","")</f>
        <v/>
      </c>
      <c r="G79" s="183" t="str">
        <f aca="false">IF(G80&gt;0,"НУ","")</f>
        <v/>
      </c>
      <c r="H79" s="183" t="str">
        <f aca="false">IF(H80&gt;0,"НУ","")</f>
        <v/>
      </c>
      <c r="I79" s="183" t="str">
        <f aca="false">IF(I80&gt;0,"НУ","")</f>
        <v/>
      </c>
      <c r="J79" s="183" t="str">
        <f aca="false">IF(J80&gt;0,"НУ","")</f>
        <v/>
      </c>
      <c r="K79" s="183" t="str">
        <f aca="false">IF(K80&gt;0,"НУ","")</f>
        <v/>
      </c>
      <c r="L79" s="183" t="str">
        <f aca="false">IF(L80&gt;0,"НУ","")</f>
        <v/>
      </c>
      <c r="M79" s="183" t="str">
        <f aca="false">IF(M80&gt;0,"НУ","")</f>
        <v/>
      </c>
      <c r="N79" s="183" t="str">
        <f aca="false">IF(N80&gt;0,"НУ","")</f>
        <v/>
      </c>
      <c r="O79" s="183" t="str">
        <f aca="false">IF(O80&gt;0,"НУ","")</f>
        <v/>
      </c>
      <c r="P79" s="184" t="str">
        <f aca="false">IF(P80&gt;0,"НУ","")</f>
        <v/>
      </c>
      <c r="Q79" s="183" t="str">
        <f aca="false">IF(Q80&gt;0,"НУ","")</f>
        <v/>
      </c>
      <c r="R79" s="183" t="str">
        <f aca="false">IF(R80&gt;0,"НУ","")</f>
        <v/>
      </c>
      <c r="S79" s="183" t="str">
        <f aca="false">IF(S80&gt;0,"НУ","")</f>
        <v/>
      </c>
      <c r="T79" s="184" t="str">
        <f aca="false">IF(T80&gt;0,"НУ","")</f>
        <v/>
      </c>
      <c r="U79" s="184" t="str">
        <f aca="false">IF(U80&gt;0,"НУ","")</f>
        <v/>
      </c>
      <c r="V79" s="183" t="str">
        <f aca="false">IF(V80&gt;0,"НУ","")</f>
        <v/>
      </c>
      <c r="W79" s="184" t="str">
        <f aca="false">IF(W80&gt;0,"НУ","")</f>
        <v/>
      </c>
      <c r="X79" s="183" t="str">
        <f aca="false">IF(X80&gt;0,"НУ","")</f>
        <v/>
      </c>
      <c r="Y79" s="183" t="str">
        <f aca="false">IF(Y80&gt;0,"НУ","")</f>
        <v/>
      </c>
      <c r="Z79" s="183" t="str">
        <f aca="false">IF(Z80&gt;0,"НУ","")</f>
        <v/>
      </c>
      <c r="AA79" s="184" t="str">
        <f aca="false">IF(AA80&gt;0,"НУ","")</f>
        <v/>
      </c>
      <c r="AB79" s="183" t="str">
        <f aca="false">IF(AB80&gt;0,"НУ","")</f>
        <v/>
      </c>
      <c r="AC79" s="183" t="str">
        <f aca="false">IF(AC80&gt;0,"НУ","")</f>
        <v/>
      </c>
      <c r="AD79" s="184" t="str">
        <f aca="false">IF(AD80&gt;0,"НУ","")</f>
        <v/>
      </c>
      <c r="AE79" s="185" t="str">
        <f aca="false">IF(AE80&gt;0,"НУ","")</f>
        <v/>
      </c>
      <c r="AF79" s="183" t="str">
        <f aca="false">IF(AF80&gt;0,"НУ","")</f>
        <v/>
      </c>
      <c r="AG79" s="183" t="str">
        <f aca="false">IF(AG80&gt;0,"НУ","")</f>
        <v/>
      </c>
      <c r="AH79" s="183" t="str">
        <f aca="false">IF(AH80&gt;0,"НУ","")</f>
        <v/>
      </c>
      <c r="AI79" s="183" t="str">
        <f aca="false">IF(AI80&gt;0,"НУ","")</f>
        <v/>
      </c>
      <c r="AJ79" s="186" t="str">
        <f aca="false">IF(AJ80&gt;0,"НУ","")</f>
        <v/>
      </c>
      <c r="AK79" s="93"/>
      <c r="AL79" s="94"/>
      <c r="AM79" s="95"/>
      <c r="AN79" s="96"/>
      <c r="AO79" s="70"/>
      <c r="AP79" s="70"/>
      <c r="AQ79" s="70"/>
      <c r="AR79" s="98"/>
      <c r="AS79" s="98"/>
      <c r="AT79" s="98"/>
      <c r="AU79" s="98"/>
      <c r="AV79" s="98"/>
      <c r="AW79" s="98"/>
      <c r="AX79" s="98"/>
      <c r="AY79" s="99"/>
      <c r="AZ79" s="99"/>
      <c r="BA79" s="73"/>
    </row>
    <row r="80" customFormat="false" ht="15" hidden="false" customHeight="true" outlineLevel="0" collapsed="false">
      <c r="A80" s="57"/>
      <c r="B80" s="58"/>
      <c r="C80" s="102"/>
      <c r="D80" s="60"/>
      <c r="E80" s="101"/>
      <c r="F80" s="87"/>
      <c r="G80" s="187"/>
      <c r="H80" s="187"/>
      <c r="I80" s="187"/>
      <c r="J80" s="187"/>
      <c r="K80" s="187"/>
      <c r="L80" s="187"/>
      <c r="M80" s="187"/>
      <c r="N80" s="187"/>
      <c r="O80" s="187"/>
      <c r="P80" s="188"/>
      <c r="Q80" s="187"/>
      <c r="R80" s="187"/>
      <c r="S80" s="187"/>
      <c r="T80" s="188"/>
      <c r="U80" s="188"/>
      <c r="V80" s="187"/>
      <c r="W80" s="188"/>
      <c r="X80" s="187"/>
      <c r="Y80" s="187"/>
      <c r="Z80" s="187"/>
      <c r="AA80" s="188"/>
      <c r="AB80" s="187"/>
      <c r="AC80" s="187"/>
      <c r="AD80" s="188"/>
      <c r="AE80" s="189"/>
      <c r="AF80" s="187"/>
      <c r="AG80" s="187"/>
      <c r="AH80" s="187"/>
      <c r="AI80" s="187"/>
      <c r="AJ80" s="190"/>
      <c r="AK80" s="93"/>
      <c r="AL80" s="94"/>
      <c r="AM80" s="95"/>
      <c r="AN80" s="96"/>
      <c r="AO80" s="70"/>
      <c r="AP80" s="70"/>
      <c r="AQ80" s="70"/>
      <c r="AR80" s="98"/>
      <c r="AS80" s="98"/>
      <c r="AT80" s="98"/>
      <c r="AU80" s="98"/>
      <c r="AV80" s="98"/>
      <c r="AW80" s="98"/>
      <c r="AX80" s="98"/>
      <c r="AY80" s="99"/>
      <c r="AZ80" s="99"/>
      <c r="BA80" s="73"/>
    </row>
    <row r="81" customFormat="false" ht="15" hidden="false" customHeight="true" outlineLevel="0" collapsed="false">
      <c r="A81" s="57" t="n">
        <v>18</v>
      </c>
      <c r="B81" s="58" t="str">
        <f aca="false">IFERROR(VLOOKUP($C81,Списки!$A$1:$C$3999,2,0),"")</f>
        <v>Процюк Сергій Вікторович</v>
      </c>
      <c r="C81" s="102" t="s">
        <v>149</v>
      </c>
      <c r="D81" s="60" t="str">
        <f aca="false">IFERROR(VLOOKUP($C81,Списки!$A$1:$C$3999,3,0),"")</f>
        <v>транспортувальник</v>
      </c>
      <c r="E81" s="92"/>
      <c r="F81" s="61" t="str">
        <f aca="false">VLOOKUP(F$11,Графік!$I$5:$L$32,3,0)</f>
        <v>Р</v>
      </c>
      <c r="G81" s="62" t="str">
        <f aca="false">VLOOKUP(G$11,Графік!$I$5:$L$32,3,0)</f>
        <v>Р</v>
      </c>
      <c r="H81" s="62" t="str">
        <f aca="false">VLOOKUP(H$11,Графік!$I$5:$L$32,3,0)</f>
        <v>Р</v>
      </c>
      <c r="I81" s="62" t="str">
        <f aca="false">VLOOKUP(I$11,Графік!$I$5:$L$32,3,0)</f>
        <v>Р</v>
      </c>
      <c r="J81" s="62" t="str">
        <f aca="false">VLOOKUP(J$11,Графік!$I$5:$L$32,3,0)</f>
        <v>ВВ</v>
      </c>
      <c r="K81" s="62" t="str">
        <f aca="false">VLOOKUP(K$11,Графік!$I$5:$L$32,3,0)</f>
        <v>ВВ</v>
      </c>
      <c r="L81" s="62" t="str">
        <f aca="false">VLOOKUP(L$11,Графік!$I$5:$L$32,3,0)</f>
        <v>Р</v>
      </c>
      <c r="M81" s="62" t="str">
        <f aca="false">VLOOKUP(M$11,Графік!$I$5:$L$32,3,0)</f>
        <v>Р</v>
      </c>
      <c r="N81" s="62" t="str">
        <f aca="false">VLOOKUP(N$11,Графік!$I$5:$L$32,3,0)</f>
        <v>Р</v>
      </c>
      <c r="O81" s="62" t="str">
        <f aca="false">VLOOKUP(O$11,Графік!$I$5:$L$32,3,0)</f>
        <v>Р</v>
      </c>
      <c r="P81" s="63" t="str">
        <f aca="false">VLOOKUP(P$11,Графік!$I$5:$L$32,3,0)</f>
        <v>ВВ</v>
      </c>
      <c r="Q81" s="62" t="str">
        <f aca="false">VLOOKUP(Q$11,Графік!$I$5:$L$32,3,0)</f>
        <v>ВВ</v>
      </c>
      <c r="R81" s="62" t="str">
        <f aca="false">VLOOKUP(R$11,Графік!$I$5:$L$32,3,0)</f>
        <v>Р</v>
      </c>
      <c r="S81" s="62" t="str">
        <f aca="false">VLOOKUP(S$11,Графік!$I$5:$L$32,3,0)</f>
        <v>Р</v>
      </c>
      <c r="T81" s="63" t="str">
        <f aca="false">VLOOKUP(T$11,Графік!$I$5:$L$32,3,0)</f>
        <v>Р</v>
      </c>
      <c r="U81" s="63" t="str">
        <f aca="false">VLOOKUP(U$11,Графік!$I$5:$L$32,3,0)</f>
        <v>Р</v>
      </c>
      <c r="V81" s="62" t="str">
        <f aca="false">VLOOKUP(V$11,Графік!$I$5:$L$32,3,0)</f>
        <v>ВВ</v>
      </c>
      <c r="W81" s="63" t="str">
        <f aca="false">VLOOKUP(W$11,Графік!$I$5:$L$32,3,0)</f>
        <v>ВВ</v>
      </c>
      <c r="X81" s="62" t="str">
        <f aca="false">VLOOKUP(X$11,Графік!$I$5:$L$32,3,0)</f>
        <v>Р</v>
      </c>
      <c r="Y81" s="62" t="str">
        <f aca="false">VLOOKUP(Y$11,Графік!$I$5:$L$32,3,0)</f>
        <v>Р</v>
      </c>
      <c r="Z81" s="62" t="str">
        <f aca="false">VLOOKUP(Z$11,Графік!$I$5:$L$32,3,0)</f>
        <v>Р</v>
      </c>
      <c r="AA81" s="63" t="s">
        <v>51</v>
      </c>
      <c r="AB81" s="62" t="s">
        <v>132</v>
      </c>
      <c r="AC81" s="63" t="str">
        <f aca="false">VLOOKUP(AC$11,Графік!$I$5:$L$32,3,0)</f>
        <v>ВВ</v>
      </c>
      <c r="AD81" s="63" t="str">
        <f aca="false">VLOOKUP(AD$11,Графік!$I$5:$L$32,3,0)</f>
        <v>Р</v>
      </c>
      <c r="AE81" s="64" t="str">
        <f aca="false">VLOOKUP(AE$11,Графік!$I$5:$L$32,3,0)</f>
        <v>Р</v>
      </c>
      <c r="AF81" s="62" t="str">
        <f aca="false">VLOOKUP(AF$11,Графік!$I$5:$L$32,3,0)</f>
        <v>Р</v>
      </c>
      <c r="AG81" s="62" t="str">
        <f aca="false">VLOOKUP(AG$11,Графік!$I$5:$L$32,3,0)</f>
        <v>Р</v>
      </c>
      <c r="AH81" s="62"/>
      <c r="AI81" s="62"/>
      <c r="AJ81" s="180"/>
      <c r="AK81" s="93" t="n">
        <f aca="false">SUMIF($F81:$AJ84,"Р",$F82:$AJ82)</f>
        <v>152</v>
      </c>
      <c r="AL81" s="94" t="n">
        <f aca="false">SUMIF($F83:$AJ84,"НУ",$F84:$AJ84)</f>
        <v>0</v>
      </c>
      <c r="AM81" s="95" t="n">
        <f aca="false">SUMIF(F81:AJ84,"РВ",F82:AJ82)</f>
        <v>8</v>
      </c>
      <c r="AN81" s="96" t="n">
        <f aca="false">AK81+AL81+AM81</f>
        <v>160</v>
      </c>
      <c r="AO81" s="70" t="n">
        <f aca="false">COUNTIF($F81:$AJ84,"=Р")</f>
        <v>19</v>
      </c>
      <c r="AP81" s="97" t="n">
        <f aca="false">COUNTIF($F81:$AJ84,"=ВВ")</f>
        <v>7</v>
      </c>
      <c r="AQ81" s="97" t="n">
        <f aca="false">COUNTIF($F81:$AJ84,"=В")</f>
        <v>0</v>
      </c>
      <c r="AR81" s="98" t="n">
        <f aca="false">COUNTIF($F81:$AJ84,"=НА")</f>
        <v>0</v>
      </c>
      <c r="AS81" s="98" t="n">
        <f aca="false">COUNTIF(F81:AJ84,"=ТН")</f>
        <v>0</v>
      </c>
      <c r="AT81" s="98" t="n">
        <f aca="false">COUNTIF($F81:$AJ84,"=ВД")</f>
        <v>0</v>
      </c>
      <c r="AU81" s="98" t="n">
        <f aca="false">COUNTIF($F81:$AJ84,"=ВП")</f>
        <v>0</v>
      </c>
      <c r="AV81" s="98" t="n">
        <f aca="false">COUNTIF($F81:$AJ84,"=ДД")</f>
        <v>0</v>
      </c>
      <c r="AW81" s="98" t="n">
        <f aca="false">COUNTIF($F81:$AJ84,"=П")</f>
        <v>1</v>
      </c>
      <c r="AX81" s="98" t="n">
        <f aca="false">COUNTIF($F81:$AJ84,"=ПР")</f>
        <v>0</v>
      </c>
      <c r="AY81" s="99" t="n">
        <f aca="false">COUNTIF($F81:$AJ84,"=І")</f>
        <v>0</v>
      </c>
      <c r="AZ81" s="99" t="n">
        <f aca="false">COUNTIF($F81:$AJ84,"=НЗ")</f>
        <v>0</v>
      </c>
      <c r="BA81" s="73" t="n">
        <f aca="false">IF(C81&gt;1,Графік!$L$36,"")</f>
        <v>160</v>
      </c>
    </row>
    <row r="82" customFormat="false" ht="15" hidden="false" customHeight="true" outlineLevel="0" collapsed="false">
      <c r="A82" s="57"/>
      <c r="B82" s="58"/>
      <c r="C82" s="102"/>
      <c r="D82" s="60"/>
      <c r="E82" s="100"/>
      <c r="F82" s="75" t="n">
        <f aca="false">IF(F81="Р",8,"")</f>
        <v>8</v>
      </c>
      <c r="G82" s="170" t="n">
        <f aca="false">IF(G81="Р",8,"")</f>
        <v>8</v>
      </c>
      <c r="H82" s="170" t="n">
        <f aca="false">IF(H81="Р",8,"")</f>
        <v>8</v>
      </c>
      <c r="I82" s="170" t="n">
        <f aca="false">IF(I81="Р",8,"")</f>
        <v>8</v>
      </c>
      <c r="J82" s="170" t="str">
        <f aca="false">IF(J81="Р",8,"")</f>
        <v/>
      </c>
      <c r="K82" s="170" t="str">
        <f aca="false">IF(K81="Р",8,"")</f>
        <v/>
      </c>
      <c r="L82" s="170" t="n">
        <f aca="false">IF(L81="Р",8,"")</f>
        <v>8</v>
      </c>
      <c r="M82" s="170" t="n">
        <f aca="false">IF(M81="Р",8,"")</f>
        <v>8</v>
      </c>
      <c r="N82" s="170" t="n">
        <f aca="false">IF(N81="Р",8,"")</f>
        <v>8</v>
      </c>
      <c r="O82" s="170" t="n">
        <f aca="false">IF(O81="Р",8,"")</f>
        <v>8</v>
      </c>
      <c r="P82" s="171" t="str">
        <f aca="false">IF(P81="Р",8,"")</f>
        <v/>
      </c>
      <c r="Q82" s="170" t="str">
        <f aca="false">IF(Q81="Р",8,"")</f>
        <v/>
      </c>
      <c r="R82" s="170" t="n">
        <f aca="false">IF(R81="Р",8,"")</f>
        <v>8</v>
      </c>
      <c r="S82" s="170" t="n">
        <f aca="false">IF(S81="Р",8,"")</f>
        <v>8</v>
      </c>
      <c r="T82" s="171" t="n">
        <f aca="false">IF(T81="Р",8,"")</f>
        <v>8</v>
      </c>
      <c r="U82" s="171" t="n">
        <f aca="false">IF(U81="Р",8,"")</f>
        <v>8</v>
      </c>
      <c r="V82" s="170" t="str">
        <f aca="false">IF(V81="Р",8,"")</f>
        <v/>
      </c>
      <c r="W82" s="171" t="str">
        <f aca="false">IF(W81="Р",8,"")</f>
        <v/>
      </c>
      <c r="X82" s="170" t="n">
        <f aca="false">IF(X81="Р",8,"")</f>
        <v>8</v>
      </c>
      <c r="Y82" s="170" t="n">
        <f aca="false">IF(Y81="Р",8,"")</f>
        <v>8</v>
      </c>
      <c r="Z82" s="170" t="n">
        <f aca="false">IF(Z81="Р",8,"")</f>
        <v>8</v>
      </c>
      <c r="AA82" s="171"/>
      <c r="AB82" s="170" t="n">
        <v>8</v>
      </c>
      <c r="AC82" s="170"/>
      <c r="AD82" s="171" t="n">
        <f aca="false">IF(AD81="Р",8,"")</f>
        <v>8</v>
      </c>
      <c r="AE82" s="172" t="n">
        <f aca="false">IF(AE81="Р",8,"")</f>
        <v>8</v>
      </c>
      <c r="AF82" s="170" t="n">
        <f aca="false">IF(AF81="Р",8,"")</f>
        <v>8</v>
      </c>
      <c r="AG82" s="170" t="n">
        <f aca="false">IF(AG81="Р",8,"")</f>
        <v>8</v>
      </c>
      <c r="AH82" s="170"/>
      <c r="AI82" s="170"/>
      <c r="AJ82" s="182"/>
      <c r="AK82" s="93"/>
      <c r="AL82" s="94"/>
      <c r="AM82" s="95"/>
      <c r="AN82" s="96"/>
      <c r="AO82" s="70"/>
      <c r="AP82" s="70"/>
      <c r="AQ82" s="70"/>
      <c r="AR82" s="98"/>
      <c r="AS82" s="98"/>
      <c r="AT82" s="98"/>
      <c r="AU82" s="98"/>
      <c r="AV82" s="98"/>
      <c r="AW82" s="98"/>
      <c r="AX82" s="98"/>
      <c r="AY82" s="99"/>
      <c r="AZ82" s="99"/>
      <c r="BA82" s="73"/>
    </row>
    <row r="83" customFormat="false" ht="15" hidden="false" customHeight="true" outlineLevel="0" collapsed="false">
      <c r="A83" s="57"/>
      <c r="B83" s="58"/>
      <c r="C83" s="102"/>
      <c r="D83" s="60"/>
      <c r="E83" s="100"/>
      <c r="F83" s="81" t="str">
        <f aca="false">IF(F84&gt;0,"НУ","")</f>
        <v/>
      </c>
      <c r="G83" s="183" t="str">
        <f aca="false">IF(G84&gt;0,"НУ","")</f>
        <v/>
      </c>
      <c r="H83" s="183" t="str">
        <f aca="false">IF(H84&gt;0,"НУ","")</f>
        <v/>
      </c>
      <c r="I83" s="183" t="str">
        <f aca="false">IF(I84&gt;0,"НУ","")</f>
        <v/>
      </c>
      <c r="J83" s="183" t="str">
        <f aca="false">IF(J84&gt;0,"НУ","")</f>
        <v/>
      </c>
      <c r="K83" s="183" t="str">
        <f aca="false">IF(K84&gt;0,"НУ","")</f>
        <v/>
      </c>
      <c r="L83" s="183" t="str">
        <f aca="false">IF(L84&gt;0,"НУ","")</f>
        <v/>
      </c>
      <c r="M83" s="183" t="str">
        <f aca="false">IF(M84&gt;0,"НУ","")</f>
        <v/>
      </c>
      <c r="N83" s="183" t="str">
        <f aca="false">IF(N84&gt;0,"НУ","")</f>
        <v/>
      </c>
      <c r="O83" s="183" t="str">
        <f aca="false">IF(O84&gt;0,"НУ","")</f>
        <v/>
      </c>
      <c r="P83" s="184" t="str">
        <f aca="false">IF(P84&gt;0,"НУ","")</f>
        <v/>
      </c>
      <c r="Q83" s="183" t="str">
        <f aca="false">IF(Q84&gt;0,"НУ","")</f>
        <v/>
      </c>
      <c r="R83" s="183" t="str">
        <f aca="false">IF(R84&gt;0,"НУ","")</f>
        <v/>
      </c>
      <c r="S83" s="183" t="str">
        <f aca="false">IF(S84&gt;0,"НУ","")</f>
        <v/>
      </c>
      <c r="T83" s="184" t="str">
        <f aca="false">IF(T84&gt;0,"НУ","")</f>
        <v/>
      </c>
      <c r="U83" s="184" t="str">
        <f aca="false">IF(U84&gt;0,"НУ","")</f>
        <v/>
      </c>
      <c r="V83" s="183" t="str">
        <f aca="false">IF(V84&gt;0,"НУ","")</f>
        <v/>
      </c>
      <c r="W83" s="184" t="str">
        <f aca="false">IF(W84&gt;0,"НУ","")</f>
        <v/>
      </c>
      <c r="X83" s="183" t="str">
        <f aca="false">IF(X84&gt;0,"НУ","")</f>
        <v/>
      </c>
      <c r="Y83" s="183" t="str">
        <f aca="false">IF(Y84&gt;0,"НУ","")</f>
        <v/>
      </c>
      <c r="Z83" s="183" t="str">
        <f aca="false">IF(Z84&gt;0,"НУ","")</f>
        <v/>
      </c>
      <c r="AA83" s="184"/>
      <c r="AB83" s="183"/>
      <c r="AC83" s="183"/>
      <c r="AD83" s="184" t="str">
        <f aca="false">IF(AD84&gt;0,"НУ","")</f>
        <v/>
      </c>
      <c r="AE83" s="185" t="str">
        <f aca="false">IF(AE84&gt;0,"НУ","")</f>
        <v/>
      </c>
      <c r="AF83" s="183" t="str">
        <f aca="false">IF(AF84&gt;0,"НУ","")</f>
        <v/>
      </c>
      <c r="AG83" s="183" t="str">
        <f aca="false">IF(AG84&gt;0,"НУ","")</f>
        <v/>
      </c>
      <c r="AH83" s="183" t="str">
        <f aca="false">IF(AH84&gt;0,"НУ","")</f>
        <v/>
      </c>
      <c r="AI83" s="183" t="str">
        <f aca="false">IF(AI84&gt;0,"НУ","")</f>
        <v/>
      </c>
      <c r="AJ83" s="186" t="str">
        <f aca="false">IF(AJ84&gt;0,"НУ","")</f>
        <v/>
      </c>
      <c r="AK83" s="93"/>
      <c r="AL83" s="94"/>
      <c r="AM83" s="95"/>
      <c r="AN83" s="96"/>
      <c r="AO83" s="70"/>
      <c r="AP83" s="70"/>
      <c r="AQ83" s="70"/>
      <c r="AR83" s="98"/>
      <c r="AS83" s="98"/>
      <c r="AT83" s="98"/>
      <c r="AU83" s="98"/>
      <c r="AV83" s="98"/>
      <c r="AW83" s="98"/>
      <c r="AX83" s="98"/>
      <c r="AY83" s="99"/>
      <c r="AZ83" s="99"/>
      <c r="BA83" s="73"/>
    </row>
    <row r="84" customFormat="false" ht="15" hidden="false" customHeight="true" outlineLevel="0" collapsed="false">
      <c r="A84" s="57"/>
      <c r="B84" s="58"/>
      <c r="C84" s="102"/>
      <c r="D84" s="60"/>
      <c r="E84" s="101"/>
      <c r="F84" s="87"/>
      <c r="G84" s="187"/>
      <c r="H84" s="187"/>
      <c r="I84" s="187"/>
      <c r="J84" s="187"/>
      <c r="K84" s="187"/>
      <c r="L84" s="187"/>
      <c r="M84" s="187"/>
      <c r="N84" s="187"/>
      <c r="O84" s="187"/>
      <c r="P84" s="188"/>
      <c r="Q84" s="187"/>
      <c r="R84" s="187"/>
      <c r="S84" s="187"/>
      <c r="T84" s="188"/>
      <c r="U84" s="188"/>
      <c r="V84" s="187"/>
      <c r="W84" s="188"/>
      <c r="X84" s="187"/>
      <c r="Y84" s="187"/>
      <c r="Z84" s="187"/>
      <c r="AA84" s="188"/>
      <c r="AB84" s="187"/>
      <c r="AC84" s="187"/>
      <c r="AD84" s="188"/>
      <c r="AE84" s="189"/>
      <c r="AF84" s="187"/>
      <c r="AG84" s="187"/>
      <c r="AH84" s="187"/>
      <c r="AI84" s="187"/>
      <c r="AJ84" s="190"/>
      <c r="AK84" s="93"/>
      <c r="AL84" s="94"/>
      <c r="AM84" s="95"/>
      <c r="AN84" s="96"/>
      <c r="AO84" s="70"/>
      <c r="AP84" s="70"/>
      <c r="AQ84" s="70"/>
      <c r="AR84" s="98"/>
      <c r="AS84" s="98"/>
      <c r="AT84" s="98"/>
      <c r="AU84" s="98"/>
      <c r="AV84" s="98"/>
      <c r="AW84" s="98"/>
      <c r="AX84" s="98"/>
      <c r="AY84" s="99"/>
      <c r="AZ84" s="99"/>
      <c r="BA84" s="73"/>
    </row>
    <row r="85" customFormat="false" ht="15" hidden="false" customHeight="true" outlineLevel="0" collapsed="false">
      <c r="A85" s="57" t="n">
        <v>19</v>
      </c>
      <c r="B85" s="58" t="str">
        <f aca="false">IFERROR(VLOOKUP($C85,Списки!$A$1:$C$3999,2,0),"")</f>
        <v>Стінковий Олександр Юрійович</v>
      </c>
      <c r="C85" s="102" t="s">
        <v>150</v>
      </c>
      <c r="D85" s="60" t="str">
        <f aca="false">IFERROR(VLOOKUP($C85,Списки!$A$1:$C$3999,3,0),"")</f>
        <v>транспортувальник</v>
      </c>
      <c r="E85" s="92"/>
      <c r="F85" s="61" t="str">
        <f aca="false">VLOOKUP(F$11,Графік!$I$5:$L$32,3,0)</f>
        <v>Р</v>
      </c>
      <c r="G85" s="62" t="str">
        <f aca="false">VLOOKUP(G$11,Графік!$I$5:$L$32,3,0)</f>
        <v>Р</v>
      </c>
      <c r="H85" s="62" t="str">
        <f aca="false">VLOOKUP(H$11,Графік!$I$5:$L$32,3,0)</f>
        <v>Р</v>
      </c>
      <c r="I85" s="62" t="str">
        <f aca="false">VLOOKUP(I$11,Графік!$I$5:$L$32,3,0)</f>
        <v>Р</v>
      </c>
      <c r="J85" s="62" t="str">
        <f aca="false">VLOOKUP(J$11,Графік!$I$5:$L$32,3,0)</f>
        <v>ВВ</v>
      </c>
      <c r="K85" s="62" t="str">
        <f aca="false">VLOOKUP(K$11,Графік!$I$5:$L$32,3,0)</f>
        <v>ВВ</v>
      </c>
      <c r="L85" s="62" t="str">
        <f aca="false">VLOOKUP(L$11,Графік!$I$5:$L$32,3,0)</f>
        <v>Р</v>
      </c>
      <c r="M85" s="62" t="str">
        <f aca="false">VLOOKUP(M$11,Графік!$I$5:$L$32,3,0)</f>
        <v>Р</v>
      </c>
      <c r="N85" s="62" t="str">
        <f aca="false">VLOOKUP(N$11,Графік!$I$5:$L$32,3,0)</f>
        <v>Р</v>
      </c>
      <c r="O85" s="62" t="str">
        <f aca="false">VLOOKUP(O$11,Графік!$I$5:$L$32,3,0)</f>
        <v>Р</v>
      </c>
      <c r="P85" s="63" t="str">
        <f aca="false">VLOOKUP(P$11,Графік!$I$5:$L$32,3,0)</f>
        <v>ВВ</v>
      </c>
      <c r="Q85" s="62" t="str">
        <f aca="false">VLOOKUP(Q$11,Графік!$I$5:$L$32,3,0)</f>
        <v>ВВ</v>
      </c>
      <c r="R85" s="62" t="str">
        <f aca="false">VLOOKUP(R$11,Графік!$I$5:$L$32,3,0)</f>
        <v>Р</v>
      </c>
      <c r="S85" s="62" t="str">
        <f aca="false">VLOOKUP(S$11,Графік!$I$5:$L$32,3,0)</f>
        <v>Р</v>
      </c>
      <c r="T85" s="63" t="str">
        <f aca="false">VLOOKUP(T$11,Графік!$I$5:$L$32,3,0)</f>
        <v>Р</v>
      </c>
      <c r="U85" s="63" t="str">
        <f aca="false">VLOOKUP(U$11,Графік!$I$5:$L$32,3,0)</f>
        <v>Р</v>
      </c>
      <c r="V85" s="62" t="str">
        <f aca="false">VLOOKUP(V$11,Графік!$I$5:$L$32,3,0)</f>
        <v>ВВ</v>
      </c>
      <c r="W85" s="63" t="str">
        <f aca="false">VLOOKUP(W$11,Графік!$I$5:$L$32,3,0)</f>
        <v>ВВ</v>
      </c>
      <c r="X85" s="62" t="str">
        <f aca="false">VLOOKUP(X$11,Графік!$I$5:$L$32,3,0)</f>
        <v>Р</v>
      </c>
      <c r="Y85" s="62" t="str">
        <f aca="false">VLOOKUP(Y$11,Графік!$I$5:$L$32,3,0)</f>
        <v>Р</v>
      </c>
      <c r="Z85" s="62" t="str">
        <f aca="false">VLOOKUP(Z$11,Графік!$I$5:$L$32,3,0)</f>
        <v>Р</v>
      </c>
      <c r="AA85" s="63" t="s">
        <v>51</v>
      </c>
      <c r="AB85" s="62" t="s">
        <v>132</v>
      </c>
      <c r="AC85" s="63" t="str">
        <f aca="false">VLOOKUP(AC$11,Графік!$I$5:$L$32,3,0)</f>
        <v>ВВ</v>
      </c>
      <c r="AD85" s="63" t="s">
        <v>66</v>
      </c>
      <c r="AE85" s="62" t="str">
        <f aca="false">VLOOKUP(AE$11,Графік!$I$5:$L$32,3,0)</f>
        <v>Р</v>
      </c>
      <c r="AF85" s="62" t="str">
        <f aca="false">VLOOKUP(AF$11,Графік!$I$5:$L$32,3,0)</f>
        <v>Р</v>
      </c>
      <c r="AG85" s="62" t="str">
        <f aca="false">VLOOKUP(AG$11,Графік!$I$5:$L$32,3,0)</f>
        <v>Р</v>
      </c>
      <c r="AH85" s="62"/>
      <c r="AI85" s="62"/>
      <c r="AJ85" s="180"/>
      <c r="AK85" s="93" t="n">
        <f aca="false">SUMIF($F85:$AJ88,"Р",$F86:$AJ86)</f>
        <v>126</v>
      </c>
      <c r="AL85" s="94" t="n">
        <f aca="false">SUMIF($F87:$AJ88,"НУ",$F88:$AJ88)</f>
        <v>0</v>
      </c>
      <c r="AM85" s="95" t="n">
        <f aca="false">SUMIF(F85:AJ88,"РВ",F86:AJ86)</f>
        <v>8</v>
      </c>
      <c r="AN85" s="96" t="n">
        <f aca="false">AK85+AL85+AM85</f>
        <v>134</v>
      </c>
      <c r="AO85" s="70" t="n">
        <f aca="false">COUNTIF($F85:$AJ88,"=Р")</f>
        <v>18</v>
      </c>
      <c r="AP85" s="97" t="n">
        <f aca="false">COUNTIF($F85:$AJ88,"=ВВ")</f>
        <v>7</v>
      </c>
      <c r="AQ85" s="97" t="n">
        <f aca="false">COUNTIF($F85:$AJ88,"=В")</f>
        <v>0</v>
      </c>
      <c r="AR85" s="98" t="n">
        <f aca="false">COUNTIF($F85:$AJ88,"=НА")</f>
        <v>0</v>
      </c>
      <c r="AS85" s="98" t="n">
        <f aca="false">COUNTIF(F85:AJ88,"=ТН")</f>
        <v>0</v>
      </c>
      <c r="AT85" s="98" t="n">
        <f aca="false">COUNTIF($F85:$AJ88,"=ВД")</f>
        <v>0</v>
      </c>
      <c r="AU85" s="98" t="n">
        <f aca="false">COUNTIF($F85:$AJ88,"=ВП")</f>
        <v>0</v>
      </c>
      <c r="AV85" s="98" t="n">
        <f aca="false">COUNTIF($F85:$AJ88,"=ДД")</f>
        <v>0</v>
      </c>
      <c r="AW85" s="98" t="n">
        <f aca="false">COUNTIF($F85:$AJ88,"=П")</f>
        <v>1</v>
      </c>
      <c r="AX85" s="98" t="n">
        <f aca="false">COUNTIF($F85:$AJ88,"=ПР")</f>
        <v>0</v>
      </c>
      <c r="AY85" s="99" t="n">
        <f aca="false">COUNTIF($F85:$AJ88,"=І")</f>
        <v>0</v>
      </c>
      <c r="AZ85" s="99" t="n">
        <f aca="false">COUNTIF($F85:$AJ88,"=НЗ")</f>
        <v>1</v>
      </c>
      <c r="BA85" s="73" t="n">
        <f aca="false">IF(C85&gt;1,Графік!$L$36,"")</f>
        <v>160</v>
      </c>
    </row>
    <row r="86" customFormat="false" ht="15" hidden="false" customHeight="true" outlineLevel="0" collapsed="false">
      <c r="A86" s="57"/>
      <c r="B86" s="58"/>
      <c r="C86" s="102"/>
      <c r="D86" s="60"/>
      <c r="E86" s="100"/>
      <c r="F86" s="75" t="n">
        <f aca="false">IF(F85="Р",8,"")</f>
        <v>8</v>
      </c>
      <c r="G86" s="170" t="n">
        <f aca="false">IF(G85="Р",8,"")</f>
        <v>8</v>
      </c>
      <c r="H86" s="170" t="n">
        <f aca="false">IF(H85="Р",8,"")</f>
        <v>8</v>
      </c>
      <c r="I86" s="170" t="n">
        <f aca="false">IF(I85="Р",8,"")</f>
        <v>8</v>
      </c>
      <c r="J86" s="170" t="str">
        <f aca="false">IF(J85="Р",8,"")</f>
        <v/>
      </c>
      <c r="K86" s="170" t="str">
        <f aca="false">IF(K85="Р",8,"")</f>
        <v/>
      </c>
      <c r="L86" s="170" t="n">
        <f aca="false">IF(L85="Р",8,"")</f>
        <v>8</v>
      </c>
      <c r="M86" s="170" t="n">
        <f aca="false">IF(M85="Р",8,"")</f>
        <v>8</v>
      </c>
      <c r="N86" s="170" t="n">
        <f aca="false">IF(N85="Р",8,"")</f>
        <v>8</v>
      </c>
      <c r="O86" s="170" t="n">
        <f aca="false">IF(O85="Р",8,"")</f>
        <v>8</v>
      </c>
      <c r="P86" s="171" t="str">
        <f aca="false">IF(P85="Р",8,"")</f>
        <v/>
      </c>
      <c r="Q86" s="170" t="str">
        <f aca="false">IF(Q85="Р",8,"")</f>
        <v/>
      </c>
      <c r="R86" s="170" t="n">
        <f aca="false">IF(R85="Р",8,"")</f>
        <v>8</v>
      </c>
      <c r="S86" s="170" t="n">
        <f aca="false">IF(S85="Р",8,"")</f>
        <v>8</v>
      </c>
      <c r="T86" s="171" t="n">
        <v>6</v>
      </c>
      <c r="U86" s="171" t="n">
        <f aca="false">IF(U85="Р",8,"")</f>
        <v>8</v>
      </c>
      <c r="V86" s="170" t="str">
        <f aca="false">IF(V85="Р",8,"")</f>
        <v/>
      </c>
      <c r="W86" s="171" t="str">
        <f aca="false">IF(W85="Р",8,"")</f>
        <v/>
      </c>
      <c r="X86" s="170" t="n">
        <f aca="false">IF(X85="Р",8,"")</f>
        <v>8</v>
      </c>
      <c r="Y86" s="170" t="n">
        <f aca="false">IF(Y85="Р",8,"")</f>
        <v>8</v>
      </c>
      <c r="Z86" s="170" t="n">
        <f aca="false">IF(Z85="Р",8,"")</f>
        <v>8</v>
      </c>
      <c r="AA86" s="171"/>
      <c r="AB86" s="170" t="n">
        <v>8</v>
      </c>
      <c r="AC86" s="170"/>
      <c r="AD86" s="171" t="str">
        <f aca="false">IF(AD85="Р",8,"")</f>
        <v/>
      </c>
      <c r="AE86" s="172" t="n">
        <v>8</v>
      </c>
      <c r="AF86" s="170"/>
      <c r="AG86" s="170"/>
      <c r="AH86" s="170"/>
      <c r="AI86" s="170"/>
      <c r="AJ86" s="182"/>
      <c r="AK86" s="93"/>
      <c r="AL86" s="94"/>
      <c r="AM86" s="95"/>
      <c r="AN86" s="96"/>
      <c r="AO86" s="70"/>
      <c r="AP86" s="70"/>
      <c r="AQ86" s="70"/>
      <c r="AR86" s="98"/>
      <c r="AS86" s="98"/>
      <c r="AT86" s="98"/>
      <c r="AU86" s="98"/>
      <c r="AV86" s="98"/>
      <c r="AW86" s="98"/>
      <c r="AX86" s="98"/>
      <c r="AY86" s="99"/>
      <c r="AZ86" s="99"/>
      <c r="BA86" s="73"/>
    </row>
    <row r="87" customFormat="false" ht="15" hidden="false" customHeight="true" outlineLevel="0" collapsed="false">
      <c r="A87" s="57"/>
      <c r="B87" s="58"/>
      <c r="C87" s="102"/>
      <c r="D87" s="60"/>
      <c r="E87" s="100"/>
      <c r="F87" s="81" t="str">
        <f aca="false">IF(F88&gt;0,"НУ","")</f>
        <v/>
      </c>
      <c r="G87" s="183" t="str">
        <f aca="false">IF(G88&gt;0,"НУ","")</f>
        <v/>
      </c>
      <c r="H87" s="183" t="str">
        <f aca="false">IF(H88&gt;0,"НУ","")</f>
        <v/>
      </c>
      <c r="I87" s="183" t="str">
        <f aca="false">IF(I88&gt;0,"НУ","")</f>
        <v/>
      </c>
      <c r="J87" s="183" t="str">
        <f aca="false">IF(J88&gt;0,"НУ","")</f>
        <v/>
      </c>
      <c r="K87" s="183" t="str">
        <f aca="false">IF(K88&gt;0,"НУ","")</f>
        <v/>
      </c>
      <c r="L87" s="183" t="str">
        <f aca="false">IF(L88&gt;0,"НУ","")</f>
        <v/>
      </c>
      <c r="M87" s="183" t="str">
        <f aca="false">IF(M88&gt;0,"НУ","")</f>
        <v/>
      </c>
      <c r="N87" s="183" t="str">
        <f aca="false">IF(N88&gt;0,"НУ","")</f>
        <v/>
      </c>
      <c r="O87" s="183" t="str">
        <f aca="false">IF(O88&gt;0,"НУ","")</f>
        <v/>
      </c>
      <c r="P87" s="184" t="str">
        <f aca="false">IF(P88&gt;0,"НУ","")</f>
        <v/>
      </c>
      <c r="Q87" s="183" t="str">
        <f aca="false">IF(Q88&gt;0,"НУ","")</f>
        <v/>
      </c>
      <c r="R87" s="183" t="str">
        <f aca="false">IF(R88&gt;0,"НУ","")</f>
        <v/>
      </c>
      <c r="S87" s="183" t="str">
        <f aca="false">IF(S88&gt;0,"НУ","")</f>
        <v/>
      </c>
      <c r="T87" s="184" t="str">
        <f aca="false">IF(T88&gt;0,"НУ","")</f>
        <v/>
      </c>
      <c r="U87" s="184" t="str">
        <f aca="false">IF(U88&gt;0,"НУ","")</f>
        <v/>
      </c>
      <c r="V87" s="183" t="str">
        <f aca="false">IF(V88&gt;0,"НУ","")</f>
        <v/>
      </c>
      <c r="W87" s="184" t="str">
        <f aca="false">IF(W88&gt;0,"НУ","")</f>
        <v/>
      </c>
      <c r="X87" s="183" t="str">
        <f aca="false">IF(X88&gt;0,"НУ","")</f>
        <v/>
      </c>
      <c r="Y87" s="183" t="str">
        <f aca="false">IF(Y88&gt;0,"НУ","")</f>
        <v/>
      </c>
      <c r="Z87" s="183" t="str">
        <f aca="false">IF(Z88&gt;0,"НУ","")</f>
        <v/>
      </c>
      <c r="AA87" s="184"/>
      <c r="AB87" s="183"/>
      <c r="AC87" s="183"/>
      <c r="AD87" s="184" t="str">
        <f aca="false">IF(AD88&gt;0,"НУ","")</f>
        <v/>
      </c>
      <c r="AE87" s="185" t="str">
        <f aca="false">IF(AE88&gt;0,"НУ","")</f>
        <v/>
      </c>
      <c r="AF87" s="183" t="str">
        <f aca="false">IF(AF88&gt;0,"НУ","")</f>
        <v/>
      </c>
      <c r="AG87" s="183" t="str">
        <f aca="false">IF(AG88&gt;0,"НУ","")</f>
        <v/>
      </c>
      <c r="AH87" s="183" t="str">
        <f aca="false">IF(AH88&gt;0,"НУ","")</f>
        <v/>
      </c>
      <c r="AI87" s="183" t="str">
        <f aca="false">IF(AI88&gt;0,"НУ","")</f>
        <v/>
      </c>
      <c r="AJ87" s="186" t="str">
        <f aca="false">IF(AJ88&gt;0,"НУ","")</f>
        <v/>
      </c>
      <c r="AK87" s="93"/>
      <c r="AL87" s="94"/>
      <c r="AM87" s="95"/>
      <c r="AN87" s="96"/>
      <c r="AO87" s="70"/>
      <c r="AP87" s="70"/>
      <c r="AQ87" s="70"/>
      <c r="AR87" s="98"/>
      <c r="AS87" s="98"/>
      <c r="AT87" s="98"/>
      <c r="AU87" s="98"/>
      <c r="AV87" s="98"/>
      <c r="AW87" s="98"/>
      <c r="AX87" s="98"/>
      <c r="AY87" s="99"/>
      <c r="AZ87" s="99"/>
      <c r="BA87" s="73"/>
    </row>
    <row r="88" customFormat="false" ht="15" hidden="false" customHeight="true" outlineLevel="0" collapsed="false">
      <c r="A88" s="57"/>
      <c r="B88" s="58"/>
      <c r="C88" s="102"/>
      <c r="D88" s="60"/>
      <c r="E88" s="101"/>
      <c r="F88" s="87"/>
      <c r="G88" s="187"/>
      <c r="H88" s="187"/>
      <c r="I88" s="187"/>
      <c r="J88" s="187"/>
      <c r="K88" s="187"/>
      <c r="L88" s="187"/>
      <c r="M88" s="187"/>
      <c r="N88" s="187"/>
      <c r="O88" s="187"/>
      <c r="P88" s="188"/>
      <c r="Q88" s="187"/>
      <c r="R88" s="187"/>
      <c r="S88" s="187"/>
      <c r="T88" s="188"/>
      <c r="U88" s="188"/>
      <c r="V88" s="187"/>
      <c r="W88" s="188"/>
      <c r="X88" s="187"/>
      <c r="Y88" s="187"/>
      <c r="Z88" s="187"/>
      <c r="AA88" s="188"/>
      <c r="AB88" s="187"/>
      <c r="AC88" s="187"/>
      <c r="AD88" s="188"/>
      <c r="AE88" s="189"/>
      <c r="AF88" s="187"/>
      <c r="AG88" s="187"/>
      <c r="AH88" s="187"/>
      <c r="AI88" s="187"/>
      <c r="AJ88" s="190"/>
      <c r="AK88" s="93"/>
      <c r="AL88" s="94"/>
      <c r="AM88" s="95"/>
      <c r="AN88" s="96"/>
      <c r="AO88" s="70"/>
      <c r="AP88" s="70"/>
      <c r="AQ88" s="70"/>
      <c r="AR88" s="98"/>
      <c r="AS88" s="98"/>
      <c r="AT88" s="98"/>
      <c r="AU88" s="98"/>
      <c r="AV88" s="98"/>
      <c r="AW88" s="98"/>
      <c r="AX88" s="98"/>
      <c r="AY88" s="99"/>
      <c r="AZ88" s="99"/>
      <c r="BA88" s="73"/>
    </row>
    <row r="89" customFormat="false" ht="15" hidden="false" customHeight="true" outlineLevel="0" collapsed="false">
      <c r="A89" s="57" t="n">
        <v>20</v>
      </c>
      <c r="B89" s="58" t="str">
        <f aca="false">IFERROR(VLOOKUP($C89,Списки!$A$1:$C$3999,2,0),"")</f>
        <v>Тинку Костянтин Костянтинович</v>
      </c>
      <c r="C89" s="102" t="s">
        <v>151</v>
      </c>
      <c r="D89" s="60" t="str">
        <f aca="false">IFERROR(VLOOKUP($C89,Списки!$A$1:$C$3999,3,0),"")</f>
        <v>транспортувальник</v>
      </c>
      <c r="E89" s="92"/>
      <c r="F89" s="61" t="str">
        <f aca="false">VLOOKUP(F$11,Графік!$I$5:$L$32,3,0)</f>
        <v>Р</v>
      </c>
      <c r="G89" s="62" t="str">
        <f aca="false">VLOOKUP(G$11,Графік!$I$5:$L$32,3,0)</f>
        <v>Р</v>
      </c>
      <c r="H89" s="62" t="str">
        <f aca="false">VLOOKUP(H$11,Графік!$I$5:$L$32,3,0)</f>
        <v>Р</v>
      </c>
      <c r="I89" s="62" t="str">
        <f aca="false">VLOOKUP(I$11,Графік!$I$5:$L$32,3,0)</f>
        <v>Р</v>
      </c>
      <c r="J89" s="62" t="str">
        <f aca="false">VLOOKUP(J$11,Графік!$I$5:$L$32,3,0)</f>
        <v>ВВ</v>
      </c>
      <c r="K89" s="62" t="str">
        <f aca="false">VLOOKUP(K$11,Графік!$I$5:$L$32,3,0)</f>
        <v>ВВ</v>
      </c>
      <c r="L89" s="62" t="str">
        <f aca="false">VLOOKUP(L$11,Графік!$I$5:$L$32,3,0)</f>
        <v>Р</v>
      </c>
      <c r="M89" s="62" t="str">
        <f aca="false">VLOOKUP(M$11,Графік!$I$5:$L$32,3,0)</f>
        <v>Р</v>
      </c>
      <c r="N89" s="62" t="str">
        <f aca="false">VLOOKUP(N$11,Графік!$I$5:$L$32,3,0)</f>
        <v>Р</v>
      </c>
      <c r="O89" s="62" t="str">
        <f aca="false">VLOOKUP(O$11,Графік!$I$5:$L$32,3,0)</f>
        <v>Р</v>
      </c>
      <c r="P89" s="63" t="str">
        <f aca="false">VLOOKUP(P$11,Графік!$I$5:$L$32,3,0)</f>
        <v>ВВ</v>
      </c>
      <c r="Q89" s="62" t="str">
        <f aca="false">VLOOKUP(Q$11,Графік!$I$5:$L$32,3,0)</f>
        <v>ВВ</v>
      </c>
      <c r="R89" s="62" t="str">
        <f aca="false">VLOOKUP(R$11,Графік!$I$5:$L$32,3,0)</f>
        <v>Р</v>
      </c>
      <c r="S89" s="62" t="str">
        <f aca="false">VLOOKUP(S$11,Графік!$I$5:$L$32,3,0)</f>
        <v>Р</v>
      </c>
      <c r="T89" s="63" t="str">
        <f aca="false">VLOOKUP(T$11,Графік!$I$5:$L$32,3,0)</f>
        <v>Р</v>
      </c>
      <c r="U89" s="63" t="str">
        <f aca="false">VLOOKUP(U$11,Графік!$I$5:$L$32,3,0)</f>
        <v>Р</v>
      </c>
      <c r="V89" s="62" t="str">
        <f aca="false">VLOOKUP(V$11,Графік!$I$5:$L$32,3,0)</f>
        <v>ВВ</v>
      </c>
      <c r="W89" s="63" t="str">
        <f aca="false">VLOOKUP(W$11,Графік!$I$5:$L$32,3,0)</f>
        <v>ВВ</v>
      </c>
      <c r="X89" s="62" t="str">
        <f aca="false">VLOOKUP(X$11,Графік!$I$5:$L$32,3,0)</f>
        <v>Р</v>
      </c>
      <c r="Y89" s="62" t="str">
        <f aca="false">VLOOKUP(Y$11,Графік!$I$5:$L$32,3,0)</f>
        <v>Р</v>
      </c>
      <c r="Z89" s="62" t="str">
        <f aca="false">VLOOKUP(Z$11,Графік!$I$5:$L$32,3,0)</f>
        <v>Р</v>
      </c>
      <c r="AA89" s="63" t="s">
        <v>51</v>
      </c>
      <c r="AB89" s="62" t="str">
        <f aca="false">VLOOKUP(AB$11,Графік!$I$5:$L$32,3,0)</f>
        <v>ВВ</v>
      </c>
      <c r="AC89" s="63" t="str">
        <f aca="false">VLOOKUP(AC$11,Графік!$I$5:$L$32,3,0)</f>
        <v>ВВ</v>
      </c>
      <c r="AD89" s="63" t="str">
        <f aca="false">VLOOKUP(AD$11,Графік!$I$5:$L$32,3,0)</f>
        <v>Р</v>
      </c>
      <c r="AE89" s="64" t="str">
        <f aca="false">VLOOKUP(AE$11,Графік!$I$5:$L$32,3,0)</f>
        <v>Р</v>
      </c>
      <c r="AF89" s="62" t="str">
        <f aca="false">VLOOKUP(AF$11,Графік!$I$5:$L$32,3,0)</f>
        <v>Р</v>
      </c>
      <c r="AG89" s="62" t="str">
        <f aca="false">VLOOKUP(AG$11,Графік!$I$5:$L$32,3,0)</f>
        <v>Р</v>
      </c>
      <c r="AH89" s="62"/>
      <c r="AI89" s="62"/>
      <c r="AJ89" s="180"/>
      <c r="AK89" s="93" t="n">
        <f aca="false">SUMIF($F89:$AJ92,"Р",$F90:$AJ90)</f>
        <v>152</v>
      </c>
      <c r="AL89" s="94" t="n">
        <f aca="false">SUMIF($F91:$AJ92,"НУ",$F92:$AJ92)</f>
        <v>0</v>
      </c>
      <c r="AM89" s="95" t="n">
        <f aca="false">SUMIF(F89:AJ92,"РВ",F90:AJ90)</f>
        <v>0</v>
      </c>
      <c r="AN89" s="96" t="n">
        <f aca="false">AK89+AL89+AM89</f>
        <v>152</v>
      </c>
      <c r="AO89" s="70" t="n">
        <f aca="false">COUNTIF($F89:$AJ92,"=Р")</f>
        <v>19</v>
      </c>
      <c r="AP89" s="97" t="n">
        <f aca="false">COUNTIF($F89:$AJ92,"=ВВ")</f>
        <v>8</v>
      </c>
      <c r="AQ89" s="97" t="n">
        <f aca="false">COUNTIF($F89:$AJ92,"=В")</f>
        <v>0</v>
      </c>
      <c r="AR89" s="98" t="n">
        <f aca="false">COUNTIF($F89:$AJ92,"=НА")</f>
        <v>0</v>
      </c>
      <c r="AS89" s="98" t="n">
        <f aca="false">COUNTIF(F89:AJ92,"=ТН")</f>
        <v>0</v>
      </c>
      <c r="AT89" s="98" t="n">
        <f aca="false">COUNTIF($F89:$AJ92,"=ВД")</f>
        <v>0</v>
      </c>
      <c r="AU89" s="98" t="n">
        <f aca="false">COUNTIF($F89:$AJ92,"=ВП")</f>
        <v>0</v>
      </c>
      <c r="AV89" s="98" t="n">
        <f aca="false">COUNTIF($F89:$AJ92,"=ДД")</f>
        <v>0</v>
      </c>
      <c r="AW89" s="98" t="n">
        <f aca="false">COUNTIF($F89:$AJ92,"=П")</f>
        <v>1</v>
      </c>
      <c r="AX89" s="98" t="n">
        <f aca="false">COUNTIF($F89:$AJ92,"=ПР")</f>
        <v>0</v>
      </c>
      <c r="AY89" s="99" t="n">
        <f aca="false">COUNTIF($F89:$AJ92,"=І")</f>
        <v>0</v>
      </c>
      <c r="AZ89" s="99" t="n">
        <f aca="false">COUNTIF($F89:$AJ92,"=НЗ")</f>
        <v>0</v>
      </c>
      <c r="BA89" s="73" t="n">
        <f aca="false">IF(C89&gt;1,Графік!$L$36,"")</f>
        <v>160</v>
      </c>
    </row>
    <row r="90" customFormat="false" ht="15" hidden="false" customHeight="true" outlineLevel="0" collapsed="false">
      <c r="A90" s="57"/>
      <c r="B90" s="58"/>
      <c r="C90" s="102"/>
      <c r="D90" s="60"/>
      <c r="E90" s="100"/>
      <c r="F90" s="75" t="n">
        <f aca="false">IF(F89="Р",8,"")</f>
        <v>8</v>
      </c>
      <c r="G90" s="170" t="n">
        <f aca="false">IF(G89="Р",8,"")</f>
        <v>8</v>
      </c>
      <c r="H90" s="170" t="n">
        <f aca="false">IF(H89="Р",8,"")</f>
        <v>8</v>
      </c>
      <c r="I90" s="170" t="n">
        <f aca="false">IF(I89="Р",8,"")</f>
        <v>8</v>
      </c>
      <c r="J90" s="170" t="str">
        <f aca="false">IF(J89="Р",8,"")</f>
        <v/>
      </c>
      <c r="K90" s="170" t="str">
        <f aca="false">IF(K89="Р",8,"")</f>
        <v/>
      </c>
      <c r="L90" s="170" t="n">
        <f aca="false">IF(L89="Р",8,"")</f>
        <v>8</v>
      </c>
      <c r="M90" s="170" t="n">
        <f aca="false">IF(M89="Р",8,"")</f>
        <v>8</v>
      </c>
      <c r="N90" s="170" t="n">
        <f aca="false">IF(N89="Р",8,"")</f>
        <v>8</v>
      </c>
      <c r="O90" s="170" t="n">
        <f aca="false">IF(O89="Р",8,"")</f>
        <v>8</v>
      </c>
      <c r="P90" s="171" t="str">
        <f aca="false">IF(P89="Р",8,"")</f>
        <v/>
      </c>
      <c r="Q90" s="170" t="str">
        <f aca="false">IF(Q89="Р",8,"")</f>
        <v/>
      </c>
      <c r="R90" s="170" t="n">
        <f aca="false">IF(R89="Р",8,"")</f>
        <v>8</v>
      </c>
      <c r="S90" s="170" t="n">
        <f aca="false">IF(S89="Р",8,"")</f>
        <v>8</v>
      </c>
      <c r="T90" s="171" t="n">
        <f aca="false">IF(T89="Р",8,"")</f>
        <v>8</v>
      </c>
      <c r="U90" s="171" t="n">
        <f aca="false">IF(U89="Р",8,"")</f>
        <v>8</v>
      </c>
      <c r="V90" s="170" t="str">
        <f aca="false">IF(V89="Р",8,"")</f>
        <v/>
      </c>
      <c r="W90" s="171" t="str">
        <f aca="false">IF(W89="Р",8,"")</f>
        <v/>
      </c>
      <c r="X90" s="170" t="n">
        <f aca="false">IF(X89="Р",8,"")</f>
        <v>8</v>
      </c>
      <c r="Y90" s="170" t="n">
        <f aca="false">IF(Y89="Р",8,"")</f>
        <v>8</v>
      </c>
      <c r="Z90" s="170" t="n">
        <f aca="false">IF(Z89="Р",8,"")</f>
        <v>8</v>
      </c>
      <c r="AA90" s="171"/>
      <c r="AB90" s="170"/>
      <c r="AC90" s="170"/>
      <c r="AD90" s="171" t="n">
        <f aca="false">IF(AD89="Р",8,"")</f>
        <v>8</v>
      </c>
      <c r="AE90" s="172" t="n">
        <f aca="false">IF(AE89="Р",8,"")</f>
        <v>8</v>
      </c>
      <c r="AF90" s="170" t="n">
        <f aca="false">IF(AF89="Р",8,"")</f>
        <v>8</v>
      </c>
      <c r="AG90" s="170" t="n">
        <f aca="false">IF(AG89="Р",8,"")</f>
        <v>8</v>
      </c>
      <c r="AH90" s="170"/>
      <c r="AI90" s="170"/>
      <c r="AJ90" s="182"/>
      <c r="AK90" s="93"/>
      <c r="AL90" s="94"/>
      <c r="AM90" s="95"/>
      <c r="AN90" s="96"/>
      <c r="AO90" s="70"/>
      <c r="AP90" s="70"/>
      <c r="AQ90" s="70"/>
      <c r="AR90" s="98"/>
      <c r="AS90" s="98"/>
      <c r="AT90" s="98"/>
      <c r="AU90" s="98"/>
      <c r="AV90" s="98"/>
      <c r="AW90" s="98"/>
      <c r="AX90" s="98"/>
      <c r="AY90" s="99"/>
      <c r="AZ90" s="99"/>
      <c r="BA90" s="73"/>
    </row>
    <row r="91" customFormat="false" ht="15" hidden="false" customHeight="true" outlineLevel="0" collapsed="false">
      <c r="A91" s="57"/>
      <c r="B91" s="58"/>
      <c r="C91" s="102"/>
      <c r="D91" s="60"/>
      <c r="E91" s="100"/>
      <c r="F91" s="81" t="str">
        <f aca="false">IF(F92&gt;0,"НУ","")</f>
        <v/>
      </c>
      <c r="G91" s="183" t="str">
        <f aca="false">IF(G92&gt;0,"НУ","")</f>
        <v/>
      </c>
      <c r="H91" s="183" t="str">
        <f aca="false">IF(H92&gt;0,"НУ","")</f>
        <v/>
      </c>
      <c r="I91" s="183" t="str">
        <f aca="false">IF(I92&gt;0,"НУ","")</f>
        <v/>
      </c>
      <c r="J91" s="183" t="str">
        <f aca="false">IF(J92&gt;0,"НУ","")</f>
        <v/>
      </c>
      <c r="K91" s="183" t="str">
        <f aca="false">IF(K92&gt;0,"НУ","")</f>
        <v/>
      </c>
      <c r="L91" s="183" t="str">
        <f aca="false">IF(L92&gt;0,"НУ","")</f>
        <v/>
      </c>
      <c r="M91" s="183" t="str">
        <f aca="false">IF(M92&gt;0,"НУ","")</f>
        <v/>
      </c>
      <c r="N91" s="183" t="str">
        <f aca="false">IF(N92&gt;0,"НУ","")</f>
        <v/>
      </c>
      <c r="O91" s="183" t="str">
        <f aca="false">IF(O92&gt;0,"НУ","")</f>
        <v/>
      </c>
      <c r="P91" s="184" t="str">
        <f aca="false">IF(P92&gt;0,"НУ","")</f>
        <v/>
      </c>
      <c r="Q91" s="183" t="str">
        <f aca="false">IF(Q92&gt;0,"НУ","")</f>
        <v/>
      </c>
      <c r="R91" s="183" t="str">
        <f aca="false">IF(R92&gt;0,"НУ","")</f>
        <v/>
      </c>
      <c r="S91" s="183" t="str">
        <f aca="false">IF(S92&gt;0,"НУ","")</f>
        <v/>
      </c>
      <c r="T91" s="184" t="str">
        <f aca="false">IF(T92&gt;0,"НУ","")</f>
        <v/>
      </c>
      <c r="U91" s="184" t="str">
        <f aca="false">IF(U92&gt;0,"НУ","")</f>
        <v/>
      </c>
      <c r="V91" s="183" t="str">
        <f aca="false">IF(V92&gt;0,"НУ","")</f>
        <v/>
      </c>
      <c r="W91" s="184" t="str">
        <f aca="false">IF(W92&gt;0,"НУ","")</f>
        <v/>
      </c>
      <c r="X91" s="183" t="str">
        <f aca="false">IF(X92&gt;0,"НУ","")</f>
        <v/>
      </c>
      <c r="Y91" s="183" t="str">
        <f aca="false">IF(Y92&gt;0,"НУ","")</f>
        <v/>
      </c>
      <c r="Z91" s="183" t="str">
        <f aca="false">IF(Z92&gt;0,"НУ","")</f>
        <v/>
      </c>
      <c r="AA91" s="184"/>
      <c r="AB91" s="183"/>
      <c r="AC91" s="183"/>
      <c r="AD91" s="184" t="str">
        <f aca="false">IF(AD92&gt;0,"НУ","")</f>
        <v/>
      </c>
      <c r="AE91" s="185" t="str">
        <f aca="false">IF(AE92&gt;0,"НУ","")</f>
        <v/>
      </c>
      <c r="AF91" s="183" t="str">
        <f aca="false">IF(AF92&gt;0,"НУ","")</f>
        <v/>
      </c>
      <c r="AG91" s="183" t="str">
        <f aca="false">IF(AG92&gt;0,"НУ","")</f>
        <v/>
      </c>
      <c r="AH91" s="183" t="str">
        <f aca="false">IF(AH92&gt;0,"НУ","")</f>
        <v/>
      </c>
      <c r="AI91" s="183" t="str">
        <f aca="false">IF(AI92&gt;0,"НУ","")</f>
        <v/>
      </c>
      <c r="AJ91" s="186" t="str">
        <f aca="false">IF(AJ92&gt;0,"НУ","")</f>
        <v/>
      </c>
      <c r="AK91" s="93"/>
      <c r="AL91" s="94"/>
      <c r="AM91" s="95"/>
      <c r="AN91" s="96"/>
      <c r="AO91" s="70"/>
      <c r="AP91" s="70"/>
      <c r="AQ91" s="70"/>
      <c r="AR91" s="98"/>
      <c r="AS91" s="98"/>
      <c r="AT91" s="98"/>
      <c r="AU91" s="98"/>
      <c r="AV91" s="98"/>
      <c r="AW91" s="98"/>
      <c r="AX91" s="98"/>
      <c r="AY91" s="99"/>
      <c r="AZ91" s="99"/>
      <c r="BA91" s="73"/>
    </row>
    <row r="92" customFormat="false" ht="15" hidden="false" customHeight="true" outlineLevel="0" collapsed="false">
      <c r="A92" s="57"/>
      <c r="B92" s="58"/>
      <c r="C92" s="102"/>
      <c r="D92" s="60"/>
      <c r="E92" s="101"/>
      <c r="F92" s="87"/>
      <c r="G92" s="187"/>
      <c r="H92" s="187"/>
      <c r="I92" s="187"/>
      <c r="J92" s="187"/>
      <c r="K92" s="187"/>
      <c r="L92" s="187"/>
      <c r="M92" s="187"/>
      <c r="N92" s="187"/>
      <c r="O92" s="187"/>
      <c r="P92" s="188"/>
      <c r="Q92" s="187"/>
      <c r="R92" s="187"/>
      <c r="S92" s="187"/>
      <c r="T92" s="188"/>
      <c r="U92" s="188"/>
      <c r="V92" s="187"/>
      <c r="W92" s="188"/>
      <c r="X92" s="187"/>
      <c r="Y92" s="187"/>
      <c r="Z92" s="187"/>
      <c r="AA92" s="188"/>
      <c r="AB92" s="187"/>
      <c r="AC92" s="187"/>
      <c r="AD92" s="188"/>
      <c r="AE92" s="189"/>
      <c r="AF92" s="187"/>
      <c r="AG92" s="187"/>
      <c r="AH92" s="187"/>
      <c r="AI92" s="187"/>
      <c r="AJ92" s="190"/>
      <c r="AK92" s="93"/>
      <c r="AL92" s="94"/>
      <c r="AM92" s="95"/>
      <c r="AN92" s="96"/>
      <c r="AO92" s="70"/>
      <c r="AP92" s="70"/>
      <c r="AQ92" s="70"/>
      <c r="AR92" s="98"/>
      <c r="AS92" s="98"/>
      <c r="AT92" s="98"/>
      <c r="AU92" s="98"/>
      <c r="AV92" s="98"/>
      <c r="AW92" s="98"/>
      <c r="AX92" s="98"/>
      <c r="AY92" s="99"/>
      <c r="AZ92" s="99"/>
      <c r="BA92" s="73"/>
    </row>
    <row r="93" customFormat="false" ht="15" hidden="false" customHeight="true" outlineLevel="0" collapsed="false">
      <c r="A93" s="57" t="n">
        <v>21</v>
      </c>
      <c r="B93" s="58" t="str">
        <f aca="false">IFERROR(VLOOKUP($C93,Списки!$A$1:$C$3999,2,0),"")</f>
        <v>Ткач Анатолій Іванович</v>
      </c>
      <c r="C93" s="102" t="s">
        <v>152</v>
      </c>
      <c r="D93" s="60" t="str">
        <f aca="false">IFERROR(VLOOKUP($C93,Списки!$A$1:$C$3999,3,0),"")</f>
        <v>транспортувальник</v>
      </c>
      <c r="E93" s="92"/>
      <c r="F93" s="61" t="str">
        <f aca="false">VLOOKUP(F$11,Графік!$I$5:$L$32,3,0)</f>
        <v>Р</v>
      </c>
      <c r="G93" s="62" t="str">
        <f aca="false">VLOOKUP(G$11,Графік!$I$5:$L$32,3,0)</f>
        <v>Р</v>
      </c>
      <c r="H93" s="62" t="str">
        <f aca="false">VLOOKUP(H$11,Графік!$I$5:$L$32,3,0)</f>
        <v>Р</v>
      </c>
      <c r="I93" s="62" t="str">
        <f aca="false">VLOOKUP(I$11,Графік!$I$5:$L$32,3,0)</f>
        <v>Р</v>
      </c>
      <c r="J93" s="62" t="str">
        <f aca="false">VLOOKUP(J$11,Графік!$I$5:$L$32,3,0)</f>
        <v>ВВ</v>
      </c>
      <c r="K93" s="62" t="str">
        <f aca="false">VLOOKUP(K$11,Графік!$I$5:$L$32,3,0)</f>
        <v>ВВ</v>
      </c>
      <c r="L93" s="62" t="str">
        <f aca="false">VLOOKUP(L$11,Графік!$I$5:$L$32,3,0)</f>
        <v>Р</v>
      </c>
      <c r="M93" s="62" t="str">
        <f aca="false">VLOOKUP(M$11,Графік!$I$5:$L$32,3,0)</f>
        <v>Р</v>
      </c>
      <c r="N93" s="62" t="str">
        <f aca="false">VLOOKUP(N$11,Графік!$I$5:$L$32,3,0)</f>
        <v>Р</v>
      </c>
      <c r="O93" s="62" t="str">
        <f aca="false">VLOOKUP(O$11,Графік!$I$5:$L$32,3,0)</f>
        <v>Р</v>
      </c>
      <c r="P93" s="63" t="str">
        <f aca="false">VLOOKUP(P$11,Графік!$I$5:$L$32,3,0)</f>
        <v>ВВ</v>
      </c>
      <c r="Q93" s="62" t="str">
        <f aca="false">VLOOKUP(Q$11,Графік!$I$5:$L$32,3,0)</f>
        <v>ВВ</v>
      </c>
      <c r="R93" s="62" t="str">
        <f aca="false">VLOOKUP(R$11,Графік!$I$5:$L$32,3,0)</f>
        <v>Р</v>
      </c>
      <c r="S93" s="62" t="str">
        <f aca="false">VLOOKUP(S$11,Графік!$I$5:$L$32,3,0)</f>
        <v>Р</v>
      </c>
      <c r="T93" s="63" t="str">
        <f aca="false">VLOOKUP(T$11,Графік!$I$5:$L$32,3,0)</f>
        <v>Р</v>
      </c>
      <c r="U93" s="63" t="str">
        <f aca="false">VLOOKUP(U$11,Графік!$I$5:$L$32,3,0)</f>
        <v>Р</v>
      </c>
      <c r="V93" s="62" t="str">
        <f aca="false">VLOOKUP(V$11,Графік!$I$5:$L$32,3,0)</f>
        <v>ВВ</v>
      </c>
      <c r="W93" s="63" t="str">
        <f aca="false">VLOOKUP(W$11,Графік!$I$5:$L$32,3,0)</f>
        <v>ВВ</v>
      </c>
      <c r="X93" s="62" t="str">
        <f aca="false">VLOOKUP(X$11,Графік!$I$5:$L$32,3,0)</f>
        <v>Р</v>
      </c>
      <c r="Y93" s="62" t="str">
        <f aca="false">VLOOKUP(Y$11,Графік!$I$5:$L$32,3,0)</f>
        <v>Р</v>
      </c>
      <c r="Z93" s="62" t="str">
        <f aca="false">VLOOKUP(Z$11,Графік!$I$5:$L$32,3,0)</f>
        <v>Р</v>
      </c>
      <c r="AA93" s="63" t="s">
        <v>51</v>
      </c>
      <c r="AB93" s="62" t="str">
        <f aca="false">VLOOKUP(AB$11,Графік!$I$5:$L$32,3,0)</f>
        <v>ВВ</v>
      </c>
      <c r="AC93" s="63" t="str">
        <f aca="false">VLOOKUP(AC$11,Графік!$I$5:$L$32,3,0)</f>
        <v>ВВ</v>
      </c>
      <c r="AD93" s="63" t="str">
        <f aca="false">VLOOKUP(AD$11,Графік!$I$5:$L$32,3,0)</f>
        <v>Р</v>
      </c>
      <c r="AE93" s="64" t="str">
        <f aca="false">VLOOKUP(AE$11,Графік!$I$5:$L$32,3,0)</f>
        <v>Р</v>
      </c>
      <c r="AF93" s="62" t="str">
        <f aca="false">VLOOKUP(AF$11,Графік!$I$5:$L$32,3,0)</f>
        <v>Р</v>
      </c>
      <c r="AG93" s="62" t="str">
        <f aca="false">VLOOKUP(AG$11,Графік!$I$5:$L$32,3,0)</f>
        <v>Р</v>
      </c>
      <c r="AH93" s="62"/>
      <c r="AI93" s="62"/>
      <c r="AJ93" s="180"/>
      <c r="AK93" s="93" t="n">
        <f aca="false">SUMIF($F93:$AJ96,"Р",$F94:$AJ94)</f>
        <v>152</v>
      </c>
      <c r="AL93" s="94" t="n">
        <f aca="false">SUMIF($F95:$AJ96,"НУ",$F96:$AJ96)</f>
        <v>0</v>
      </c>
      <c r="AM93" s="95" t="n">
        <f aca="false">SUMIF(F93:AJ96,"РВ",F94:AJ94)</f>
        <v>0</v>
      </c>
      <c r="AN93" s="96" t="n">
        <f aca="false">AK93+AL93+AM93</f>
        <v>152</v>
      </c>
      <c r="AO93" s="70" t="n">
        <f aca="false">COUNTIF($F93:$AJ96,"=Р")</f>
        <v>19</v>
      </c>
      <c r="AP93" s="97" t="n">
        <f aca="false">COUNTIF($F93:$AJ96,"=ВВ")</f>
        <v>8</v>
      </c>
      <c r="AQ93" s="97" t="n">
        <f aca="false">COUNTIF($F93:$AJ96,"=В")</f>
        <v>0</v>
      </c>
      <c r="AR93" s="98" t="n">
        <f aca="false">COUNTIF($F93:$AJ96,"=НА")</f>
        <v>0</v>
      </c>
      <c r="AS93" s="98" t="n">
        <f aca="false">COUNTIF(F93:AJ96,"=ТН")</f>
        <v>0</v>
      </c>
      <c r="AT93" s="98" t="n">
        <f aca="false">COUNTIF($F93:$AJ96,"=ВД")</f>
        <v>0</v>
      </c>
      <c r="AU93" s="98" t="n">
        <f aca="false">COUNTIF($F93:$AJ96,"=ВП")</f>
        <v>0</v>
      </c>
      <c r="AV93" s="98" t="n">
        <f aca="false">COUNTIF($F93:$AJ96,"=ДД")</f>
        <v>0</v>
      </c>
      <c r="AW93" s="98" t="n">
        <f aca="false">COUNTIF($F93:$AJ96,"=П")</f>
        <v>1</v>
      </c>
      <c r="AX93" s="98" t="n">
        <f aca="false">COUNTIF($F93:$AJ96,"=ПР")</f>
        <v>0</v>
      </c>
      <c r="AY93" s="99" t="n">
        <f aca="false">COUNTIF($F93:$AJ96,"=І")</f>
        <v>0</v>
      </c>
      <c r="AZ93" s="99" t="n">
        <f aca="false">COUNTIF($F93:$AJ96,"=НЗ")</f>
        <v>0</v>
      </c>
      <c r="BA93" s="73" t="n">
        <f aca="false">IF(C93&gt;1,Графік!$L$36,"")</f>
        <v>160</v>
      </c>
    </row>
    <row r="94" customFormat="false" ht="15" hidden="false" customHeight="true" outlineLevel="0" collapsed="false">
      <c r="A94" s="57"/>
      <c r="B94" s="58"/>
      <c r="C94" s="102"/>
      <c r="D94" s="60"/>
      <c r="E94" s="100"/>
      <c r="F94" s="75" t="n">
        <f aca="false">IF(F93="Р",8,"")</f>
        <v>8</v>
      </c>
      <c r="G94" s="170" t="n">
        <f aca="false">IF(G93="Р",8,"")</f>
        <v>8</v>
      </c>
      <c r="H94" s="170" t="n">
        <f aca="false">IF(H93="Р",8,"")</f>
        <v>8</v>
      </c>
      <c r="I94" s="170" t="n">
        <f aca="false">IF(I93="Р",8,"")</f>
        <v>8</v>
      </c>
      <c r="J94" s="170" t="str">
        <f aca="false">IF(J93="Р",8,"")</f>
        <v/>
      </c>
      <c r="K94" s="170" t="str">
        <f aca="false">IF(K93="Р",8,"")</f>
        <v/>
      </c>
      <c r="L94" s="170" t="n">
        <f aca="false">IF(L93="Р",8,"")</f>
        <v>8</v>
      </c>
      <c r="M94" s="170" t="n">
        <f aca="false">IF(M93="Р",8,"")</f>
        <v>8</v>
      </c>
      <c r="N94" s="170" t="n">
        <f aca="false">IF(N93="Р",8,"")</f>
        <v>8</v>
      </c>
      <c r="O94" s="170" t="n">
        <f aca="false">IF(O93="Р",8,"")</f>
        <v>8</v>
      </c>
      <c r="P94" s="171" t="str">
        <f aca="false">IF(P93="Р",8,"")</f>
        <v/>
      </c>
      <c r="Q94" s="170" t="str">
        <f aca="false">IF(Q93="Р",8,"")</f>
        <v/>
      </c>
      <c r="R94" s="170" t="n">
        <f aca="false">IF(R93="Р",8,"")</f>
        <v>8</v>
      </c>
      <c r="S94" s="170" t="n">
        <f aca="false">IF(S93="Р",8,"")</f>
        <v>8</v>
      </c>
      <c r="T94" s="171" t="n">
        <f aca="false">IF(T93="Р",8,"")</f>
        <v>8</v>
      </c>
      <c r="U94" s="171" t="n">
        <f aca="false">IF(U93="Р",8,"")</f>
        <v>8</v>
      </c>
      <c r="V94" s="170" t="str">
        <f aca="false">IF(V93="Р",8,"")</f>
        <v/>
      </c>
      <c r="W94" s="171" t="str">
        <f aca="false">IF(W93="Р",8,"")</f>
        <v/>
      </c>
      <c r="X94" s="170" t="n">
        <f aca="false">IF(X93="Р",8,"")</f>
        <v>8</v>
      </c>
      <c r="Y94" s="170" t="n">
        <f aca="false">IF(Y93="Р",8,"")</f>
        <v>8</v>
      </c>
      <c r="Z94" s="170" t="n">
        <f aca="false">IF(Z93="Р",8,"")</f>
        <v>8</v>
      </c>
      <c r="AA94" s="171"/>
      <c r="AB94" s="170"/>
      <c r="AC94" s="170"/>
      <c r="AD94" s="171" t="n">
        <f aca="false">IF(AD93="Р",8,"")</f>
        <v>8</v>
      </c>
      <c r="AE94" s="172" t="n">
        <f aca="false">IF(AE93="Р",8,"")</f>
        <v>8</v>
      </c>
      <c r="AF94" s="170" t="n">
        <f aca="false">IF(AF93="Р",8,"")</f>
        <v>8</v>
      </c>
      <c r="AG94" s="170" t="n">
        <f aca="false">IF(AG93="Р",8,"")</f>
        <v>8</v>
      </c>
      <c r="AH94" s="170"/>
      <c r="AI94" s="170"/>
      <c r="AJ94" s="182"/>
      <c r="AK94" s="93"/>
      <c r="AL94" s="94"/>
      <c r="AM94" s="95"/>
      <c r="AN94" s="96"/>
      <c r="AO94" s="70"/>
      <c r="AP94" s="70"/>
      <c r="AQ94" s="70"/>
      <c r="AR94" s="98"/>
      <c r="AS94" s="98"/>
      <c r="AT94" s="98"/>
      <c r="AU94" s="98"/>
      <c r="AV94" s="98"/>
      <c r="AW94" s="98"/>
      <c r="AX94" s="98"/>
      <c r="AY94" s="99"/>
      <c r="AZ94" s="99"/>
      <c r="BA94" s="73"/>
    </row>
    <row r="95" customFormat="false" ht="15" hidden="false" customHeight="true" outlineLevel="0" collapsed="false">
      <c r="A95" s="57"/>
      <c r="B95" s="58"/>
      <c r="C95" s="102"/>
      <c r="D95" s="60"/>
      <c r="E95" s="100"/>
      <c r="F95" s="81" t="str">
        <f aca="false">IF(F96&gt;0,"НУ","")</f>
        <v/>
      </c>
      <c r="G95" s="183" t="str">
        <f aca="false">IF(G96&gt;0,"НУ","")</f>
        <v/>
      </c>
      <c r="H95" s="183" t="str">
        <f aca="false">IF(H96&gt;0,"НУ","")</f>
        <v/>
      </c>
      <c r="I95" s="183" t="str">
        <f aca="false">IF(I96&gt;0,"НУ","")</f>
        <v/>
      </c>
      <c r="J95" s="183" t="str">
        <f aca="false">IF(J96&gt;0,"НУ","")</f>
        <v/>
      </c>
      <c r="K95" s="183" t="str">
        <f aca="false">IF(K96&gt;0,"НУ","")</f>
        <v/>
      </c>
      <c r="L95" s="183" t="str">
        <f aca="false">IF(L96&gt;0,"НУ","")</f>
        <v/>
      </c>
      <c r="M95" s="183" t="str">
        <f aca="false">IF(M96&gt;0,"НУ","")</f>
        <v/>
      </c>
      <c r="N95" s="183" t="str">
        <f aca="false">IF(N96&gt;0,"НУ","")</f>
        <v/>
      </c>
      <c r="O95" s="183" t="str">
        <f aca="false">IF(O96&gt;0,"НУ","")</f>
        <v/>
      </c>
      <c r="P95" s="184" t="str">
        <f aca="false">IF(P96&gt;0,"НУ","")</f>
        <v/>
      </c>
      <c r="Q95" s="183" t="str">
        <f aca="false">IF(Q96&gt;0,"НУ","")</f>
        <v/>
      </c>
      <c r="R95" s="183" t="str">
        <f aca="false">IF(R96&gt;0,"НУ","")</f>
        <v/>
      </c>
      <c r="S95" s="183" t="str">
        <f aca="false">IF(S96&gt;0,"НУ","")</f>
        <v/>
      </c>
      <c r="T95" s="184" t="str">
        <f aca="false">IF(T96&gt;0,"НУ","")</f>
        <v/>
      </c>
      <c r="U95" s="184" t="str">
        <f aca="false">IF(U96&gt;0,"НУ","")</f>
        <v/>
      </c>
      <c r="V95" s="183" t="str">
        <f aca="false">IF(V96&gt;0,"НУ","")</f>
        <v/>
      </c>
      <c r="W95" s="184" t="str">
        <f aca="false">IF(W96&gt;0,"НУ","")</f>
        <v/>
      </c>
      <c r="X95" s="183" t="str">
        <f aca="false">IF(X96&gt;0,"НУ","")</f>
        <v/>
      </c>
      <c r="Y95" s="183" t="str">
        <f aca="false">IF(Y96&gt;0,"НУ","")</f>
        <v/>
      </c>
      <c r="Z95" s="183" t="str">
        <f aca="false">IF(Z96&gt;0,"НУ","")</f>
        <v/>
      </c>
      <c r="AA95" s="184"/>
      <c r="AB95" s="183"/>
      <c r="AC95" s="183"/>
      <c r="AD95" s="184" t="str">
        <f aca="false">IF(AD96&gt;0,"НУ","")</f>
        <v/>
      </c>
      <c r="AE95" s="185" t="str">
        <f aca="false">IF(AE96&gt;0,"НУ","")</f>
        <v/>
      </c>
      <c r="AF95" s="183" t="str">
        <f aca="false">IF(AF96&gt;0,"НУ","")</f>
        <v/>
      </c>
      <c r="AG95" s="183" t="str">
        <f aca="false">IF(AG96&gt;0,"НУ","")</f>
        <v/>
      </c>
      <c r="AH95" s="183" t="str">
        <f aca="false">IF(AH96&gt;0,"НУ","")</f>
        <v/>
      </c>
      <c r="AI95" s="183" t="str">
        <f aca="false">IF(AI96&gt;0,"НУ","")</f>
        <v/>
      </c>
      <c r="AJ95" s="186" t="str">
        <f aca="false">IF(AJ96&gt;0,"НУ","")</f>
        <v/>
      </c>
      <c r="AK95" s="93"/>
      <c r="AL95" s="94"/>
      <c r="AM95" s="95"/>
      <c r="AN95" s="96"/>
      <c r="AO95" s="70"/>
      <c r="AP95" s="70"/>
      <c r="AQ95" s="70"/>
      <c r="AR95" s="98"/>
      <c r="AS95" s="98"/>
      <c r="AT95" s="98"/>
      <c r="AU95" s="98"/>
      <c r="AV95" s="98"/>
      <c r="AW95" s="98"/>
      <c r="AX95" s="98"/>
      <c r="AY95" s="99"/>
      <c r="AZ95" s="99"/>
      <c r="BA95" s="73"/>
    </row>
    <row r="96" customFormat="false" ht="15" hidden="false" customHeight="true" outlineLevel="0" collapsed="false">
      <c r="A96" s="57"/>
      <c r="B96" s="58"/>
      <c r="C96" s="102"/>
      <c r="D96" s="60"/>
      <c r="E96" s="101"/>
      <c r="F96" s="87"/>
      <c r="G96" s="187"/>
      <c r="H96" s="187"/>
      <c r="I96" s="187"/>
      <c r="J96" s="187"/>
      <c r="K96" s="187"/>
      <c r="L96" s="187"/>
      <c r="M96" s="187"/>
      <c r="N96" s="187"/>
      <c r="O96" s="187"/>
      <c r="P96" s="188"/>
      <c r="Q96" s="187"/>
      <c r="R96" s="187"/>
      <c r="S96" s="187"/>
      <c r="T96" s="188"/>
      <c r="U96" s="188"/>
      <c r="V96" s="187"/>
      <c r="W96" s="188"/>
      <c r="X96" s="187"/>
      <c r="Y96" s="187"/>
      <c r="Z96" s="187"/>
      <c r="AA96" s="188"/>
      <c r="AB96" s="187"/>
      <c r="AC96" s="187"/>
      <c r="AD96" s="188"/>
      <c r="AE96" s="189"/>
      <c r="AF96" s="187"/>
      <c r="AG96" s="187"/>
      <c r="AH96" s="187"/>
      <c r="AI96" s="187"/>
      <c r="AJ96" s="190"/>
      <c r="AK96" s="93"/>
      <c r="AL96" s="94"/>
      <c r="AM96" s="95"/>
      <c r="AN96" s="96"/>
      <c r="AO96" s="70"/>
      <c r="AP96" s="70"/>
      <c r="AQ96" s="70"/>
      <c r="AR96" s="98"/>
      <c r="AS96" s="98"/>
      <c r="AT96" s="98"/>
      <c r="AU96" s="98"/>
      <c r="AV96" s="98"/>
      <c r="AW96" s="98"/>
      <c r="AX96" s="98"/>
      <c r="AY96" s="99"/>
      <c r="AZ96" s="99"/>
      <c r="BA96" s="73"/>
    </row>
    <row r="97" customFormat="false" ht="15" hidden="false" customHeight="true" outlineLevel="0" collapsed="false">
      <c r="A97" s="57" t="n">
        <v>22</v>
      </c>
      <c r="B97" s="58" t="str">
        <f aca="false">IFERROR(VLOOKUP($C97,Списки!$A$1:$C$3999,2,0),"")</f>
        <v>Федірчик Микола Іванович</v>
      </c>
      <c r="C97" s="102" t="s">
        <v>153</v>
      </c>
      <c r="D97" s="60" t="str">
        <f aca="false">IFERROR(VLOOKUP($C97,Списки!$A$1:$C$3999,3,0),"")</f>
        <v>транспортувальник</v>
      </c>
      <c r="E97" s="92"/>
      <c r="F97" s="61" t="str">
        <f aca="false">VLOOKUP(F$11,Графік!$I$5:$L$32,3,0)</f>
        <v>Р</v>
      </c>
      <c r="G97" s="62" t="str">
        <f aca="false">VLOOKUP(G$11,Графік!$I$5:$L$32,3,0)</f>
        <v>Р</v>
      </c>
      <c r="H97" s="62" t="str">
        <f aca="false">VLOOKUP(H$11,Графік!$I$5:$L$32,3,0)</f>
        <v>Р</v>
      </c>
      <c r="I97" s="62" t="str">
        <f aca="false">VLOOKUP(I$11,Графік!$I$5:$L$32,3,0)</f>
        <v>Р</v>
      </c>
      <c r="J97" s="62" t="str">
        <f aca="false">VLOOKUP(J$11,Графік!$I$5:$L$32,3,0)</f>
        <v>ВВ</v>
      </c>
      <c r="K97" s="62" t="str">
        <f aca="false">VLOOKUP(K$11,Графік!$I$5:$L$32,3,0)</f>
        <v>ВВ</v>
      </c>
      <c r="L97" s="62" t="str">
        <f aca="false">VLOOKUP(L$11,Графік!$I$5:$L$32,3,0)</f>
        <v>Р</v>
      </c>
      <c r="M97" s="62" t="str">
        <f aca="false">VLOOKUP(M$11,Графік!$I$5:$L$32,3,0)</f>
        <v>Р</v>
      </c>
      <c r="N97" s="62" t="str">
        <f aca="false">VLOOKUP(N$11,Графік!$I$5:$L$32,3,0)</f>
        <v>Р</v>
      </c>
      <c r="O97" s="62" t="str">
        <f aca="false">VLOOKUP(O$11,Графік!$I$5:$L$32,3,0)</f>
        <v>Р</v>
      </c>
      <c r="P97" s="63" t="str">
        <f aca="false">VLOOKUP(P$11,Графік!$I$5:$L$32,3,0)</f>
        <v>ВВ</v>
      </c>
      <c r="Q97" s="62" t="str">
        <f aca="false">VLOOKUP(Q$11,Графік!$I$5:$L$32,3,0)</f>
        <v>ВВ</v>
      </c>
      <c r="R97" s="62" t="str">
        <f aca="false">VLOOKUP(R$11,Графік!$I$5:$L$32,3,0)</f>
        <v>Р</v>
      </c>
      <c r="S97" s="62" t="str">
        <f aca="false">VLOOKUP(S$11,Графік!$I$5:$L$32,3,0)</f>
        <v>Р</v>
      </c>
      <c r="T97" s="63" t="str">
        <f aca="false">VLOOKUP(T$11,Графік!$I$5:$L$32,3,0)</f>
        <v>Р</v>
      </c>
      <c r="U97" s="63" t="str">
        <f aca="false">VLOOKUP(U$11,Графік!$I$5:$L$32,3,0)</f>
        <v>Р</v>
      </c>
      <c r="V97" s="62" t="str">
        <f aca="false">VLOOKUP(V$11,Графік!$I$5:$L$32,3,0)</f>
        <v>ВВ</v>
      </c>
      <c r="W97" s="63" t="str">
        <f aca="false">VLOOKUP(W$11,Графік!$I$5:$L$32,3,0)</f>
        <v>ВВ</v>
      </c>
      <c r="X97" s="62" t="str">
        <f aca="false">VLOOKUP(X$11,Графік!$I$5:$L$32,3,0)</f>
        <v>Р</v>
      </c>
      <c r="Y97" s="62" t="str">
        <f aca="false">VLOOKUP(Y$11,Графік!$I$5:$L$32,3,0)</f>
        <v>Р</v>
      </c>
      <c r="Z97" s="62" t="str">
        <f aca="false">VLOOKUP(Z$11,Графік!$I$5:$L$32,3,0)</f>
        <v>Р</v>
      </c>
      <c r="AA97" s="63" t="s">
        <v>51</v>
      </c>
      <c r="AB97" s="62" t="str">
        <f aca="false">VLOOKUP(AB$11,Графік!$I$5:$L$32,3,0)</f>
        <v>ВВ</v>
      </c>
      <c r="AC97" s="63" t="str">
        <f aca="false">VLOOKUP(AC$11,Графік!$I$5:$L$32,3,0)</f>
        <v>ВВ</v>
      </c>
      <c r="AD97" s="63" t="str">
        <f aca="false">VLOOKUP(AD$11,Графік!$I$5:$L$32,3,0)</f>
        <v>Р</v>
      </c>
      <c r="AE97" s="64" t="str">
        <f aca="false">VLOOKUP(AE$11,Графік!$I$5:$L$32,3,0)</f>
        <v>Р</v>
      </c>
      <c r="AF97" s="62" t="str">
        <f aca="false">VLOOKUP(AF$11,Графік!$I$5:$L$32,3,0)</f>
        <v>Р</v>
      </c>
      <c r="AG97" s="62" t="str">
        <f aca="false">VLOOKUP(AG$11,Графік!$I$5:$L$32,3,0)</f>
        <v>Р</v>
      </c>
      <c r="AH97" s="62"/>
      <c r="AI97" s="62"/>
      <c r="AJ97" s="180"/>
      <c r="AK97" s="93" t="n">
        <f aca="false">SUMIF($F97:$AJ100,"Р",$F98:$AJ98)</f>
        <v>152</v>
      </c>
      <c r="AL97" s="94" t="n">
        <f aca="false">SUMIF($F99:$AJ100,"НУ",$F100:$AJ100)</f>
        <v>0</v>
      </c>
      <c r="AM97" s="95" t="n">
        <f aca="false">SUMIF(F97:AJ100,"РВ",F98:AJ98)</f>
        <v>0</v>
      </c>
      <c r="AN97" s="96" t="n">
        <f aca="false">AK97+AL97+AM97</f>
        <v>152</v>
      </c>
      <c r="AO97" s="70" t="n">
        <f aca="false">COUNTIF($F97:$AJ100,"=Р")</f>
        <v>19</v>
      </c>
      <c r="AP97" s="97" t="n">
        <f aca="false">COUNTIF($F97:$AJ100,"=ВВ")</f>
        <v>8</v>
      </c>
      <c r="AQ97" s="97" t="n">
        <f aca="false">COUNTIF($F97:$AJ100,"=В")</f>
        <v>0</v>
      </c>
      <c r="AR97" s="98" t="n">
        <f aca="false">COUNTIF($F97:$AJ100,"=НА")</f>
        <v>0</v>
      </c>
      <c r="AS97" s="98" t="n">
        <f aca="false">COUNTIF(F97:AJ100,"=ТН")</f>
        <v>0</v>
      </c>
      <c r="AT97" s="98" t="n">
        <f aca="false">COUNTIF($F97:$AJ100,"=ВД")</f>
        <v>0</v>
      </c>
      <c r="AU97" s="98" t="n">
        <f aca="false">COUNTIF($F97:$AJ100,"=ВП")</f>
        <v>0</v>
      </c>
      <c r="AV97" s="98" t="n">
        <f aca="false">COUNTIF($F97:$AJ100,"=ДД")</f>
        <v>0</v>
      </c>
      <c r="AW97" s="98" t="n">
        <f aca="false">COUNTIF($F97:$AJ100,"=П")</f>
        <v>1</v>
      </c>
      <c r="AX97" s="98" t="n">
        <f aca="false">COUNTIF($F97:$AJ100,"=ПР")</f>
        <v>0</v>
      </c>
      <c r="AY97" s="99" t="n">
        <f aca="false">COUNTIF($F97:$AJ100,"=І")</f>
        <v>0</v>
      </c>
      <c r="AZ97" s="99" t="n">
        <f aca="false">COUNTIF($F97:$AJ100,"=НЗ")</f>
        <v>0</v>
      </c>
      <c r="BA97" s="73" t="n">
        <f aca="false">IF(C97&gt;1,Графік!$L$36,"")</f>
        <v>160</v>
      </c>
    </row>
    <row r="98" customFormat="false" ht="15" hidden="false" customHeight="true" outlineLevel="0" collapsed="false">
      <c r="A98" s="57"/>
      <c r="B98" s="58"/>
      <c r="C98" s="102"/>
      <c r="D98" s="60"/>
      <c r="E98" s="100"/>
      <c r="F98" s="75" t="n">
        <f aca="false">IF(F97="Р",8,"")</f>
        <v>8</v>
      </c>
      <c r="G98" s="170" t="n">
        <f aca="false">IF(G97="Р",8,"")</f>
        <v>8</v>
      </c>
      <c r="H98" s="170" t="n">
        <f aca="false">IF(H97="Р",8,"")</f>
        <v>8</v>
      </c>
      <c r="I98" s="170" t="n">
        <f aca="false">IF(I97="Р",8,"")</f>
        <v>8</v>
      </c>
      <c r="J98" s="170" t="str">
        <f aca="false">IF(J97="Р",8,"")</f>
        <v/>
      </c>
      <c r="K98" s="170" t="str">
        <f aca="false">IF(K97="Р",8,"")</f>
        <v/>
      </c>
      <c r="L98" s="170" t="n">
        <f aca="false">IF(L97="Р",8,"")</f>
        <v>8</v>
      </c>
      <c r="M98" s="170" t="n">
        <f aca="false">IF(M97="Р",8,"")</f>
        <v>8</v>
      </c>
      <c r="N98" s="170" t="n">
        <f aca="false">IF(N97="Р",8,"")</f>
        <v>8</v>
      </c>
      <c r="O98" s="170" t="n">
        <f aca="false">IF(O97="Р",8,"")</f>
        <v>8</v>
      </c>
      <c r="P98" s="171" t="str">
        <f aca="false">IF(P97="Р",8,"")</f>
        <v/>
      </c>
      <c r="Q98" s="170" t="str">
        <f aca="false">IF(Q97="Р",8,"")</f>
        <v/>
      </c>
      <c r="R98" s="170" t="n">
        <f aca="false">IF(R97="Р",8,"")</f>
        <v>8</v>
      </c>
      <c r="S98" s="170" t="n">
        <f aca="false">IF(S97="Р",8,"")</f>
        <v>8</v>
      </c>
      <c r="T98" s="171" t="n">
        <f aca="false">IF(T97="Р",8,"")</f>
        <v>8</v>
      </c>
      <c r="U98" s="171" t="n">
        <f aca="false">IF(U97="Р",8,"")</f>
        <v>8</v>
      </c>
      <c r="V98" s="170" t="str">
        <f aca="false">IF(V97="Р",8,"")</f>
        <v/>
      </c>
      <c r="W98" s="171" t="str">
        <f aca="false">IF(W97="Р",8,"")</f>
        <v/>
      </c>
      <c r="X98" s="170" t="n">
        <f aca="false">IF(X97="Р",8,"")</f>
        <v>8</v>
      </c>
      <c r="Y98" s="170" t="n">
        <f aca="false">IF(Y97="Р",8,"")</f>
        <v>8</v>
      </c>
      <c r="Z98" s="170" t="n">
        <f aca="false">IF(Z97="Р",8,"")</f>
        <v>8</v>
      </c>
      <c r="AA98" s="171"/>
      <c r="AB98" s="170"/>
      <c r="AC98" s="170"/>
      <c r="AD98" s="171" t="n">
        <f aca="false">IF(AD97="Р",8,"")</f>
        <v>8</v>
      </c>
      <c r="AE98" s="172" t="n">
        <f aca="false">IF(AE97="Р",8,"")</f>
        <v>8</v>
      </c>
      <c r="AF98" s="170" t="n">
        <f aca="false">IF(AF97="Р",8,"")</f>
        <v>8</v>
      </c>
      <c r="AG98" s="170" t="n">
        <f aca="false">IF(AG97="Р",8,"")</f>
        <v>8</v>
      </c>
      <c r="AH98" s="170"/>
      <c r="AI98" s="170"/>
      <c r="AJ98" s="182"/>
      <c r="AK98" s="93"/>
      <c r="AL98" s="94"/>
      <c r="AM98" s="95"/>
      <c r="AN98" s="96"/>
      <c r="AO98" s="70"/>
      <c r="AP98" s="70"/>
      <c r="AQ98" s="70"/>
      <c r="AR98" s="98"/>
      <c r="AS98" s="98"/>
      <c r="AT98" s="98"/>
      <c r="AU98" s="98"/>
      <c r="AV98" s="98"/>
      <c r="AW98" s="98"/>
      <c r="AX98" s="98"/>
      <c r="AY98" s="99"/>
      <c r="AZ98" s="99"/>
      <c r="BA98" s="73"/>
    </row>
    <row r="99" customFormat="false" ht="13.9" hidden="false" customHeight="true" outlineLevel="0" collapsed="false">
      <c r="A99" s="57"/>
      <c r="B99" s="58"/>
      <c r="C99" s="102"/>
      <c r="D99" s="60"/>
      <c r="E99" s="100"/>
      <c r="F99" s="81" t="str">
        <f aca="false">IF(F100&gt;0,"НУ","")</f>
        <v/>
      </c>
      <c r="G99" s="183" t="str">
        <f aca="false">IF(G100&gt;0,"НУ","")</f>
        <v/>
      </c>
      <c r="H99" s="183" t="str">
        <f aca="false">IF(H100&gt;0,"НУ","")</f>
        <v/>
      </c>
      <c r="I99" s="183" t="str">
        <f aca="false">IF(I100&gt;0,"НУ","")</f>
        <v/>
      </c>
      <c r="J99" s="183" t="str">
        <f aca="false">IF(J100&gt;0,"НУ","")</f>
        <v/>
      </c>
      <c r="K99" s="183" t="str">
        <f aca="false">IF(K100&gt;0,"НУ","")</f>
        <v/>
      </c>
      <c r="L99" s="183" t="str">
        <f aca="false">IF(L100&gt;0,"НУ","")</f>
        <v/>
      </c>
      <c r="M99" s="183" t="str">
        <f aca="false">IF(M100&gt;0,"НУ","")</f>
        <v/>
      </c>
      <c r="N99" s="183" t="str">
        <f aca="false">IF(N100&gt;0,"НУ","")</f>
        <v/>
      </c>
      <c r="O99" s="183" t="str">
        <f aca="false">IF(O100&gt;0,"НУ","")</f>
        <v/>
      </c>
      <c r="P99" s="184" t="str">
        <f aca="false">IF(P100&gt;0,"НУ","")</f>
        <v/>
      </c>
      <c r="Q99" s="183" t="str">
        <f aca="false">IF(Q100&gt;0,"НУ","")</f>
        <v/>
      </c>
      <c r="R99" s="183" t="str">
        <f aca="false">IF(R100&gt;0,"НУ","")</f>
        <v/>
      </c>
      <c r="S99" s="183" t="str">
        <f aca="false">IF(S100&gt;0,"НУ","")</f>
        <v/>
      </c>
      <c r="T99" s="184" t="str">
        <f aca="false">IF(T100&gt;0,"НУ","")</f>
        <v/>
      </c>
      <c r="U99" s="184" t="str">
        <f aca="false">IF(U100&gt;0,"НУ","")</f>
        <v/>
      </c>
      <c r="V99" s="183" t="str">
        <f aca="false">IF(V100&gt;0,"НУ","")</f>
        <v/>
      </c>
      <c r="W99" s="184" t="str">
        <f aca="false">IF(W100&gt;0,"НУ","")</f>
        <v/>
      </c>
      <c r="X99" s="183" t="str">
        <f aca="false">IF(X100&gt;0,"НУ","")</f>
        <v/>
      </c>
      <c r="Y99" s="183" t="str">
        <f aca="false">IF(Y100&gt;0,"НУ","")</f>
        <v/>
      </c>
      <c r="Z99" s="183" t="str">
        <f aca="false">IF(Z100&gt;0,"НУ","")</f>
        <v/>
      </c>
      <c r="AA99" s="184"/>
      <c r="AB99" s="183"/>
      <c r="AC99" s="183"/>
      <c r="AD99" s="184" t="str">
        <f aca="false">IF(AD100&gt;0,"НУ","")</f>
        <v/>
      </c>
      <c r="AE99" s="185" t="str">
        <f aca="false">IF(AE100&gt;0,"НУ","")</f>
        <v/>
      </c>
      <c r="AF99" s="183" t="str">
        <f aca="false">IF(AF100&gt;0,"НУ","")</f>
        <v/>
      </c>
      <c r="AG99" s="183" t="str">
        <f aca="false">IF(AG100&gt;0,"НУ","")</f>
        <v/>
      </c>
      <c r="AH99" s="183" t="str">
        <f aca="false">IF(AH100&gt;0,"НУ","")</f>
        <v/>
      </c>
      <c r="AI99" s="183" t="str">
        <f aca="false">IF(AI100&gt;0,"НУ","")</f>
        <v/>
      </c>
      <c r="AJ99" s="186" t="str">
        <f aca="false">IF(AJ100&gt;0,"НУ","")</f>
        <v/>
      </c>
      <c r="AK99" s="93"/>
      <c r="AL99" s="94"/>
      <c r="AM99" s="95"/>
      <c r="AN99" s="96"/>
      <c r="AO99" s="70"/>
      <c r="AP99" s="70"/>
      <c r="AQ99" s="70"/>
      <c r="AR99" s="98"/>
      <c r="AS99" s="98"/>
      <c r="AT99" s="98"/>
      <c r="AU99" s="98"/>
      <c r="AV99" s="98"/>
      <c r="AW99" s="98"/>
      <c r="AX99" s="98"/>
      <c r="AY99" s="99"/>
      <c r="AZ99" s="99"/>
      <c r="BA99" s="73"/>
    </row>
    <row r="100" customFormat="false" ht="12.75" hidden="false" customHeight="true" outlineLevel="0" collapsed="false">
      <c r="A100" s="57"/>
      <c r="B100" s="58"/>
      <c r="C100" s="102"/>
      <c r="D100" s="60"/>
      <c r="E100" s="101"/>
      <c r="F100" s="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8"/>
      <c r="Q100" s="187"/>
      <c r="R100" s="187"/>
      <c r="S100" s="187"/>
      <c r="T100" s="188"/>
      <c r="U100" s="188"/>
      <c r="V100" s="187"/>
      <c r="W100" s="188"/>
      <c r="X100" s="187"/>
      <c r="Y100" s="187"/>
      <c r="Z100" s="187"/>
      <c r="AA100" s="188"/>
      <c r="AB100" s="187"/>
      <c r="AC100" s="187"/>
      <c r="AD100" s="188"/>
      <c r="AE100" s="189"/>
      <c r="AF100" s="187"/>
      <c r="AG100" s="187"/>
      <c r="AH100" s="187"/>
      <c r="AI100" s="187"/>
      <c r="AJ100" s="190"/>
      <c r="AK100" s="93"/>
      <c r="AL100" s="94"/>
      <c r="AM100" s="95"/>
      <c r="AN100" s="96"/>
      <c r="AO100" s="70"/>
      <c r="AP100" s="70"/>
      <c r="AQ100" s="70"/>
      <c r="AR100" s="98"/>
      <c r="AS100" s="98"/>
      <c r="AT100" s="98"/>
      <c r="AU100" s="98"/>
      <c r="AV100" s="98"/>
      <c r="AW100" s="98"/>
      <c r="AX100" s="98"/>
      <c r="AY100" s="99"/>
      <c r="AZ100" s="99"/>
      <c r="BA100" s="73"/>
    </row>
    <row r="101" s="40" customFormat="true" ht="12" hidden="false" customHeight="true" outlineLevel="0" collapsed="false">
      <c r="A101" s="57" t="n">
        <v>23</v>
      </c>
      <c r="B101" s="58" t="str">
        <f aca="false">IFERROR(VLOOKUP($C101,Списки!$A$1:$C$3999,2,0),"")</f>
        <v>Цюцюра  Микола  Богданович</v>
      </c>
      <c r="C101" s="102" t="s">
        <v>154</v>
      </c>
      <c r="D101" s="60" t="str">
        <f aca="false">IFERROR(VLOOKUP($C101,Списки!$A$1:$C$3999,3,0),"")</f>
        <v>транспортувальник</v>
      </c>
      <c r="E101" s="92"/>
      <c r="F101" s="61" t="str">
        <f aca="false">VLOOKUP(F$11,Графік!$I$5:$L$32,3,0)</f>
        <v>Р</v>
      </c>
      <c r="G101" s="62" t="str">
        <f aca="false">VLOOKUP(G$11,Графік!$I$5:$L$32,3,0)</f>
        <v>Р</v>
      </c>
      <c r="H101" s="62" t="str">
        <f aca="false">VLOOKUP(H$11,Графік!$I$5:$L$32,3,0)</f>
        <v>Р</v>
      </c>
      <c r="I101" s="62" t="str">
        <f aca="false">VLOOKUP(I$11,Графік!$I$5:$L$32,3,0)</f>
        <v>Р</v>
      </c>
      <c r="J101" s="62" t="str">
        <f aca="false">VLOOKUP(J$11,Графік!$I$5:$L$32,3,0)</f>
        <v>ВВ</v>
      </c>
      <c r="K101" s="62" t="str">
        <f aca="false">VLOOKUP(K$11,Графік!$I$5:$L$32,3,0)</f>
        <v>ВВ</v>
      </c>
      <c r="L101" s="62" t="str">
        <f aca="false">VLOOKUP(L$11,Графік!$I$5:$L$32,3,0)</f>
        <v>Р</v>
      </c>
      <c r="M101" s="62" t="str">
        <f aca="false">VLOOKUP(M$11,Графік!$I$5:$L$32,3,0)</f>
        <v>Р</v>
      </c>
      <c r="N101" s="62" t="str">
        <f aca="false">VLOOKUP(N$11,Графік!$I$5:$L$32,3,0)</f>
        <v>Р</v>
      </c>
      <c r="O101" s="62" t="str">
        <f aca="false">VLOOKUP(O$11,Графік!$I$5:$L$32,3,0)</f>
        <v>Р</v>
      </c>
      <c r="P101" s="63" t="str">
        <f aca="false">VLOOKUP(P$11,Графік!$I$5:$L$32,3,0)</f>
        <v>ВВ</v>
      </c>
      <c r="Q101" s="62" t="str">
        <f aca="false">VLOOKUP(Q$11,Графік!$I$5:$L$32,3,0)</f>
        <v>ВВ</v>
      </c>
      <c r="R101" s="62" t="str">
        <f aca="false">VLOOKUP(R$11,Графік!$I$5:$L$32,3,0)</f>
        <v>Р</v>
      </c>
      <c r="S101" s="62" t="str">
        <f aca="false">VLOOKUP(S$11,Графік!$I$5:$L$32,3,0)</f>
        <v>Р</v>
      </c>
      <c r="T101" s="63" t="s">
        <v>66</v>
      </c>
      <c r="U101" s="63" t="str">
        <f aca="false">VLOOKUP(U$11,Графік!$I$5:$L$32,3,0)</f>
        <v>Р</v>
      </c>
      <c r="V101" s="62" t="str">
        <f aca="false">VLOOKUP(V$11,Графік!$I$5:$L$32,3,0)</f>
        <v>ВВ</v>
      </c>
      <c r="W101" s="63" t="str">
        <f aca="false">VLOOKUP(W$11,Графік!$I$5:$L$32,3,0)</f>
        <v>ВВ</v>
      </c>
      <c r="X101" s="62" t="str">
        <f aca="false">VLOOKUP(X$11,Графік!$I$5:$L$32,3,0)</f>
        <v>Р</v>
      </c>
      <c r="Y101" s="62" t="str">
        <f aca="false">VLOOKUP(Y$11,Графік!$I$5:$L$32,3,0)</f>
        <v>Р</v>
      </c>
      <c r="Z101" s="62" t="str">
        <f aca="false">VLOOKUP(Z$11,Графік!$I$5:$L$32,3,0)</f>
        <v>Р</v>
      </c>
      <c r="AA101" s="63" t="s">
        <v>51</v>
      </c>
      <c r="AB101" s="62" t="s">
        <v>132</v>
      </c>
      <c r="AC101" s="62"/>
      <c r="AD101" s="63" t="str">
        <f aca="false">VLOOKUP(AD$11,Графік!$I$5:$L$32,3,0)</f>
        <v>Р</v>
      </c>
      <c r="AE101" s="64" t="str">
        <f aca="false">VLOOKUP(AE$11,Графік!$I$5:$L$32,3,0)</f>
        <v>Р</v>
      </c>
      <c r="AF101" s="62" t="str">
        <f aca="false">VLOOKUP(AF$11,Графік!$I$5:$L$32,3,0)</f>
        <v>Р</v>
      </c>
      <c r="AG101" s="62" t="str">
        <f aca="false">VLOOKUP(AG$11,Графік!$I$5:$L$32,3,0)</f>
        <v>Р</v>
      </c>
      <c r="AH101" s="62"/>
      <c r="AI101" s="62"/>
      <c r="AJ101" s="180"/>
      <c r="AK101" s="93" t="n">
        <f aca="false">SUMIF($F101:$AJ104,"Р",$F102:$AJ102)</f>
        <v>144</v>
      </c>
      <c r="AL101" s="94" t="n">
        <f aca="false">SUMIF($F103:$AJ104,"НУ",$F104:$AJ104)</f>
        <v>0</v>
      </c>
      <c r="AM101" s="95" t="n">
        <f aca="false">SUMIF(F101:AJ104,"РВ",F102:AJ102)</f>
        <v>8</v>
      </c>
      <c r="AN101" s="96" t="n">
        <f aca="false">AK101+AL101+AM101</f>
        <v>152</v>
      </c>
      <c r="AO101" s="70" t="n">
        <f aca="false">COUNTIF($F101:$AJ104,"=Р")</f>
        <v>18</v>
      </c>
      <c r="AP101" s="97" t="n">
        <f aca="false">COUNTIF($F101:$AJ104,"=ВВ")</f>
        <v>6</v>
      </c>
      <c r="AQ101" s="97" t="n">
        <f aca="false">COUNTIF($F101:$AJ104,"=В")</f>
        <v>0</v>
      </c>
      <c r="AR101" s="98" t="n">
        <f aca="false">COUNTIF($F101:$AJ104,"=НА")</f>
        <v>0</v>
      </c>
      <c r="AS101" s="98" t="n">
        <f aca="false">COUNTIF(F101:AJ104,"=ТН")</f>
        <v>0</v>
      </c>
      <c r="AT101" s="98" t="n">
        <f aca="false">COUNTIF($F101:$AJ104,"=ВД")</f>
        <v>0</v>
      </c>
      <c r="AU101" s="98" t="n">
        <f aca="false">COUNTIF($F101:$AJ104,"=ВП")</f>
        <v>0</v>
      </c>
      <c r="AV101" s="98" t="n">
        <f aca="false">COUNTIF($F101:$AJ104,"=ДД")</f>
        <v>0</v>
      </c>
      <c r="AW101" s="98" t="n">
        <f aca="false">COUNTIF($F101:$AJ104,"=П")</f>
        <v>1</v>
      </c>
      <c r="AX101" s="98" t="n">
        <f aca="false">COUNTIF($F101:$AJ104,"=ПР")</f>
        <v>0</v>
      </c>
      <c r="AY101" s="99" t="n">
        <f aca="false">COUNTIF($F101:$AJ104,"=І")</f>
        <v>0</v>
      </c>
      <c r="AZ101" s="99" t="n">
        <f aca="false">COUNTIF($F101:$AJ104,"=НЗ")</f>
        <v>1</v>
      </c>
      <c r="BA101" s="73" t="n">
        <f aca="false">IF(C101&gt;1,Графік!$L$36,"")</f>
        <v>160</v>
      </c>
    </row>
    <row r="102" customFormat="false" ht="15.75" hidden="false" customHeight="true" outlineLevel="0" collapsed="false">
      <c r="A102" s="57"/>
      <c r="B102" s="58"/>
      <c r="C102" s="102"/>
      <c r="D102" s="60"/>
      <c r="E102" s="100"/>
      <c r="F102" s="75" t="n">
        <f aca="false">IF(F101="Р",8,"")</f>
        <v>8</v>
      </c>
      <c r="G102" s="170" t="n">
        <f aca="false">IF(G101="Р",8,"")</f>
        <v>8</v>
      </c>
      <c r="H102" s="170" t="n">
        <f aca="false">IF(H101="Р",8,"")</f>
        <v>8</v>
      </c>
      <c r="I102" s="170" t="n">
        <f aca="false">IF(I101="Р",8,"")</f>
        <v>8</v>
      </c>
      <c r="J102" s="170" t="str">
        <f aca="false">IF(J101="Р",8,"")</f>
        <v/>
      </c>
      <c r="K102" s="170" t="str">
        <f aca="false">IF(K101="Р",8,"")</f>
        <v/>
      </c>
      <c r="L102" s="170" t="n">
        <f aca="false">IF(L101="Р",8,"")</f>
        <v>8</v>
      </c>
      <c r="M102" s="170" t="n">
        <f aca="false">IF(M101="Р",8,"")</f>
        <v>8</v>
      </c>
      <c r="N102" s="170" t="n">
        <f aca="false">IF(N101="Р",8,"")</f>
        <v>8</v>
      </c>
      <c r="O102" s="170" t="n">
        <f aca="false">IF(O101="Р",8,"")</f>
        <v>8</v>
      </c>
      <c r="P102" s="171" t="str">
        <f aca="false">IF(P101="Р",8,"")</f>
        <v/>
      </c>
      <c r="Q102" s="170" t="str">
        <f aca="false">IF(Q101="Р",8,"")</f>
        <v/>
      </c>
      <c r="R102" s="170" t="n">
        <f aca="false">IF(R101="Р",8,"")</f>
        <v>8</v>
      </c>
      <c r="S102" s="170" t="n">
        <f aca="false">IF(S101="Р",8,"")</f>
        <v>8</v>
      </c>
      <c r="T102" s="171" t="str">
        <f aca="false">IF(T101="Р",8,"")</f>
        <v/>
      </c>
      <c r="U102" s="171" t="n">
        <f aca="false">IF(U101="Р",8,"")</f>
        <v>8</v>
      </c>
      <c r="V102" s="170" t="str">
        <f aca="false">IF(V101="Р",8,"")</f>
        <v/>
      </c>
      <c r="W102" s="171" t="str">
        <f aca="false">IF(W101="Р",8,"")</f>
        <v/>
      </c>
      <c r="X102" s="170" t="n">
        <f aca="false">IF(X101="Р",8,"")</f>
        <v>8</v>
      </c>
      <c r="Y102" s="170" t="n">
        <f aca="false">IF(Y101="Р",8,"")</f>
        <v>8</v>
      </c>
      <c r="Z102" s="170" t="n">
        <f aca="false">IF(Z101="Р",8,"")</f>
        <v>8</v>
      </c>
      <c r="AA102" s="171"/>
      <c r="AB102" s="170" t="n">
        <v>8</v>
      </c>
      <c r="AC102" s="170"/>
      <c r="AD102" s="171" t="n">
        <f aca="false">IF(AD101="Р",8,"")</f>
        <v>8</v>
      </c>
      <c r="AE102" s="172" t="n">
        <f aca="false">IF(AE101="Р",8,"")</f>
        <v>8</v>
      </c>
      <c r="AF102" s="170" t="n">
        <f aca="false">IF(AF101="Р",8,"")</f>
        <v>8</v>
      </c>
      <c r="AG102" s="170" t="n">
        <f aca="false">IF(AG101="Р",8,"")</f>
        <v>8</v>
      </c>
      <c r="AH102" s="170"/>
      <c r="AI102" s="170"/>
      <c r="AJ102" s="182"/>
      <c r="AK102" s="93"/>
      <c r="AL102" s="94"/>
      <c r="AM102" s="95"/>
      <c r="AN102" s="96"/>
      <c r="AO102" s="70"/>
      <c r="AP102" s="70"/>
      <c r="AQ102" s="70"/>
      <c r="AR102" s="98"/>
      <c r="AS102" s="98"/>
      <c r="AT102" s="98"/>
      <c r="AU102" s="98"/>
      <c r="AV102" s="98"/>
      <c r="AW102" s="98"/>
      <c r="AX102" s="98"/>
      <c r="AY102" s="99"/>
      <c r="AZ102" s="99"/>
      <c r="BA102" s="73"/>
    </row>
    <row r="103" s="40" customFormat="true" ht="12" hidden="false" customHeight="true" outlineLevel="0" collapsed="false">
      <c r="A103" s="57"/>
      <c r="B103" s="58"/>
      <c r="C103" s="102"/>
      <c r="D103" s="60"/>
      <c r="E103" s="100"/>
      <c r="F103" s="81" t="str">
        <f aca="false">IF(F104&gt;0,"НУ","")</f>
        <v/>
      </c>
      <c r="G103" s="183" t="str">
        <f aca="false">IF(G104&gt;0,"НУ","")</f>
        <v/>
      </c>
      <c r="H103" s="183" t="str">
        <f aca="false">IF(H104&gt;0,"НУ","")</f>
        <v/>
      </c>
      <c r="I103" s="183" t="str">
        <f aca="false">IF(I104&gt;0,"НУ","")</f>
        <v/>
      </c>
      <c r="J103" s="183" t="str">
        <f aca="false">IF(J104&gt;0,"НУ","")</f>
        <v/>
      </c>
      <c r="K103" s="183" t="str">
        <f aca="false">IF(K104&gt;0,"НУ","")</f>
        <v/>
      </c>
      <c r="L103" s="183" t="str">
        <f aca="false">IF(L104&gt;0,"НУ","")</f>
        <v/>
      </c>
      <c r="M103" s="183" t="str">
        <f aca="false">IF(M104&gt;0,"НУ","")</f>
        <v/>
      </c>
      <c r="N103" s="183" t="str">
        <f aca="false">IF(N104&gt;0,"НУ","")</f>
        <v/>
      </c>
      <c r="O103" s="183" t="str">
        <f aca="false">IF(O104&gt;0,"НУ","")</f>
        <v/>
      </c>
      <c r="P103" s="184" t="str">
        <f aca="false">IF(P104&gt;0,"НУ","")</f>
        <v/>
      </c>
      <c r="Q103" s="183" t="str">
        <f aca="false">IF(Q104&gt;0,"НУ","")</f>
        <v/>
      </c>
      <c r="R103" s="183" t="str">
        <f aca="false">IF(R104&gt;0,"НУ","")</f>
        <v/>
      </c>
      <c r="S103" s="183" t="str">
        <f aca="false">IF(S104&gt;0,"НУ","")</f>
        <v/>
      </c>
      <c r="T103" s="184" t="str">
        <f aca="false">IF(T104&gt;0,"НУ","")</f>
        <v/>
      </c>
      <c r="U103" s="184" t="str">
        <f aca="false">IF(U104&gt;0,"НУ","")</f>
        <v/>
      </c>
      <c r="V103" s="183" t="str">
        <f aca="false">IF(V104&gt;0,"НУ","")</f>
        <v/>
      </c>
      <c r="W103" s="184" t="str">
        <f aca="false">IF(W104&gt;0,"НУ","")</f>
        <v/>
      </c>
      <c r="X103" s="183" t="str">
        <f aca="false">IF(X104&gt;0,"НУ","")</f>
        <v/>
      </c>
      <c r="Y103" s="183" t="str">
        <f aca="false">IF(Y104&gt;0,"НУ","")</f>
        <v/>
      </c>
      <c r="Z103" s="183" t="str">
        <f aca="false">IF(Z104&gt;0,"НУ","")</f>
        <v/>
      </c>
      <c r="AA103" s="184"/>
      <c r="AB103" s="183"/>
      <c r="AC103" s="183"/>
      <c r="AD103" s="184" t="str">
        <f aca="false">IF(AD104&gt;0,"НУ","")</f>
        <v/>
      </c>
      <c r="AE103" s="185" t="str">
        <f aca="false">IF(AE104&gt;0,"НУ","")</f>
        <v/>
      </c>
      <c r="AF103" s="183" t="str">
        <f aca="false">IF(AF104&gt;0,"НУ","")</f>
        <v/>
      </c>
      <c r="AG103" s="183" t="str">
        <f aca="false">IF(AG104&gt;0,"НУ","")</f>
        <v/>
      </c>
      <c r="AH103" s="183" t="str">
        <f aca="false">IF(AH104&gt;0,"НУ","")</f>
        <v/>
      </c>
      <c r="AI103" s="183" t="str">
        <f aca="false">IF(AI104&gt;0,"НУ","")</f>
        <v/>
      </c>
      <c r="AJ103" s="186" t="str">
        <f aca="false">IF(AJ104&gt;0,"НУ","")</f>
        <v/>
      </c>
      <c r="AK103" s="93"/>
      <c r="AL103" s="94"/>
      <c r="AM103" s="95"/>
      <c r="AN103" s="96"/>
      <c r="AO103" s="70"/>
      <c r="AP103" s="70"/>
      <c r="AQ103" s="70"/>
      <c r="AR103" s="98"/>
      <c r="AS103" s="98"/>
      <c r="AT103" s="98"/>
      <c r="AU103" s="98"/>
      <c r="AV103" s="98"/>
      <c r="AW103" s="98"/>
      <c r="AX103" s="98"/>
      <c r="AY103" s="99"/>
      <c r="AZ103" s="99"/>
      <c r="BA103" s="73"/>
    </row>
    <row r="104" customFormat="false" ht="13.5" hidden="false" customHeight="true" outlineLevel="0" collapsed="false">
      <c r="A104" s="57"/>
      <c r="B104" s="58"/>
      <c r="C104" s="102"/>
      <c r="D104" s="60"/>
      <c r="E104" s="101"/>
      <c r="F104" s="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8"/>
      <c r="Q104" s="187"/>
      <c r="R104" s="187"/>
      <c r="S104" s="187"/>
      <c r="T104" s="188"/>
      <c r="U104" s="188"/>
      <c r="V104" s="187"/>
      <c r="W104" s="188"/>
      <c r="X104" s="187"/>
      <c r="Y104" s="187"/>
      <c r="Z104" s="187"/>
      <c r="AA104" s="188"/>
      <c r="AB104" s="187"/>
      <c r="AC104" s="187"/>
      <c r="AD104" s="188"/>
      <c r="AE104" s="189"/>
      <c r="AF104" s="187"/>
      <c r="AG104" s="187"/>
      <c r="AH104" s="187"/>
      <c r="AI104" s="187"/>
      <c r="AJ104" s="190"/>
      <c r="AK104" s="93"/>
      <c r="AL104" s="94"/>
      <c r="AM104" s="95"/>
      <c r="AN104" s="96"/>
      <c r="AO104" s="70"/>
      <c r="AP104" s="70"/>
      <c r="AQ104" s="70"/>
      <c r="AR104" s="98"/>
      <c r="AS104" s="98"/>
      <c r="AT104" s="98"/>
      <c r="AU104" s="98"/>
      <c r="AV104" s="98"/>
      <c r="AW104" s="98"/>
      <c r="AX104" s="98"/>
      <c r="AY104" s="99"/>
      <c r="AZ104" s="99"/>
      <c r="BA104" s="73"/>
    </row>
    <row r="105" customFormat="false" ht="12.75" hidden="false" customHeight="true" outlineLevel="0" collapsed="false">
      <c r="A105" s="57"/>
      <c r="B105" s="58" t="str">
        <f aca="false">IFERROR(VLOOKUP($C105,Списки!$A$1:$C$3999,2,0),"")</f>
        <v/>
      </c>
      <c r="C105" s="102"/>
      <c r="D105" s="60" t="str">
        <f aca="false">IFERROR(VLOOKUP($C105,Списки!$A$1:$C$3999,3,0),"")</f>
        <v/>
      </c>
      <c r="E105" s="92"/>
      <c r="F105" s="61"/>
      <c r="G105" s="62"/>
      <c r="H105" s="62"/>
      <c r="I105" s="62"/>
      <c r="J105" s="62"/>
      <c r="K105" s="62"/>
      <c r="L105" s="62"/>
      <c r="M105" s="62"/>
      <c r="N105" s="62"/>
      <c r="O105" s="62"/>
      <c r="P105" s="63"/>
      <c r="Q105" s="62"/>
      <c r="R105" s="62"/>
      <c r="S105" s="62"/>
      <c r="T105" s="63"/>
      <c r="U105" s="63"/>
      <c r="V105" s="62"/>
      <c r="W105" s="63"/>
      <c r="X105" s="62"/>
      <c r="Y105" s="62"/>
      <c r="Z105" s="62"/>
      <c r="AA105" s="63"/>
      <c r="AB105" s="62"/>
      <c r="AC105" s="62"/>
      <c r="AD105" s="63"/>
      <c r="AE105" s="64"/>
      <c r="AF105" s="62"/>
      <c r="AG105" s="62"/>
      <c r="AH105" s="62"/>
      <c r="AI105" s="62"/>
      <c r="AJ105" s="180"/>
      <c r="AK105" s="93" t="n">
        <f aca="false">SUMIF($F105:$AJ108,"Р",$F106:$AJ106)</f>
        <v>0</v>
      </c>
      <c r="AL105" s="94" t="n">
        <f aca="false">SUMIF($F107:$AJ108,"НУ",$F108:$AJ108)</f>
        <v>0</v>
      </c>
      <c r="AM105" s="95" t="n">
        <f aca="false">SUMIF(F105:AJ108,"РВ",F106:AJ106)</f>
        <v>0</v>
      </c>
      <c r="AN105" s="96" t="n">
        <f aca="false">AK105+AL105+AM105</f>
        <v>0</v>
      </c>
      <c r="AO105" s="70" t="n">
        <f aca="false">COUNTIF($F105:$AJ108,"=Р")</f>
        <v>0</v>
      </c>
      <c r="AP105" s="97" t="n">
        <f aca="false">COUNTIF($F105:$AJ108,"=ВВ")</f>
        <v>0</v>
      </c>
      <c r="AQ105" s="97" t="n">
        <f aca="false">COUNTIF($F105:$AJ108,"=В")</f>
        <v>0</v>
      </c>
      <c r="AR105" s="98" t="n">
        <f aca="false">COUNTIF($F105:$AJ108,"=НА")</f>
        <v>0</v>
      </c>
      <c r="AS105" s="98" t="n">
        <f aca="false">COUNTIF(F105:AJ108,"=ТН")</f>
        <v>0</v>
      </c>
      <c r="AT105" s="98" t="n">
        <f aca="false">COUNTIF($F105:$AJ108,"=ВД")</f>
        <v>0</v>
      </c>
      <c r="AU105" s="98" t="n">
        <f aca="false">COUNTIF($F105:$AJ108,"=ВП")</f>
        <v>0</v>
      </c>
      <c r="AV105" s="98" t="n">
        <f aca="false">COUNTIF($F105:$AJ108,"=ДД")</f>
        <v>0</v>
      </c>
      <c r="AW105" s="98" t="n">
        <f aca="false">COUNTIF($F105:$AJ108,"=П")</f>
        <v>0</v>
      </c>
      <c r="AX105" s="98" t="n">
        <f aca="false">COUNTIF($F105:$AJ108,"=ПР")</f>
        <v>0</v>
      </c>
      <c r="AY105" s="99" t="n">
        <f aca="false">COUNTIF($F105:$AJ108,"=І")</f>
        <v>0</v>
      </c>
      <c r="AZ105" s="99" t="n">
        <f aca="false">COUNTIF($F105:$AJ108,"=НЗ")</f>
        <v>0</v>
      </c>
      <c r="BA105" s="73" t="str">
        <f aca="false">IF(C105&gt;1,Графік!$L$36,"")</f>
        <v/>
      </c>
    </row>
    <row r="106" customFormat="false" ht="12.75" hidden="false" customHeight="true" outlineLevel="0" collapsed="false">
      <c r="A106" s="57"/>
      <c r="B106" s="58"/>
      <c r="C106" s="102"/>
      <c r="D106" s="60"/>
      <c r="E106" s="100"/>
      <c r="F106" s="75"/>
      <c r="G106" s="170"/>
      <c r="H106" s="170"/>
      <c r="I106" s="170"/>
      <c r="J106" s="170"/>
      <c r="K106" s="170"/>
      <c r="L106" s="170"/>
      <c r="M106" s="170"/>
      <c r="N106" s="170"/>
      <c r="O106" s="170"/>
      <c r="P106" s="171"/>
      <c r="Q106" s="170"/>
      <c r="R106" s="170"/>
      <c r="S106" s="170"/>
      <c r="T106" s="171"/>
      <c r="U106" s="171"/>
      <c r="V106" s="170"/>
      <c r="W106" s="171"/>
      <c r="X106" s="170"/>
      <c r="Y106" s="170"/>
      <c r="Z106" s="170"/>
      <c r="AA106" s="171"/>
      <c r="AB106" s="170"/>
      <c r="AC106" s="170"/>
      <c r="AD106" s="171"/>
      <c r="AE106" s="172"/>
      <c r="AF106" s="170"/>
      <c r="AG106" s="170"/>
      <c r="AH106" s="170"/>
      <c r="AI106" s="170"/>
      <c r="AJ106" s="182"/>
      <c r="AK106" s="93"/>
      <c r="AL106" s="94"/>
      <c r="AM106" s="95"/>
      <c r="AN106" s="96"/>
      <c r="AO106" s="70"/>
      <c r="AP106" s="70"/>
      <c r="AQ106" s="70"/>
      <c r="AR106" s="98"/>
      <c r="AS106" s="98"/>
      <c r="AT106" s="98"/>
      <c r="AU106" s="98"/>
      <c r="AV106" s="98"/>
      <c r="AW106" s="98"/>
      <c r="AX106" s="98"/>
      <c r="AY106" s="99"/>
      <c r="AZ106" s="99"/>
      <c r="BA106" s="73"/>
    </row>
    <row r="107" customFormat="false" ht="12.75" hidden="false" customHeight="true" outlineLevel="0" collapsed="false">
      <c r="A107" s="57"/>
      <c r="B107" s="58"/>
      <c r="C107" s="102"/>
      <c r="D107" s="60"/>
      <c r="E107" s="100"/>
      <c r="F107" s="81"/>
      <c r="G107" s="183"/>
      <c r="H107" s="183"/>
      <c r="I107" s="183"/>
      <c r="J107" s="183"/>
      <c r="K107" s="183"/>
      <c r="L107" s="183"/>
      <c r="M107" s="183"/>
      <c r="N107" s="183"/>
      <c r="O107" s="183"/>
      <c r="P107" s="184"/>
      <c r="Q107" s="183"/>
      <c r="R107" s="183"/>
      <c r="S107" s="183"/>
      <c r="T107" s="184"/>
      <c r="U107" s="184"/>
      <c r="V107" s="183"/>
      <c r="W107" s="184"/>
      <c r="X107" s="183"/>
      <c r="Y107" s="183"/>
      <c r="Z107" s="183"/>
      <c r="AA107" s="184"/>
      <c r="AB107" s="183"/>
      <c r="AC107" s="183"/>
      <c r="AD107" s="184"/>
      <c r="AE107" s="185"/>
      <c r="AF107" s="183"/>
      <c r="AG107" s="183"/>
      <c r="AH107" s="183"/>
      <c r="AI107" s="183"/>
      <c r="AJ107" s="186"/>
      <c r="AK107" s="93"/>
      <c r="AL107" s="94"/>
      <c r="AM107" s="95"/>
      <c r="AN107" s="96"/>
      <c r="AO107" s="70"/>
      <c r="AP107" s="70"/>
      <c r="AQ107" s="70"/>
      <c r="AR107" s="98"/>
      <c r="AS107" s="98"/>
      <c r="AT107" s="98"/>
      <c r="AU107" s="98"/>
      <c r="AV107" s="98"/>
      <c r="AW107" s="98"/>
      <c r="AX107" s="98"/>
      <c r="AY107" s="99"/>
      <c r="AZ107" s="99"/>
      <c r="BA107" s="73"/>
    </row>
    <row r="108" customFormat="false" ht="13.5" hidden="false" customHeight="true" outlineLevel="0" collapsed="false">
      <c r="A108" s="57"/>
      <c r="B108" s="58"/>
      <c r="C108" s="102"/>
      <c r="D108" s="60"/>
      <c r="E108" s="101"/>
      <c r="F108" s="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8"/>
      <c r="Q108" s="187"/>
      <c r="R108" s="187"/>
      <c r="S108" s="187"/>
      <c r="T108" s="188"/>
      <c r="U108" s="188"/>
      <c r="V108" s="187"/>
      <c r="W108" s="188"/>
      <c r="X108" s="187"/>
      <c r="Y108" s="187"/>
      <c r="Z108" s="187"/>
      <c r="AA108" s="188"/>
      <c r="AB108" s="187"/>
      <c r="AC108" s="187"/>
      <c r="AD108" s="188"/>
      <c r="AE108" s="189"/>
      <c r="AF108" s="187"/>
      <c r="AG108" s="187"/>
      <c r="AH108" s="187"/>
      <c r="AI108" s="187"/>
      <c r="AJ108" s="190"/>
      <c r="AK108" s="93"/>
      <c r="AL108" s="94"/>
      <c r="AM108" s="95"/>
      <c r="AN108" s="96"/>
      <c r="AO108" s="70"/>
      <c r="AP108" s="70"/>
      <c r="AQ108" s="70"/>
      <c r="AR108" s="98"/>
      <c r="AS108" s="98"/>
      <c r="AT108" s="98"/>
      <c r="AU108" s="98"/>
      <c r="AV108" s="98"/>
      <c r="AW108" s="98"/>
      <c r="AX108" s="98"/>
      <c r="AY108" s="99"/>
      <c r="AZ108" s="99"/>
      <c r="BA108" s="73"/>
    </row>
    <row r="109" customFormat="false" ht="12.75" hidden="false" customHeight="true" outlineLevel="0" collapsed="false">
      <c r="A109" s="57"/>
      <c r="B109" s="58" t="str">
        <f aca="false">IFERROR(VLOOKUP($C109,Списки!$A$1:$C$3999,2,0),"")</f>
        <v/>
      </c>
      <c r="C109" s="102"/>
      <c r="D109" s="60" t="str">
        <f aca="false">IFERROR(VLOOKUP($C109,Списки!$A$1:$C$3999,3,0),"")</f>
        <v/>
      </c>
      <c r="E109" s="92"/>
      <c r="F109" s="61"/>
      <c r="G109" s="62"/>
      <c r="H109" s="62"/>
      <c r="I109" s="62"/>
      <c r="J109" s="62"/>
      <c r="K109" s="62"/>
      <c r="L109" s="62"/>
      <c r="M109" s="62"/>
      <c r="N109" s="62"/>
      <c r="O109" s="62"/>
      <c r="P109" s="63"/>
      <c r="Q109" s="62"/>
      <c r="R109" s="62"/>
      <c r="S109" s="62"/>
      <c r="T109" s="63"/>
      <c r="U109" s="63"/>
      <c r="V109" s="62"/>
      <c r="W109" s="63"/>
      <c r="X109" s="62"/>
      <c r="Y109" s="62"/>
      <c r="Z109" s="62"/>
      <c r="AA109" s="63"/>
      <c r="AB109" s="62"/>
      <c r="AC109" s="62"/>
      <c r="AD109" s="63"/>
      <c r="AE109" s="64"/>
      <c r="AF109" s="62"/>
      <c r="AG109" s="62"/>
      <c r="AH109" s="62"/>
      <c r="AI109" s="62"/>
      <c r="AJ109" s="180"/>
      <c r="AK109" s="93" t="n">
        <f aca="false">SUMIF($F109:$AJ112,"Р",$F110:$AJ110)</f>
        <v>0</v>
      </c>
      <c r="AL109" s="94" t="n">
        <f aca="false">SUMIF($F111:$AJ112,"НУ",$F112:$AJ112)</f>
        <v>0</v>
      </c>
      <c r="AM109" s="95" t="n">
        <f aca="false">SUMIF(F109:AJ112,"РВ",F110:AJ110)</f>
        <v>0</v>
      </c>
      <c r="AN109" s="96" t="n">
        <f aca="false">AK109+AL109+AM109</f>
        <v>0</v>
      </c>
      <c r="AO109" s="70" t="n">
        <f aca="false">COUNTIF($F109:$AJ112,"=Р")</f>
        <v>0</v>
      </c>
      <c r="AP109" s="97" t="n">
        <f aca="false">COUNTIF($F109:$AJ112,"=ВВ")</f>
        <v>0</v>
      </c>
      <c r="AQ109" s="97" t="n">
        <f aca="false">COUNTIF($F109:$AJ112,"=В")</f>
        <v>0</v>
      </c>
      <c r="AR109" s="98" t="n">
        <f aca="false">COUNTIF($F109:$AJ112,"=НА")</f>
        <v>0</v>
      </c>
      <c r="AS109" s="98" t="n">
        <f aca="false">COUNTIF(F109:AJ112,"=ТН")</f>
        <v>0</v>
      </c>
      <c r="AT109" s="98" t="n">
        <f aca="false">COUNTIF($F109:$AJ112,"=ВД")</f>
        <v>0</v>
      </c>
      <c r="AU109" s="98" t="n">
        <f aca="false">COUNTIF($F109:$AJ112,"=ВП")</f>
        <v>0</v>
      </c>
      <c r="AV109" s="98" t="n">
        <f aca="false">COUNTIF($F109:$AJ112,"=ДД")</f>
        <v>0</v>
      </c>
      <c r="AW109" s="98" t="n">
        <f aca="false">COUNTIF($F109:$AJ112,"=П")</f>
        <v>0</v>
      </c>
      <c r="AX109" s="98" t="n">
        <f aca="false">COUNTIF($F109:$AJ112,"=ПР")</f>
        <v>0</v>
      </c>
      <c r="AY109" s="99" t="n">
        <f aca="false">COUNTIF($F109:$AJ112,"=І")</f>
        <v>0</v>
      </c>
      <c r="AZ109" s="99" t="n">
        <f aca="false">COUNTIF($F109:$AJ112,"=НЗ")</f>
        <v>0</v>
      </c>
      <c r="BA109" s="73" t="str">
        <f aca="false">IF(C109&gt;1,Графік!$L$36,"")</f>
        <v/>
      </c>
    </row>
    <row r="110" customFormat="false" ht="12.75" hidden="false" customHeight="true" outlineLevel="0" collapsed="false">
      <c r="A110" s="57"/>
      <c r="B110" s="58"/>
      <c r="C110" s="102"/>
      <c r="D110" s="60"/>
      <c r="E110" s="100"/>
      <c r="F110" s="75"/>
      <c r="G110" s="170"/>
      <c r="H110" s="170"/>
      <c r="I110" s="170"/>
      <c r="J110" s="170"/>
      <c r="K110" s="170"/>
      <c r="L110" s="170"/>
      <c r="M110" s="170"/>
      <c r="N110" s="170"/>
      <c r="O110" s="170"/>
      <c r="P110" s="171"/>
      <c r="Q110" s="170"/>
      <c r="R110" s="170"/>
      <c r="S110" s="170"/>
      <c r="T110" s="171"/>
      <c r="U110" s="171"/>
      <c r="V110" s="170"/>
      <c r="W110" s="171"/>
      <c r="X110" s="170"/>
      <c r="Y110" s="170"/>
      <c r="Z110" s="170"/>
      <c r="AA110" s="171"/>
      <c r="AB110" s="170"/>
      <c r="AC110" s="170"/>
      <c r="AD110" s="171"/>
      <c r="AE110" s="172"/>
      <c r="AF110" s="170"/>
      <c r="AG110" s="170"/>
      <c r="AH110" s="170"/>
      <c r="AI110" s="170"/>
      <c r="AJ110" s="182"/>
      <c r="AK110" s="93"/>
      <c r="AL110" s="94"/>
      <c r="AM110" s="95"/>
      <c r="AN110" s="96"/>
      <c r="AO110" s="70"/>
      <c r="AP110" s="70"/>
      <c r="AQ110" s="70"/>
      <c r="AR110" s="98"/>
      <c r="AS110" s="98"/>
      <c r="AT110" s="98"/>
      <c r="AU110" s="98"/>
      <c r="AV110" s="98"/>
      <c r="AW110" s="98"/>
      <c r="AX110" s="98"/>
      <c r="AY110" s="99"/>
      <c r="AZ110" s="99"/>
      <c r="BA110" s="73"/>
    </row>
    <row r="111" customFormat="false" ht="12.75" hidden="false" customHeight="true" outlineLevel="0" collapsed="false">
      <c r="A111" s="57"/>
      <c r="B111" s="58"/>
      <c r="C111" s="102"/>
      <c r="D111" s="60"/>
      <c r="E111" s="100"/>
      <c r="F111" s="81"/>
      <c r="G111" s="183"/>
      <c r="H111" s="183"/>
      <c r="I111" s="183"/>
      <c r="J111" s="183"/>
      <c r="K111" s="183"/>
      <c r="L111" s="183"/>
      <c r="M111" s="183"/>
      <c r="N111" s="183"/>
      <c r="O111" s="183"/>
      <c r="P111" s="184"/>
      <c r="Q111" s="183"/>
      <c r="R111" s="183"/>
      <c r="S111" s="183"/>
      <c r="T111" s="184"/>
      <c r="U111" s="184"/>
      <c r="V111" s="183"/>
      <c r="W111" s="184"/>
      <c r="X111" s="183"/>
      <c r="Y111" s="183"/>
      <c r="Z111" s="183"/>
      <c r="AA111" s="184"/>
      <c r="AB111" s="183"/>
      <c r="AC111" s="183"/>
      <c r="AD111" s="184"/>
      <c r="AE111" s="185"/>
      <c r="AF111" s="183"/>
      <c r="AG111" s="183"/>
      <c r="AH111" s="183"/>
      <c r="AI111" s="183"/>
      <c r="AJ111" s="186"/>
      <c r="AK111" s="93"/>
      <c r="AL111" s="94"/>
      <c r="AM111" s="95"/>
      <c r="AN111" s="96"/>
      <c r="AO111" s="70"/>
      <c r="AP111" s="70"/>
      <c r="AQ111" s="70"/>
      <c r="AR111" s="98"/>
      <c r="AS111" s="98"/>
      <c r="AT111" s="98"/>
      <c r="AU111" s="98"/>
      <c r="AV111" s="98"/>
      <c r="AW111" s="98"/>
      <c r="AX111" s="98"/>
      <c r="AY111" s="99"/>
      <c r="AZ111" s="99"/>
      <c r="BA111" s="73"/>
    </row>
    <row r="112" customFormat="false" ht="13.5" hidden="false" customHeight="true" outlineLevel="0" collapsed="false">
      <c r="A112" s="57"/>
      <c r="B112" s="58"/>
      <c r="C112" s="102"/>
      <c r="D112" s="60"/>
      <c r="E112" s="101"/>
      <c r="F112" s="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8"/>
      <c r="Q112" s="187"/>
      <c r="R112" s="187"/>
      <c r="S112" s="187"/>
      <c r="T112" s="188"/>
      <c r="U112" s="188"/>
      <c r="V112" s="187"/>
      <c r="W112" s="188"/>
      <c r="X112" s="187"/>
      <c r="Y112" s="187"/>
      <c r="Z112" s="187"/>
      <c r="AA112" s="188"/>
      <c r="AB112" s="187"/>
      <c r="AC112" s="187"/>
      <c r="AD112" s="188"/>
      <c r="AE112" s="189"/>
      <c r="AF112" s="187"/>
      <c r="AG112" s="187"/>
      <c r="AH112" s="187"/>
      <c r="AI112" s="187"/>
      <c r="AJ112" s="190"/>
      <c r="AK112" s="93"/>
      <c r="AL112" s="94"/>
      <c r="AM112" s="95"/>
      <c r="AN112" s="96"/>
      <c r="AO112" s="70"/>
      <c r="AP112" s="70"/>
      <c r="AQ112" s="70"/>
      <c r="AR112" s="98"/>
      <c r="AS112" s="98"/>
      <c r="AT112" s="98"/>
      <c r="AU112" s="98"/>
      <c r="AV112" s="98"/>
      <c r="AW112" s="98"/>
      <c r="AX112" s="98"/>
      <c r="AY112" s="99"/>
      <c r="AZ112" s="99"/>
      <c r="BA112" s="73"/>
    </row>
    <row r="113" customFormat="false" ht="27" hidden="false" customHeight="true" outlineLevel="0" collapsed="false">
      <c r="A113" s="103" t="s">
        <v>77</v>
      </c>
      <c r="B113" s="103"/>
      <c r="C113" s="103"/>
      <c r="D113" s="103"/>
      <c r="E113" s="103"/>
      <c r="F113" s="103" t="n">
        <f aca="false">IF(COUNTIF(F$13:F$112,"Р")=0,"-",COUNTIF(F$13:F$112,"Р"))</f>
        <v>23</v>
      </c>
      <c r="G113" s="103" t="n">
        <f aca="false">IF(COUNTIF(G$13:G$112,"Р")=0,"-",COUNTIF(G$13:G$112,"Р"))</f>
        <v>23</v>
      </c>
      <c r="H113" s="103" t="n">
        <f aca="false">IF(COUNTIF(H$13:H$112,"Р")=0,"-",COUNTIF(H$13:H$112,"Р"))</f>
        <v>23</v>
      </c>
      <c r="I113" s="103" t="n">
        <f aca="false">IF(COUNTIF(I$13:I$112,"Р")=0,"-",COUNTIF(I$13:I$112,"Р"))</f>
        <v>23</v>
      </c>
      <c r="J113" s="103" t="str">
        <f aca="false">IF(COUNTIF(J$13:J$112,"Р")=0,"-",COUNTIF(J$13:J$112,"Р"))</f>
        <v>-</v>
      </c>
      <c r="K113" s="103" t="str">
        <f aca="false">IF(COUNTIF(K$13:K$112,"Р")=0,"-",COUNTIF(K$13:K$112,"Р"))</f>
        <v>-</v>
      </c>
      <c r="L113" s="103" t="n">
        <f aca="false">IF(COUNTIF(L$13:L$112,"Р")=0,"-",COUNTIF(L$13:L$112,"Р"))</f>
        <v>23</v>
      </c>
      <c r="M113" s="103" t="n">
        <f aca="false">IF(COUNTIF(M$13:M$112,"Р")=0,"-",COUNTIF(M$13:M$112,"Р"))</f>
        <v>23</v>
      </c>
      <c r="N113" s="103" t="n">
        <f aca="false">IF(COUNTIF(N$13:N$112,"Р")=0,"-",COUNTIF(N$13:N$112,"Р"))</f>
        <v>23</v>
      </c>
      <c r="O113" s="103" t="n">
        <f aca="false">IF(COUNTIF(O$13:O$112,"Р")=0,"-",COUNTIF(O$13:O$112,"Р"))</f>
        <v>22</v>
      </c>
      <c r="P113" s="103" t="str">
        <f aca="false">IF(COUNTIF(P$13:P$112,"Р")=0,"-",COUNTIF(P$13:P$112,"Р"))</f>
        <v>-</v>
      </c>
      <c r="Q113" s="103" t="str">
        <f aca="false">IF(COUNTIF(Q$13:Q$112,"Р")=0,"-",COUNTIF(Q$13:Q$112,"Р"))</f>
        <v>-</v>
      </c>
      <c r="R113" s="103" t="n">
        <f aca="false">IF(COUNTIF(R$13:R$112,"Р")=0,"-",COUNTIF(R$13:R$112,"Р"))</f>
        <v>22</v>
      </c>
      <c r="S113" s="103" t="n">
        <f aca="false">IF(COUNTIF(S$13:S$112,"Р")=0,"-",COUNTIF(S$13:S$112,"Р"))</f>
        <v>21</v>
      </c>
      <c r="T113" s="103" t="n">
        <f aca="false">IF(COUNTIF(T$13:T$112,"Р")=0,"-",COUNTIF(T$13:T$112,"Р"))</f>
        <v>21</v>
      </c>
      <c r="U113" s="103" t="n">
        <f aca="false">IF(COUNTIF(U$13:U$112,"Р")=0,"-",COUNTIF(U$13:U$112,"Р"))</f>
        <v>22</v>
      </c>
      <c r="V113" s="103" t="str">
        <f aca="false">IF(COUNTIF(V$13:V$112,"Р")=0,"-",COUNTIF(V$13:V$112,"Р"))</f>
        <v>-</v>
      </c>
      <c r="W113" s="104" t="str">
        <f aca="false">IF(COUNTIF(W$13:W$112,"Р")=0,"-",COUNTIF(W$13:W$112,"Р"))</f>
        <v>-</v>
      </c>
      <c r="X113" s="103" t="n">
        <f aca="false">IF(COUNTIF(X$13:X$112,"Р")=0,"-",COUNTIF(X$13:X$112,"Р"))</f>
        <v>23</v>
      </c>
      <c r="Y113" s="103" t="n">
        <f aca="false">IF(COUNTIF(Y$13:Y$112,"Р")=0,"-",COUNTIF(Y$13:Y$112,"Р"))</f>
        <v>22</v>
      </c>
      <c r="Z113" s="103" t="n">
        <f aca="false">IF(COUNTIF(Z$13:Z$112,"Р")=0,"-",COUNTIF(Z$13:Z$112,"Р"))</f>
        <v>22</v>
      </c>
      <c r="AA113" s="104" t="str">
        <f aca="false">IF(COUNTIF(AA$13:AA$112,"Р")=0,"-",COUNTIF(AA$13:AA$112,"Р"))</f>
        <v>-</v>
      </c>
      <c r="AB113" s="103" t="str">
        <f aca="false">IF(COUNTIF(AB$13:AB$112,"Р")=0,"-",COUNTIF(AB$13:AB$112,"Р"))</f>
        <v>-</v>
      </c>
      <c r="AC113" s="103" t="str">
        <f aca="false">IF(COUNTIF(AC$13:AC$112,"Р")=0,"-",COUNTIF(AC$13:AC$112,"Р"))</f>
        <v>-</v>
      </c>
      <c r="AD113" s="104" t="n">
        <f aca="false">IF(COUNTIF(AD$13:AD$112,"Р")=0,"-",COUNTIF(AD$13:AD$112,"Р"))</f>
        <v>22</v>
      </c>
      <c r="AE113" s="105" t="n">
        <f aca="false">IF(COUNTIF(AE$13:AE$112,"Р")=0,"-",COUNTIF(AE$13:AE$112,"Р"))</f>
        <v>23</v>
      </c>
      <c r="AF113" s="103" t="n">
        <f aca="false">IF(COUNTIF(AF$13:AF$112,"Р")=0,"-",COUNTIF(AF$13:AF$112,"Р"))</f>
        <v>23</v>
      </c>
      <c r="AG113" s="103" t="n">
        <f aca="false">IF(COUNTIF(AG$13:AG$112,"Р")=0,"-",COUNTIF(AG$13:AG$112,"Р"))</f>
        <v>23</v>
      </c>
      <c r="AH113" s="103" t="str">
        <f aca="false">IF(COUNTIF(AH$13:AH$112,"Р")=0,"-",COUNTIF(AH$13:AH$112,"Р"))</f>
        <v>-</v>
      </c>
      <c r="AI113" s="103" t="str">
        <f aca="false">IF(COUNTIF(AI$13:AI$112,"Р")=0,"-",COUNTIF(AI$13:AI$112,"Р"))</f>
        <v>-</v>
      </c>
      <c r="AJ113" s="103" t="str">
        <f aca="false">IF(COUNTIF(AJ$13:AJ$112,"Р")=0,"-",COUNTIF(AJ$13:AJ$112,"Р"))</f>
        <v>-</v>
      </c>
      <c r="AK113" s="106" t="n">
        <f aca="false">IF(SUM(AK$13:AK$112)&gt;0,SUM(AK$13:AK$112),"-")</f>
        <v>3374</v>
      </c>
      <c r="AL113" s="107" t="str">
        <f aca="false">IF(SUM(AL$13:AL$112)&gt;0,SUM(AL$13:AL$112),"-")</f>
        <v>-</v>
      </c>
      <c r="AM113" s="107" t="n">
        <f aca="false">IF(SUM(AM$13:AM$112)&gt;0,SUM(AM$13:AM$112),"-")</f>
        <v>56</v>
      </c>
      <c r="AN113" s="108" t="n">
        <f aca="false">IF(SUM(AN$13:AN$112)&gt;0,SUM(AN$13:AN$112),"-")</f>
        <v>3430</v>
      </c>
      <c r="AO113" s="109" t="n">
        <f aca="false">IF(SUM(AO$13:AO$112)&gt;0,SUM(AO$13:AO$112),"-")</f>
        <v>427</v>
      </c>
      <c r="AP113" s="109" t="n">
        <f aca="false">IF(SUM(AP$13:AP$112)&gt;0,SUM(AP$13:AP$112),"-")</f>
        <v>173</v>
      </c>
      <c r="AQ113" s="109" t="str">
        <f aca="false">IF(SUM(AQ$13:AQ$112)&gt;0,SUM(AQ$13:AQ$112),"-")</f>
        <v>-</v>
      </c>
      <c r="AR113" s="109" t="str">
        <f aca="false">IF(SUM(AR$13:AR$112)&gt;0,SUM(AR$13:AR$112),"-")</f>
        <v>-</v>
      </c>
      <c r="AS113" s="109" t="n">
        <f aca="false">IF(SUM(AS$13:AS$112)&gt;0,SUM(AS$13:AS$112),"-")</f>
        <v>4</v>
      </c>
      <c r="AT113" s="109" t="str">
        <f aca="false">IF(SUM(AT$13:AT$112)&gt;0,SUM(AT$13:AT$112),"-")</f>
        <v>-</v>
      </c>
      <c r="AU113" s="109" t="str">
        <f aca="false">IF(SUM(AU$13:AU$112)&gt;0,SUM(AU$13:AU$112),"-")</f>
        <v>-</v>
      </c>
      <c r="AV113" s="109" t="str">
        <f aca="false">IF(SUM(AV$13:AV$112)&gt;0,SUM(AV$13:AV$112),"-")</f>
        <v>-</v>
      </c>
      <c r="AW113" s="109" t="n">
        <f aca="false">IF(SUM(AW$13:AW$112)&gt;0,SUM(AW$13:AW$112),"-")</f>
        <v>22</v>
      </c>
      <c r="AX113" s="109" t="str">
        <f aca="false">IF(SUM(AX$13:AX$112)&gt;0,SUM(AX$13:AX$112),"-")</f>
        <v>-</v>
      </c>
      <c r="AY113" s="109" t="str">
        <f aca="false">IF(SUM(AY$13:AY$112)&gt;0,SUM(AY$13:AY$112),"-")</f>
        <v>-</v>
      </c>
      <c r="AZ113" s="109" t="n">
        <f aca="false">IF(SUM(AZ$13:AZ$112)&gt;0,SUM(AZ$13:AZ$112),"-")</f>
        <v>6</v>
      </c>
      <c r="BA113" s="110" t="n">
        <f aca="false">IF(SUM(BA$13:BA$112)&gt;0,SUM(BA$13:BA$112),"-")</f>
        <v>3680</v>
      </c>
    </row>
    <row r="114" customFormat="false" ht="27" hidden="false" customHeight="true" outlineLevel="0" collapsed="false">
      <c r="A114" s="103" t="s">
        <v>78</v>
      </c>
      <c r="B114" s="103"/>
      <c r="C114" s="103"/>
      <c r="D114" s="103"/>
      <c r="E114" s="103"/>
      <c r="F114" s="103" t="str">
        <f aca="false">IF(COUNTIF(F$13:F$112,"РВ")=0,"-",COUNTIF(F$13:F$112,"РВ"))</f>
        <v>-</v>
      </c>
      <c r="G114" s="103" t="str">
        <f aca="false">IF(COUNTIF(G$13:G$112,"РВ")=0,"-",COUNTIF(G$13:G$112,"РВ"))</f>
        <v>-</v>
      </c>
      <c r="H114" s="103" t="str">
        <f aca="false">IF(COUNTIF(H$13:H$112,"РВ")=0,"-",COUNTIF(H$13:H$112,"РВ"))</f>
        <v>-</v>
      </c>
      <c r="I114" s="103" t="str">
        <f aca="false">IF(COUNTIF(I$13:I$112,"РВ")=0,"-",COUNTIF(I$13:I$112,"РВ"))</f>
        <v>-</v>
      </c>
      <c r="J114" s="103" t="str">
        <f aca="false">IF(COUNTIF(J$13:J$112,"РВ")=0,"-",COUNTIF(J$13:J$112,"РВ"))</f>
        <v>-</v>
      </c>
      <c r="K114" s="103" t="str">
        <f aca="false">IF(COUNTIF(K$13:K$112,"РВ")=0,"-",COUNTIF(K$13:K$112,"РВ"))</f>
        <v>-</v>
      </c>
      <c r="L114" s="103" t="str">
        <f aca="false">IF(COUNTIF(L$13:L$112,"РВ")=0,"-",COUNTIF(L$13:L$112,"РВ"))</f>
        <v>-</v>
      </c>
      <c r="M114" s="103" t="str">
        <f aca="false">IF(COUNTIF(M$13:M$112,"РВ")=0,"-",COUNTIF(M$13:M$112,"РВ"))</f>
        <v>-</v>
      </c>
      <c r="N114" s="103" t="str">
        <f aca="false">IF(COUNTIF(N$13:N$112,"РВ")=0,"-",COUNTIF(N$13:N$112,"РВ"))</f>
        <v>-</v>
      </c>
      <c r="O114" s="103" t="str">
        <f aca="false">IF(COUNTIF(O$13:O$112,"РВ")=0,"-",COUNTIF(O$13:O$112,"РВ"))</f>
        <v>-</v>
      </c>
      <c r="P114" s="103" t="str">
        <f aca="false">IF(COUNTIF(P$13:P$112,"РВ")=0,"-",COUNTIF(P$13:P$112,"РВ"))</f>
        <v>-</v>
      </c>
      <c r="Q114" s="103" t="str">
        <f aca="false">IF(COUNTIF(Q$13:Q$112,"РВ")=0,"-",COUNTIF(Q$13:Q$112,"РВ"))</f>
        <v>-</v>
      </c>
      <c r="R114" s="103" t="str">
        <f aca="false">IF(COUNTIF(R$13:R$112,"РВ")=0,"-",COUNTIF(R$13:R$112,"РВ"))</f>
        <v>-</v>
      </c>
      <c r="S114" s="103" t="str">
        <f aca="false">IF(COUNTIF(S$13:S$112,"РВ")=0,"-",COUNTIF(S$13:S$112,"РВ"))</f>
        <v>-</v>
      </c>
      <c r="T114" s="103" t="str">
        <f aca="false">IF(COUNTIF(T$13:T$112,"РВ")=0,"-",COUNTIF(T$13:T$112,"РВ"))</f>
        <v>-</v>
      </c>
      <c r="U114" s="103" t="str">
        <f aca="false">IF(COUNTIF(U$13:U$112,"РВ")=0,"-",COUNTIF(U$13:U$112,"РВ"))</f>
        <v>-</v>
      </c>
      <c r="V114" s="103" t="str">
        <f aca="false">IF(COUNTIF(V$13:V$112,"РВ")=0,"-",COUNTIF(V$13:V$112,"РВ"))</f>
        <v>-</v>
      </c>
      <c r="W114" s="104" t="str">
        <f aca="false">IF(COUNTIF(W$13:W$112,"РВ")=0,"-",COUNTIF(W$13:W$112,"РВ"))</f>
        <v>-</v>
      </c>
      <c r="X114" s="103" t="str">
        <f aca="false">IF(COUNTIF(X$13:X$112,"РВ")=0,"-",COUNTIF(X$13:X$112,"РВ"))</f>
        <v>-</v>
      </c>
      <c r="Y114" s="103" t="str">
        <f aca="false">IF(COUNTIF(Y$13:Y$112,"РВ")=0,"-",COUNTIF(Y$13:Y$112,"РВ"))</f>
        <v>-</v>
      </c>
      <c r="Z114" s="103" t="str">
        <f aca="false">IF(COUNTIF(Z$13:Z$112,"РВ")=0,"-",COUNTIF(Z$13:Z$112,"РВ"))</f>
        <v>-</v>
      </c>
      <c r="AA114" s="104" t="str">
        <f aca="false">IF(COUNTIF(AA$13:AA$112,"РВ")=0,"-",COUNTIF(AA$13:AA$112,"РВ"))</f>
        <v>-</v>
      </c>
      <c r="AB114" s="103" t="n">
        <f aca="false">IF(COUNTIF(AB$13:AB$112,"РВ")=0,"-",COUNTIF(AB$13:AB$112,"РВ"))</f>
        <v>7</v>
      </c>
      <c r="AC114" s="103" t="str">
        <f aca="false">IF(COUNTIF(AC$13:AC$112,"РВ")=0,"-",COUNTIF(AC$13:AC$112,"РВ"))</f>
        <v>-</v>
      </c>
      <c r="AD114" s="104" t="str">
        <f aca="false">IF(COUNTIF(AD$13:AD$112,"РВ")=0,"-",COUNTIF(AD$13:AD$112,"РВ"))</f>
        <v>-</v>
      </c>
      <c r="AE114" s="105" t="str">
        <f aca="false">IF(COUNTIF(AE$13:AE$112,"РВ")=0,"-",COUNTIF(AE$13:AE$112,"РВ"))</f>
        <v>-</v>
      </c>
      <c r="AF114" s="103" t="str">
        <f aca="false">IF(COUNTIF(AF$13:AF$112,"РВ")=0,"-",COUNTIF(AF$13:AF$112,"РВ"))</f>
        <v>-</v>
      </c>
      <c r="AG114" s="103" t="str">
        <f aca="false">IF(COUNTIF(AG$13:AG$112,"РВ")=0,"-",COUNTIF(AG$13:AG$112,"РВ"))</f>
        <v>-</v>
      </c>
      <c r="AH114" s="103" t="str">
        <f aca="false">IF(COUNTIF(AH$13:AH$112,"РВ")=0,"-",COUNTIF(AH$13:AH$112,"РВ"))</f>
        <v>-</v>
      </c>
      <c r="AI114" s="103" t="str">
        <f aca="false">IF(COUNTIF(AI$13:AI$112,"РВ")=0,"-",COUNTIF(AI$13:AI$112,"РВ"))</f>
        <v>-</v>
      </c>
      <c r="AJ114" s="103" t="str">
        <f aca="false">IF(COUNTIF(AJ$13:AJ$112,"РВ")=0,"-",COUNTIF(AJ$13:AJ$112,"РВ"))</f>
        <v>-</v>
      </c>
      <c r="AK114" s="111"/>
      <c r="AL114" s="111"/>
      <c r="AM114" s="111"/>
      <c r="AN114" s="111"/>
      <c r="AO114" s="111"/>
      <c r="AP114" s="111"/>
      <c r="AQ114" s="111"/>
      <c r="AR114" s="111"/>
      <c r="AS114" s="111"/>
      <c r="AT114" s="111"/>
      <c r="AU114" s="111"/>
      <c r="AV114" s="111"/>
      <c r="AW114" s="111"/>
      <c r="AX114" s="111"/>
      <c r="AY114" s="111"/>
      <c r="AZ114" s="111"/>
      <c r="BA114" s="112"/>
    </row>
    <row r="115" customFormat="false" ht="27" hidden="false" customHeight="true" outlineLevel="0" collapsed="false">
      <c r="A115" s="113" t="s">
        <v>79</v>
      </c>
      <c r="B115" s="113"/>
      <c r="C115" s="113"/>
      <c r="D115" s="113"/>
      <c r="E115" s="113"/>
      <c r="F115" s="103" t="str">
        <f aca="false">IF(COUNTIF(F$13:F$112,"НУ")=0,"-",COUNTIF(F$13:F$112,"НУ"))</f>
        <v>-</v>
      </c>
      <c r="G115" s="103" t="str">
        <f aca="false">IF(COUNTIF(G$13:G$112,"НУ")=0,"-",COUNTIF(G$13:G$112,"НУ"))</f>
        <v>-</v>
      </c>
      <c r="H115" s="103" t="str">
        <f aca="false">IF(COUNTIF(H$13:H$112,"НУ")=0,"-",COUNTIF(H$13:H$112,"НУ"))</f>
        <v>-</v>
      </c>
      <c r="I115" s="103" t="str">
        <f aca="false">IF(COUNTIF(I$13:I$112,"НУ")=0,"-",COUNTIF(I$13:I$112,"НУ"))</f>
        <v>-</v>
      </c>
      <c r="J115" s="103" t="str">
        <f aca="false">IF(COUNTIF(J$13:J$112,"НУ")=0,"-",COUNTIF(J$13:J$112,"НУ"))</f>
        <v>-</v>
      </c>
      <c r="K115" s="103" t="str">
        <f aca="false">IF(COUNTIF(K$13:K$112,"НУ")=0,"-",COUNTIF(K$13:K$112,"НУ"))</f>
        <v>-</v>
      </c>
      <c r="L115" s="103" t="str">
        <f aca="false">IF(COUNTIF(L$13:L$112,"НУ")=0,"-",COUNTIF(L$13:L$112,"НУ"))</f>
        <v>-</v>
      </c>
      <c r="M115" s="103" t="str">
        <f aca="false">IF(COUNTIF(M$13:M$112,"НУ")=0,"-",COUNTIF(M$13:M$112,"НУ"))</f>
        <v>-</v>
      </c>
      <c r="N115" s="103" t="str">
        <f aca="false">IF(COUNTIF(N$13:N$112,"НУ")=0,"-",COUNTIF(N$13:N$112,"НУ"))</f>
        <v>-</v>
      </c>
      <c r="O115" s="103" t="str">
        <f aca="false">IF(COUNTIF(O$13:O$112,"НУ")=0,"-",COUNTIF(O$13:O$112,"НУ"))</f>
        <v>-</v>
      </c>
      <c r="P115" s="103" t="str">
        <f aca="false">IF(COUNTIF(P$13:P$112,"НУ")=0,"-",COUNTIF(P$13:P$112,"НУ"))</f>
        <v>-</v>
      </c>
      <c r="Q115" s="103" t="str">
        <f aca="false">IF(COUNTIF(Q$13:Q$112,"НУ")=0,"-",COUNTIF(Q$13:Q$112,"НУ"))</f>
        <v>-</v>
      </c>
      <c r="R115" s="103" t="str">
        <f aca="false">IF(COUNTIF(R$13:R$112,"НУ")=0,"-",COUNTIF(R$13:R$112,"НУ"))</f>
        <v>-</v>
      </c>
      <c r="S115" s="103" t="str">
        <f aca="false">IF(COUNTIF(S$13:S$112,"НУ")=0,"-",COUNTIF(S$13:S$112,"НУ"))</f>
        <v>-</v>
      </c>
      <c r="T115" s="103" t="str">
        <f aca="false">IF(COUNTIF(T$13:T$112,"НУ")=0,"-",COUNTIF(T$13:T$112,"НУ"))</f>
        <v>-</v>
      </c>
      <c r="U115" s="103" t="str">
        <f aca="false">IF(COUNTIF(U$13:U$112,"НУ")=0,"-",COUNTIF(U$13:U$112,"НУ"))</f>
        <v>-</v>
      </c>
      <c r="V115" s="103" t="str">
        <f aca="false">IF(COUNTIF(V$13:V$112,"НУ")=0,"-",COUNTIF(V$13:V$112,"НУ"))</f>
        <v>-</v>
      </c>
      <c r="W115" s="104" t="str">
        <f aca="false">IF(COUNTIF(W$13:W$112,"НУ")=0,"-",COUNTIF(W$13:W$112,"НУ"))</f>
        <v>-</v>
      </c>
      <c r="X115" s="103" t="str">
        <f aca="false">IF(COUNTIF(X$13:X$112,"НУ")=0,"-",COUNTIF(X$13:X$112,"НУ"))</f>
        <v>-</v>
      </c>
      <c r="Y115" s="103" t="str">
        <f aca="false">IF(COUNTIF(Y$13:Y$112,"НУ")=0,"-",COUNTIF(Y$13:Y$112,"НУ"))</f>
        <v>-</v>
      </c>
      <c r="Z115" s="103" t="str">
        <f aca="false">IF(COUNTIF(Z$13:Z$112,"НУ")=0,"-",COUNTIF(Z$13:Z$112,"НУ"))</f>
        <v>-</v>
      </c>
      <c r="AA115" s="104" t="str">
        <f aca="false">IF(COUNTIF(AA$13:AA$112,"НУ")=0,"-",COUNTIF(AA$13:AA$112,"НУ"))</f>
        <v>-</v>
      </c>
      <c r="AB115" s="103" t="str">
        <f aca="false">IF(COUNTIF(AB$13:AB$112,"НУ")=0,"-",COUNTIF(AB$13:AB$112,"НУ"))</f>
        <v>-</v>
      </c>
      <c r="AC115" s="103" t="str">
        <f aca="false">IF(COUNTIF(AC$13:AC$112,"НУ")=0,"-",COUNTIF(AC$13:AC$112,"НУ"))</f>
        <v>-</v>
      </c>
      <c r="AD115" s="104" t="str">
        <f aca="false">IF(COUNTIF(AD$13:AD$112,"НУ")=0,"-",COUNTIF(AD$13:AD$112,"НУ"))</f>
        <v>-</v>
      </c>
      <c r="AE115" s="105" t="str">
        <f aca="false">IF(COUNTIF(AE$13:AE$112,"НУ")=0,"-",COUNTIF(AE$13:AE$112,"НУ"))</f>
        <v>-</v>
      </c>
      <c r="AF115" s="103" t="str">
        <f aca="false">IF(COUNTIF(AF$13:AF$112,"НУ")=0,"-",COUNTIF(AF$13:AF$112,"НУ"))</f>
        <v>-</v>
      </c>
      <c r="AG115" s="103" t="str">
        <f aca="false">IF(COUNTIF(AG$13:AG$112,"НУ")=0,"-",COUNTIF(AG$13:AG$112,"НУ"))</f>
        <v>-</v>
      </c>
      <c r="AH115" s="103" t="str">
        <f aca="false">IF(COUNTIF(AH$13:AH$112,"НУ")=0,"-",COUNTIF(AH$13:AH$112,"НУ"))</f>
        <v>-</v>
      </c>
      <c r="AI115" s="103" t="str">
        <f aca="false">IF(COUNTIF(AI$13:AI$112,"НУ")=0,"-",COUNTIF(AI$13:AI$112,"НУ"))</f>
        <v>-</v>
      </c>
      <c r="AJ115" s="103" t="str">
        <f aca="false">IF(COUNTIF(AJ$13:AJ$112,"НУ")=0,"-",COUNTIF(AJ$13:AJ$112,"НУ"))</f>
        <v>-</v>
      </c>
      <c r="AK115" s="111"/>
      <c r="AL115" s="111"/>
      <c r="AM115" s="111"/>
      <c r="AN115" s="111"/>
      <c r="AO115" s="111"/>
      <c r="AP115" s="111"/>
      <c r="AQ115" s="111"/>
      <c r="AR115" s="111"/>
      <c r="AS115" s="111"/>
      <c r="AT115" s="111"/>
      <c r="AU115" s="111"/>
      <c r="AV115" s="111"/>
      <c r="AW115" s="111"/>
      <c r="AX115" s="111"/>
      <c r="AY115" s="111"/>
      <c r="AZ115" s="111"/>
      <c r="BA115" s="112"/>
    </row>
    <row r="116" customFormat="false" ht="27" hidden="false" customHeight="true" outlineLevel="0" collapsed="false">
      <c r="A116" s="114" t="s">
        <v>80</v>
      </c>
      <c r="B116" s="114"/>
      <c r="C116" s="114"/>
      <c r="D116" s="114"/>
      <c r="E116" s="114"/>
      <c r="F116" s="115" t="str">
        <f aca="false">IF(COUNTIF(F$13:F$112,"ВВ"),"-",IF(COUNTIF(F$13:F$112,"НЗ")+COUNTIF(F$13:F$112,"ТН")+COUNTIF(F$13:F$112,"ПР")+COUNTIF(F$13:F$112,"П")+COUNTIF(F$13:F$112,"В")+COUNTIF(F$13:F$112,"НА")+COUNTIF(F$13:F$112,"ВД")+COUNTIF(F$13:F$112,"ВП")+COUNTIF(F$13:F$112,"ДД")+COUNTIF(F$13:F$112,"І")=0,"-",COUNTIF(F$13:F$112,"НЗ")+COUNTIF(F$13:F$112,"ТН")+COUNTIF(F$13:F$112,"ПР")+COUNTIF(F$13:F$112,"П")+COUNTIF(F$13:F$112,"В")+COUNTIF(F$13:F$112,"НА")+COUNTIF(F$13:F$112,"ВД")+COUNTIF(F$13:F$112,"ВП")+COUNTIF(F$13:F$112,"ДД")+COUNTIF(F$13:F$112,"І")))</f>
        <v>-</v>
      </c>
      <c r="G116" s="115" t="str">
        <f aca="false">IF(COUNTIF(G$13:G$112,"ВВ"),"-",IF(COUNTIF(G$13:G$112,"НЗ")+COUNTIF(G$13:G$112,"ТН")+COUNTIF(G$13:G$112,"ПР")+COUNTIF(G$13:G$112,"П")+COUNTIF(G$13:G$112,"В")+COUNTIF(G$13:G$112,"НА")+COUNTIF(G$13:G$112,"ВД")+COUNTIF(G$13:G$112,"ВП")+COUNTIF(G$13:G$112,"ДД")+COUNTIF(G$13:G$112,"І")=0,"-",COUNTIF(G$13:G$112,"НЗ")+COUNTIF(G$13:G$112,"ТН")+COUNTIF(G$13:G$112,"ПР")+COUNTIF(G$13:G$112,"П")+COUNTIF(G$13:G$112,"В")+COUNTIF(G$13:G$112,"НА")+COUNTIF(G$13:G$112,"ВД")+COUNTIF(G$13:G$112,"ВП")+COUNTIF(G$13:G$112,"ДД")+COUNTIF(G$13:G$112,"І")))</f>
        <v>-</v>
      </c>
      <c r="H116" s="115" t="str">
        <f aca="false">IF(COUNTIF(H$13:H$112,"ВВ"),"-",IF(COUNTIF(H$13:H$112,"НЗ")+COUNTIF(H$13:H$112,"ТН")+COUNTIF(H$13:H$112,"ПР")+COUNTIF(H$13:H$112,"П")+COUNTIF(H$13:H$112,"В")+COUNTIF(H$13:H$112,"НА")+COUNTIF(H$13:H$112,"ВД")+COUNTIF(H$13:H$112,"ВП")+COUNTIF(H$13:H$112,"ДД")+COUNTIF(H$13:H$112,"І")=0,"-",COUNTIF(H$13:H$112,"НЗ")+COUNTIF(H$13:H$112,"ТН")+COUNTIF(H$13:H$112,"ПР")+COUNTIF(H$13:H$112,"П")+COUNTIF(H$13:H$112,"В")+COUNTIF(H$13:H$112,"НА")+COUNTIF(H$13:H$112,"ВД")+COUNTIF(H$13:H$112,"ВП")+COUNTIF(H$13:H$112,"ДД")+COUNTIF(H$13:H$112,"І")))</f>
        <v>-</v>
      </c>
      <c r="I116" s="115" t="str">
        <f aca="false">IF(COUNTIF(I$13:I$112,"ВВ"),"-",IF(COUNTIF(I$13:I$112,"НЗ")+COUNTIF(I$13:I$112,"ТН")+COUNTIF(I$13:I$112,"ПР")+COUNTIF(I$13:I$112,"П")+COUNTIF(I$13:I$112,"В")+COUNTIF(I$13:I$112,"НА")+COUNTIF(I$13:I$112,"ВД")+COUNTIF(I$13:I$112,"ВП")+COUNTIF(I$13:I$112,"ДД")+COUNTIF(I$13:I$112,"І")=0,"-",COUNTIF(I$13:I$112,"НЗ")+COUNTIF(I$13:I$112,"ТН")+COUNTIF(I$13:I$112,"ПР")+COUNTIF(I$13:I$112,"П")+COUNTIF(I$13:I$112,"В")+COUNTIF(I$13:I$112,"НА")+COUNTIF(I$13:I$112,"ВД")+COUNTIF(I$13:I$112,"ВП")+COUNTIF(I$13:I$112,"ДД")+COUNTIF(I$13:I$112,"І")))</f>
        <v>-</v>
      </c>
      <c r="J116" s="115" t="str">
        <f aca="false">IF(COUNTIF(J$13:J$112,"ВВ"),"-",IF(COUNTIF(J$13:J$112,"НЗ")+COUNTIF(J$13:J$112,"ТН")+COUNTIF(J$13:J$112,"ПР")+COUNTIF(J$13:J$112,"П")+COUNTIF(J$13:J$112,"В")+COUNTIF(J$13:J$112,"НА")+COUNTIF(J$13:J$112,"ВД")+COUNTIF(J$13:J$112,"ВП")+COUNTIF(J$13:J$112,"ДД")+COUNTIF(J$13:J$112,"І")=0,"-",COUNTIF(J$13:J$112,"НЗ")+COUNTIF(J$13:J$112,"ТН")+COUNTIF(J$13:J$112,"ПР")+COUNTIF(J$13:J$112,"П")+COUNTIF(J$13:J$112,"В")+COUNTIF(J$13:J$112,"НА")+COUNTIF(J$13:J$112,"ВД")+COUNTIF(J$13:J$112,"ВП")+COUNTIF(J$13:J$112,"ДД")+COUNTIF(J$13:J$112,"І")))</f>
        <v>-</v>
      </c>
      <c r="K116" s="115" t="str">
        <f aca="false">IF(COUNTIF(K$13:K$112,"ВВ"),"-",IF(COUNTIF(K$13:K$112,"НЗ")+COUNTIF(K$13:K$112,"ТН")+COUNTIF(K$13:K$112,"ПР")+COUNTIF(K$13:K$112,"П")+COUNTIF(K$13:K$112,"В")+COUNTIF(K$13:K$112,"НА")+COUNTIF(K$13:K$112,"ВД")+COUNTIF(K$13:K$112,"ВП")+COUNTIF(K$13:K$112,"ДД")+COUNTIF(K$13:K$112,"І")=0,"-",COUNTIF(K$13:K$112,"НЗ")+COUNTIF(K$13:K$112,"ТН")+COUNTIF(K$13:K$112,"ПР")+COUNTIF(K$13:K$112,"П")+COUNTIF(K$13:K$112,"В")+COUNTIF(K$13:K$112,"НА")+COUNTIF(K$13:K$112,"ВД")+COUNTIF(K$13:K$112,"ВП")+COUNTIF(K$13:K$112,"ДД")+COUNTIF(K$13:K$112,"І")))</f>
        <v>-</v>
      </c>
      <c r="L116" s="115" t="str">
        <f aca="false">IF(COUNTIF(L$13:L$112,"ВВ"),"-",IF(COUNTIF(L$13:L$112,"НЗ")+COUNTIF(L$13:L$112,"ТН")+COUNTIF(L$13:L$112,"ПР")+COUNTIF(L$13:L$112,"П")+COUNTIF(L$13:L$112,"В")+COUNTIF(L$13:L$112,"НА")+COUNTIF(L$13:L$112,"ВД")+COUNTIF(L$13:L$112,"ВП")+COUNTIF(L$13:L$112,"ДД")+COUNTIF(L$13:L$112,"І")=0,"-",COUNTIF(L$13:L$112,"НЗ")+COUNTIF(L$13:L$112,"ТН")+COUNTIF(L$13:L$112,"ПР")+COUNTIF(L$13:L$112,"П")+COUNTIF(L$13:L$112,"В")+COUNTIF(L$13:L$112,"НА")+COUNTIF(L$13:L$112,"ВД")+COUNTIF(L$13:L$112,"ВП")+COUNTIF(L$13:L$112,"ДД")+COUNTIF(L$13:L$112,"І")))</f>
        <v>-</v>
      </c>
      <c r="M116" s="115" t="str">
        <f aca="false">IF(COUNTIF(M$13:M$112,"ВВ"),"-",IF(COUNTIF(M$13:M$112,"НЗ")+COUNTIF(M$13:M$112,"ТН")+COUNTIF(M$13:M$112,"ПР")+COUNTIF(M$13:M$112,"П")+COUNTIF(M$13:M$112,"В")+COUNTIF(M$13:M$112,"НА")+COUNTIF(M$13:M$112,"ВД")+COUNTIF(M$13:M$112,"ВП")+COUNTIF(M$13:M$112,"ДД")+COUNTIF(M$13:M$112,"І")=0,"-",COUNTIF(M$13:M$112,"НЗ")+COUNTIF(M$13:M$112,"ТН")+COUNTIF(M$13:M$112,"ПР")+COUNTIF(M$13:M$112,"П")+COUNTIF(M$13:M$112,"В")+COUNTIF(M$13:M$112,"НА")+COUNTIF(M$13:M$112,"ВД")+COUNTIF(M$13:M$112,"ВП")+COUNTIF(M$13:M$112,"ДД")+COUNTIF(M$13:M$112,"І")))</f>
        <v>-</v>
      </c>
      <c r="N116" s="115" t="str">
        <f aca="false">IF(COUNTIF(N$13:N$112,"ВВ"),"-",IF(COUNTIF(N$13:N$112,"НЗ")+COUNTIF(N$13:N$112,"ТН")+COUNTIF(N$13:N$112,"ПР")+COUNTIF(N$13:N$112,"П")+COUNTIF(N$13:N$112,"В")+COUNTIF(N$13:N$112,"НА")+COUNTIF(N$13:N$112,"ВД")+COUNTIF(N$13:N$112,"ВП")+COUNTIF(N$13:N$112,"ДД")+COUNTIF(N$13:N$112,"І")=0,"-",COUNTIF(N$13:N$112,"НЗ")+COUNTIF(N$13:N$112,"ТН")+COUNTIF(N$13:N$112,"ПР")+COUNTIF(N$13:N$112,"П")+COUNTIF(N$13:N$112,"В")+COUNTIF(N$13:N$112,"НА")+COUNTIF(N$13:N$112,"ВД")+COUNTIF(N$13:N$112,"ВП")+COUNTIF(N$13:N$112,"ДД")+COUNTIF(N$13:N$112,"І")))</f>
        <v>-</v>
      </c>
      <c r="O116" s="115" t="n">
        <f aca="false">IF(COUNTIF(O$13:O$112,"ВВ"),"-",IF(COUNTIF(O$13:O$112,"НЗ")+COUNTIF(O$13:O$112,"ТН")+COUNTIF(O$13:O$112,"ПР")+COUNTIF(O$13:O$112,"П")+COUNTIF(O$13:O$112,"В")+COUNTIF(O$13:O$112,"НА")+COUNTIF(O$13:O$112,"ВД")+COUNTIF(O$13:O$112,"ВП")+COUNTIF(O$13:O$112,"ДД")+COUNTIF(O$13:O$112,"І")=0,"-",COUNTIF(O$13:O$112,"НЗ")+COUNTIF(O$13:O$112,"ТН")+COUNTIF(O$13:O$112,"ПР")+COUNTIF(O$13:O$112,"П")+COUNTIF(O$13:O$112,"В")+COUNTIF(O$13:O$112,"НА")+COUNTIF(O$13:O$112,"ВД")+COUNTIF(O$13:O$112,"ВП")+COUNTIF(O$13:O$112,"ДД")+COUNTIF(O$13:O$112,"І")))</f>
        <v>1</v>
      </c>
      <c r="P116" s="115" t="str">
        <f aca="false">IF(COUNTIF(P$13:P$112,"ВВ"),"-",IF(COUNTIF(P$13:P$112,"НЗ")+COUNTIF(P$13:P$112,"ТН")+COUNTIF(P$13:P$112,"ПР")+COUNTIF(P$13:P$112,"П")+COUNTIF(P$13:P$112,"В")+COUNTIF(P$13:P$112,"НА")+COUNTIF(P$13:P$112,"ВД")+COUNTIF(P$13:P$112,"ВП")+COUNTIF(P$13:P$112,"ДД")+COUNTIF(P$13:P$112,"І")=0,"-",COUNTIF(P$13:P$112,"НЗ")+COUNTIF(P$13:P$112,"ТН")+COUNTIF(P$13:P$112,"ПР")+COUNTIF(P$13:P$112,"П")+COUNTIF(P$13:P$112,"В")+COUNTIF(P$13:P$112,"НА")+COUNTIF(P$13:P$112,"ВД")+COUNTIF(P$13:P$112,"ВП")+COUNTIF(P$13:P$112,"ДД")+COUNTIF(P$13:P$112,"І")))</f>
        <v>-</v>
      </c>
      <c r="Q116" s="115" t="str">
        <f aca="false">IF(COUNTIF(Q$13:Q$112,"ВВ"),"-",IF(COUNTIF(Q$13:Q$112,"НЗ")+COUNTIF(Q$13:Q$112,"ТН")+COUNTIF(Q$13:Q$112,"ПР")+COUNTIF(Q$13:Q$112,"П")+COUNTIF(Q$13:Q$112,"В")+COUNTIF(Q$13:Q$112,"НА")+COUNTIF(Q$13:Q$112,"ВД")+COUNTIF(Q$13:Q$112,"ВП")+COUNTIF(Q$13:Q$112,"ДД")+COUNTIF(Q$13:Q$112,"І")=0,"-",COUNTIF(Q$13:Q$112,"НЗ")+COUNTIF(Q$13:Q$112,"ТН")+COUNTIF(Q$13:Q$112,"ПР")+COUNTIF(Q$13:Q$112,"П")+COUNTIF(Q$13:Q$112,"В")+COUNTIF(Q$13:Q$112,"НА")+COUNTIF(Q$13:Q$112,"ВД")+COUNTIF(Q$13:Q$112,"ВП")+COUNTIF(Q$13:Q$112,"ДД")+COUNTIF(Q$13:Q$112,"І")))</f>
        <v>-</v>
      </c>
      <c r="R116" s="115" t="n">
        <f aca="false">IF(COUNTIF(R$13:R$112,"ВВ"),"-",IF(COUNTIF(R$13:R$112,"НЗ")+COUNTIF(R$13:R$112,"ТН")+COUNTIF(R$13:R$112,"ПР")+COUNTIF(R$13:R$112,"П")+COUNTIF(R$13:R$112,"В")+COUNTIF(R$13:R$112,"НА")+COUNTIF(R$13:R$112,"ВД")+COUNTIF(R$13:R$112,"ВП")+COUNTIF(R$13:R$112,"ДД")+COUNTIF(R$13:R$112,"І")=0,"-",COUNTIF(R$13:R$112,"НЗ")+COUNTIF(R$13:R$112,"ТН")+COUNTIF(R$13:R$112,"ПР")+COUNTIF(R$13:R$112,"П")+COUNTIF(R$13:R$112,"В")+COUNTIF(R$13:R$112,"НА")+COUNTIF(R$13:R$112,"ВД")+COUNTIF(R$13:R$112,"ВП")+COUNTIF(R$13:R$112,"ДД")+COUNTIF(R$13:R$112,"І")))</f>
        <v>1</v>
      </c>
      <c r="S116" s="115" t="n">
        <f aca="false">IF(COUNTIF(S$13:S$112,"ВВ"),"-",IF(COUNTIF(S$13:S$112,"НЗ")+COUNTIF(S$13:S$112,"ТН")+COUNTIF(S$13:S$112,"ПР")+COUNTIF(S$13:S$112,"П")+COUNTIF(S$13:S$112,"В")+COUNTIF(S$13:S$112,"НА")+COUNTIF(S$13:S$112,"ВД")+COUNTIF(S$13:S$112,"ВП")+COUNTIF(S$13:S$112,"ДД")+COUNTIF(S$13:S$112,"І")=0,"-",COUNTIF(S$13:S$112,"НЗ")+COUNTIF(S$13:S$112,"ТН")+COUNTIF(S$13:S$112,"ПР")+COUNTIF(S$13:S$112,"П")+COUNTIF(S$13:S$112,"В")+COUNTIF(S$13:S$112,"НА")+COUNTIF(S$13:S$112,"ВД")+COUNTIF(S$13:S$112,"ВП")+COUNTIF(S$13:S$112,"ДД")+COUNTIF(S$13:S$112,"І")))</f>
        <v>2</v>
      </c>
      <c r="T116" s="115" t="n">
        <f aca="false">IF(COUNTIF(T$13:T$112,"ВВ"),"-",IF(COUNTIF(T$13:T$112,"НЗ")+COUNTIF(T$13:T$112,"ТН")+COUNTIF(T$13:T$112,"ПР")+COUNTIF(T$13:T$112,"П")+COUNTIF(T$13:T$112,"В")+COUNTIF(T$13:T$112,"НА")+COUNTIF(T$13:T$112,"ВД")+COUNTIF(T$13:T$112,"ВП")+COUNTIF(T$13:T$112,"ДД")+COUNTIF(T$13:T$112,"І")=0,"-",COUNTIF(T$13:T$112,"НЗ")+COUNTIF(T$13:T$112,"ТН")+COUNTIF(T$13:T$112,"ПР")+COUNTIF(T$13:T$112,"П")+COUNTIF(T$13:T$112,"В")+COUNTIF(T$13:T$112,"НА")+COUNTIF(T$13:T$112,"ВД")+COUNTIF(T$13:T$112,"ВП")+COUNTIF(T$13:T$112,"ДД")+COUNTIF(T$13:T$112,"І")))</f>
        <v>2</v>
      </c>
      <c r="U116" s="115" t="n">
        <f aca="false">IF(COUNTIF(U$13:U$112,"ВВ"),"-",IF(COUNTIF(U$13:U$112,"НЗ")+COUNTIF(U$13:U$112,"ТН")+COUNTIF(U$13:U$112,"ПР")+COUNTIF(U$13:U$112,"П")+COUNTIF(U$13:U$112,"В")+COUNTIF(U$13:U$112,"НА")+COUNTIF(U$13:U$112,"ВД")+COUNTIF(U$13:U$112,"ВП")+COUNTIF(U$13:U$112,"ДД")+COUNTIF(U$13:U$112,"І")=0,"-",COUNTIF(U$13:U$112,"НЗ")+COUNTIF(U$13:U$112,"ТН")+COUNTIF(U$13:U$112,"ПР")+COUNTIF(U$13:U$112,"П")+COUNTIF(U$13:U$112,"В")+COUNTIF(U$13:U$112,"НА")+COUNTIF(U$13:U$112,"ВД")+COUNTIF(U$13:U$112,"ВП")+COUNTIF(U$13:U$112,"ДД")+COUNTIF(U$13:U$112,"І")))</f>
        <v>1</v>
      </c>
      <c r="V116" s="115" t="str">
        <f aca="false">IF(COUNTIF(V$13:V$112,"ВВ"),"-",IF(COUNTIF(V$13:V$112,"НЗ")+COUNTIF(V$13:V$112,"ТН")+COUNTIF(V$13:V$112,"ПР")+COUNTIF(V$13:V$112,"П")+COUNTIF(V$13:V$112,"В")+COUNTIF(V$13:V$112,"НА")+COUNTIF(V$13:V$112,"ВД")+COUNTIF(V$13:V$112,"ВП")+COUNTIF(V$13:V$112,"ДД")+COUNTIF(V$13:V$112,"І")=0,"-",COUNTIF(V$13:V$112,"НЗ")+COUNTIF(V$13:V$112,"ТН")+COUNTIF(V$13:V$112,"ПР")+COUNTIF(V$13:V$112,"П")+COUNTIF(V$13:V$112,"В")+COUNTIF(V$13:V$112,"НА")+COUNTIF(V$13:V$112,"ВД")+COUNTIF(V$13:V$112,"ВП")+COUNTIF(V$13:V$112,"ДД")+COUNTIF(V$13:V$112,"І")))</f>
        <v>-</v>
      </c>
      <c r="W116" s="116" t="str">
        <f aca="false">IF(COUNTIF(W$13:W$112,"ВВ"),"-",IF(COUNTIF(W$13:W$112,"НЗ")+COUNTIF(W$13:W$112,"ТН")+COUNTIF(W$13:W$112,"ПР")+COUNTIF(W$13:W$112,"П")+COUNTIF(W$13:W$112,"В")+COUNTIF(W$13:W$112,"НА")+COUNTIF(W$13:W$112,"ВД")+COUNTIF(W$13:W$112,"ВП")+COUNTIF(W$13:W$112,"ДД")+COUNTIF(W$13:W$112,"І")=0,"-",COUNTIF(W$13:W$112,"НЗ")+COUNTIF(W$13:W$112,"ТН")+COUNTIF(W$13:W$112,"ПР")+COUNTIF(W$13:W$112,"П")+COUNTIF(W$13:W$112,"В")+COUNTIF(W$13:W$112,"НА")+COUNTIF(W$13:W$112,"ВД")+COUNTIF(W$13:W$112,"ВП")+COUNTIF(W$13:W$112,"ДД")+COUNTIF(W$13:W$112,"І")))</f>
        <v>-</v>
      </c>
      <c r="X116" s="115" t="str">
        <f aca="false">IF(COUNTIF(X$13:X$112,"ВВ"),"-",IF(COUNTIF(X$13:X$112,"НЗ")+COUNTIF(X$13:X$112,"ТН")+COUNTIF(X$13:X$112,"ПР")+COUNTIF(X$13:X$112,"П")+COUNTIF(X$13:X$112,"В")+COUNTIF(X$13:X$112,"НА")+COUNTIF(X$13:X$112,"ВД")+COUNTIF(X$13:X$112,"ВП")+COUNTIF(X$13:X$112,"ДД")+COUNTIF(X$13:X$112,"І")=0,"-",COUNTIF(X$13:X$112,"НЗ")+COUNTIF(X$13:X$112,"ТН")+COUNTIF(X$13:X$112,"ПР")+COUNTIF(X$13:X$112,"П")+COUNTIF(X$13:X$112,"В")+COUNTIF(X$13:X$112,"НА")+COUNTIF(X$13:X$112,"ВД")+COUNTIF(X$13:X$112,"ВП")+COUNTIF(X$13:X$112,"ДД")+COUNTIF(X$13:X$112,"І")))</f>
        <v>-</v>
      </c>
      <c r="Y116" s="115" t="n">
        <f aca="false">IF(COUNTIF(Y$13:Y$112,"ВВ"),"-",IF(COUNTIF(Y$13:Y$112,"НЗ")+COUNTIF(Y$13:Y$112,"ТН")+COUNTIF(Y$13:Y$112,"ПР")+COUNTIF(Y$13:Y$112,"П")+COUNTIF(Y$13:Y$112,"В")+COUNTIF(Y$13:Y$112,"НА")+COUNTIF(Y$13:Y$112,"ВД")+COUNTIF(Y$13:Y$112,"ВП")+COUNTIF(Y$13:Y$112,"ДД")+COUNTIF(Y$13:Y$112,"І")=0,"-",COUNTIF(Y$13:Y$112,"НЗ")+COUNTIF(Y$13:Y$112,"ТН")+COUNTIF(Y$13:Y$112,"ПР")+COUNTIF(Y$13:Y$112,"П")+COUNTIF(Y$13:Y$112,"В")+COUNTIF(Y$13:Y$112,"НА")+COUNTIF(Y$13:Y$112,"ВД")+COUNTIF(Y$13:Y$112,"ВП")+COUNTIF(Y$13:Y$112,"ДД")+COUNTIF(Y$13:Y$112,"І")))</f>
        <v>1</v>
      </c>
      <c r="Z116" s="115" t="str">
        <f aca="false">IF(COUNTIF(Z$13:Z$112,"ВВ"),"-",IF(COUNTIF(Z$13:Z$112,"НЗ")+COUNTIF(Z$13:Z$112,"ТН")+COUNTIF(Z$13:Z$112,"ПР")+COUNTIF(Z$13:Z$112,"П")+COUNTIF(Z$13:Z$112,"В")+COUNTIF(Z$13:Z$112,"НА")+COUNTIF(Z$13:Z$112,"ВД")+COUNTIF(Z$13:Z$112,"ВП")+COUNTIF(Z$13:Z$112,"ДД")+COUNTIF(Z$13:Z$112,"І")=0,"-",COUNTIF(Z$13:Z$112,"НЗ")+COUNTIF(Z$13:Z$112,"ТН")+COUNTIF(Z$13:Z$112,"ПР")+COUNTIF(Z$13:Z$112,"П")+COUNTIF(Z$13:Z$112,"В")+COUNTIF(Z$13:Z$112,"НА")+COUNTIF(Z$13:Z$112,"ВД")+COUNTIF(Z$13:Z$112,"ВП")+COUNTIF(Z$13:Z$112,"ДД")+COUNTIF(Z$13:Z$112,"І")))</f>
        <v>-</v>
      </c>
      <c r="AA116" s="116" t="n">
        <f aca="false">IF(COUNTIF(AA$13:AA$112,"ВВ"),"-",IF(COUNTIF(AA$13:AA$112,"НЗ")+COUNTIF(AA$13:AA$112,"ТН")+COUNTIF(AA$13:AA$112,"ПР")+COUNTIF(AA$13:AA$112,"П")+COUNTIF(AA$13:AA$112,"В")+COUNTIF(AA$13:AA$112,"НА")+COUNTIF(AA$13:AA$112,"ВД")+COUNTIF(AA$13:AA$112,"ВП")+COUNTIF(AA$13:AA$112,"ДД")+COUNTIF(AA$13:AA$112,"І")=0,"-",COUNTIF(AA$13:AA$112,"НЗ")+COUNTIF(AA$13:AA$112,"ТН")+COUNTIF(AA$13:AA$112,"ПР")+COUNTIF(AA$13:AA$112,"П")+COUNTIF(AA$13:AA$112,"В")+COUNTIF(AA$13:AA$112,"НА")+COUNTIF(AA$13:AA$112,"ВД")+COUNTIF(AA$13:AA$112,"ВП")+COUNTIF(AA$13:AA$112,"ДД")+COUNTIF(AA$13:AA$112,"І")))</f>
        <v>22</v>
      </c>
      <c r="AB116" s="115" t="str">
        <f aca="false">IF(COUNTIF(AB$13:AB$112,"ВВ"),"-",IF(COUNTIF(AB$13:AB$112,"НЗ")+COUNTIF(AB$13:AB$112,"ТН")+COUNTIF(AB$13:AB$112,"ПР")+COUNTIF(AB$13:AB$112,"П")+COUNTIF(AB$13:AB$112,"В")+COUNTIF(AB$13:AB$112,"НА")+COUNTIF(AB$13:AB$112,"ВД")+COUNTIF(AB$13:AB$112,"ВП")+COUNTIF(AB$13:AB$112,"ДД")+COUNTIF(AB$13:AB$112,"І")=0,"-",COUNTIF(AB$13:AB$112,"НЗ")+COUNTIF(AB$13:AB$112,"ТН")+COUNTIF(AB$13:AB$112,"ПР")+COUNTIF(AB$13:AB$112,"П")+COUNTIF(AB$13:AB$112,"В")+COUNTIF(AB$13:AB$112,"НА")+COUNTIF(AB$13:AB$112,"ВД")+COUNTIF(AB$13:AB$112,"ВП")+COUNTIF(AB$13:AB$112,"ДД")+COUNTIF(AB$13:AB$112,"І")))</f>
        <v>-</v>
      </c>
      <c r="AC116" s="115" t="str">
        <f aca="false">IF(COUNTIF(AC$13:AC$112,"ВВ"),"-",IF(COUNTIF(AC$13:AC$112,"НЗ")+COUNTIF(AC$13:AC$112,"ТН")+COUNTIF(AC$13:AC$112,"ПР")+COUNTIF(AC$13:AC$112,"П")+COUNTIF(AC$13:AC$112,"В")+COUNTIF(AC$13:AC$112,"НА")+COUNTIF(AC$13:AC$112,"ВД")+COUNTIF(AC$13:AC$112,"ВП")+COUNTIF(AC$13:AC$112,"ДД")+COUNTIF(AC$13:AC$112,"І")=0,"-",COUNTIF(AC$13:AC$112,"НЗ")+COUNTIF(AC$13:AC$112,"ТН")+COUNTIF(AC$13:AC$112,"ПР")+COUNTIF(AC$13:AC$112,"П")+COUNTIF(AC$13:AC$112,"В")+COUNTIF(AC$13:AC$112,"НА")+COUNTIF(AC$13:AC$112,"ВД")+COUNTIF(AC$13:AC$112,"ВП")+COUNTIF(AC$13:AC$112,"ДД")+COUNTIF(AC$13:AC$112,"І")))</f>
        <v>-</v>
      </c>
      <c r="AD116" s="116" t="n">
        <f aca="false">IF(COUNTIF(AD$13:AD$112,"ВВ"),"-",IF(COUNTIF(AD$13:AD$112,"НЗ")+COUNTIF(AD$13:AD$112,"ТН")+COUNTIF(AD$13:AD$112,"ПР")+COUNTIF(AD$13:AD$112,"П")+COUNTIF(AD$13:AD$112,"В")+COUNTIF(AD$13:AD$112,"НА")+COUNTIF(AD$13:AD$112,"ВД")+COUNTIF(AD$13:AD$112,"ВП")+COUNTIF(AD$13:AD$112,"ДД")+COUNTIF(AD$13:AD$112,"І")=0,"-",COUNTIF(AD$13:AD$112,"НЗ")+COUNTIF(AD$13:AD$112,"ТН")+COUNTIF(AD$13:AD$112,"ПР")+COUNTIF(AD$13:AD$112,"П")+COUNTIF(AD$13:AD$112,"В")+COUNTIF(AD$13:AD$112,"НА")+COUNTIF(AD$13:AD$112,"ВД")+COUNTIF(AD$13:AD$112,"ВП")+COUNTIF(AD$13:AD$112,"ДД")+COUNTIF(AD$13:AD$112,"І")))</f>
        <v>1</v>
      </c>
      <c r="AE116" s="117" t="str">
        <f aca="false">IF(COUNTIF(AE$13:AE$112,"ВВ"),"-",IF(COUNTIF(AE$13:AE$112,"НЗ")+COUNTIF(AE$13:AE$112,"ТН")+COUNTIF(AE$13:AE$112,"ПР")+COUNTIF(AE$13:AE$112,"П")+COUNTIF(AE$13:AE$112,"В")+COUNTIF(AE$13:AE$112,"НА")+COUNTIF(AE$13:AE$112,"ВД")+COUNTIF(AE$13:AE$112,"ВП")+COUNTIF(AE$13:AE$112,"ДД")+COUNTIF(AE$13:AE$112,"І")=0,"-",COUNTIF(AE$13:AE$112,"НЗ")+COUNTIF(AE$13:AE$112,"ТН")+COUNTIF(AE$13:AE$112,"ПР")+COUNTIF(AE$13:AE$112,"П")+COUNTIF(AE$13:AE$112,"В")+COUNTIF(AE$13:AE$112,"НА")+COUNTIF(AE$13:AE$112,"ВД")+COUNTIF(AE$13:AE$112,"ВП")+COUNTIF(AE$13:AE$112,"ДД")+COUNTIF(AE$13:AE$112,"І")))</f>
        <v>-</v>
      </c>
      <c r="AF116" s="115" t="str">
        <f aca="false">IF(COUNTIF(AF$13:AF$112,"ВВ"),"-",IF(COUNTIF(AF$13:AF$112,"НЗ")+COUNTIF(AF$13:AF$112,"ТН")+COUNTIF(AF$13:AF$112,"ПР")+COUNTIF(AF$13:AF$112,"П")+COUNTIF(AF$13:AF$112,"В")+COUNTIF(AF$13:AF$112,"НА")+COUNTIF(AF$13:AF$112,"ВД")+COUNTIF(AF$13:AF$112,"ВП")+COUNTIF(AF$13:AF$112,"ДД")+COUNTIF(AF$13:AF$112,"І")=0,"-",COUNTIF(AF$13:AF$112,"НЗ")+COUNTIF(AF$13:AF$112,"ТН")+COUNTIF(AF$13:AF$112,"ПР")+COUNTIF(AF$13:AF$112,"П")+COUNTIF(AF$13:AF$112,"В")+COUNTIF(AF$13:AF$112,"НА")+COUNTIF(AF$13:AF$112,"ВД")+COUNTIF(AF$13:AF$112,"ВП")+COUNTIF(AF$13:AF$112,"ДД")+COUNTIF(AF$13:AF$112,"І")))</f>
        <v>-</v>
      </c>
      <c r="AG116" s="115" t="str">
        <f aca="false">IF(COUNTIF(AG$13:AG$112,"ВВ"),"-",IF(COUNTIF(AG$13:AG$112,"НЗ")+COUNTIF(AG$13:AG$112,"ТН")+COUNTIF(AG$13:AG$112,"ПР")+COUNTIF(AG$13:AG$112,"П")+COUNTIF(AG$13:AG$112,"В")+COUNTIF(AG$13:AG$112,"НА")+COUNTIF(AG$13:AG$112,"ВД")+COUNTIF(AG$13:AG$112,"ВП")+COUNTIF(AG$13:AG$112,"ДД")+COUNTIF(AG$13:AG$112,"І")=0,"-",COUNTIF(AG$13:AG$112,"НЗ")+COUNTIF(AG$13:AG$112,"ТН")+COUNTIF(AG$13:AG$112,"ПР")+COUNTIF(AG$13:AG$112,"П")+COUNTIF(AG$13:AG$112,"В")+COUNTIF(AG$13:AG$112,"НА")+COUNTIF(AG$13:AG$112,"ВД")+COUNTIF(AG$13:AG$112,"ВП")+COUNTIF(AG$13:AG$112,"ДД")+COUNTIF(AG$13:AG$112,"І")))</f>
        <v>-</v>
      </c>
      <c r="AH116" s="115" t="str">
        <f aca="false">IF(COUNTIF(AH$13:AH$112,"ВВ"),"-",IF(COUNTIF(AH$13:AH$112,"НЗ")+COUNTIF(AH$13:AH$112,"ТН")+COUNTIF(AH$13:AH$112,"ПР")+COUNTIF(AH$13:AH$112,"П")+COUNTIF(AH$13:AH$112,"В")+COUNTIF(AH$13:AH$112,"НА")+COUNTIF(AH$13:AH$112,"ВД")+COUNTIF(AH$13:AH$112,"ВП")+COUNTIF(AH$13:AH$112,"ДД")+COUNTIF(AH$13:AH$112,"І")=0,"-",COUNTIF(AH$13:AH$112,"НЗ")+COUNTIF(AH$13:AH$112,"ТН")+COUNTIF(AH$13:AH$112,"ПР")+COUNTIF(AH$13:AH$112,"П")+COUNTIF(AH$13:AH$112,"В")+COUNTIF(AH$13:AH$112,"НА")+COUNTIF(AH$13:AH$112,"ВД")+COUNTIF(AH$13:AH$112,"ВП")+COUNTIF(AH$13:AH$112,"ДД")+COUNTIF(AH$13:AH$112,"І")))</f>
        <v>-</v>
      </c>
      <c r="AI116" s="115" t="str">
        <f aca="false">IF(COUNTIF(AI$13:AI$112,"ВВ"),"-",IF(COUNTIF(AI$13:AI$112,"НЗ")+COUNTIF(AI$13:AI$112,"ТН")+COUNTIF(AI$13:AI$112,"ПР")+COUNTIF(AI$13:AI$112,"П")+COUNTIF(AI$13:AI$112,"В")+COUNTIF(AI$13:AI$112,"НА")+COUNTIF(AI$13:AI$112,"ВД")+COUNTIF(AI$13:AI$112,"ВП")+COUNTIF(AI$13:AI$112,"ДД")+COUNTIF(AI$13:AI$112,"І")=0,"-",COUNTIF(AI$13:AI$112,"НЗ")+COUNTIF(AI$13:AI$112,"ТН")+COUNTIF(AI$13:AI$112,"ПР")+COUNTIF(AI$13:AI$112,"П")+COUNTIF(AI$13:AI$112,"В")+COUNTIF(AI$13:AI$112,"НА")+COUNTIF(AI$13:AI$112,"ВД")+COUNTIF(AI$13:AI$112,"ВП")+COUNTIF(AI$13:AI$112,"ДД")+COUNTIF(AI$13:AI$112,"І")))</f>
        <v>-</v>
      </c>
      <c r="AJ116" s="115" t="str">
        <f aca="false">IF(COUNTIF(AJ$13:AJ$112,"ВВ"),"-",IF(COUNTIF(AJ$13:AJ$112,"НЗ")+COUNTIF(AJ$13:AJ$112,"ТН")+COUNTIF(AJ$13:AJ$112,"ПР")+COUNTIF(AJ$13:AJ$112,"П")+COUNTIF(AJ$13:AJ$112,"В")+COUNTIF(AJ$13:AJ$112,"НА")+COUNTIF(AJ$13:AJ$112,"ВД")+COUNTIF(AJ$13:AJ$112,"ВП")+COUNTIF(AJ$13:AJ$112,"ДД")+COUNTIF(AJ$13:AJ$112,"І")=0,"-",COUNTIF(AJ$13:AJ$112,"НЗ")+COUNTIF(AJ$13:AJ$112,"ТН")+COUNTIF(AJ$13:AJ$112,"ПР")+COUNTIF(AJ$13:AJ$112,"П")+COUNTIF(AJ$13:AJ$112,"В")+COUNTIF(AJ$13:AJ$112,"НА")+COUNTIF(AJ$13:AJ$112,"ВД")+COUNTIF(AJ$13:AJ$112,"ВП")+COUNTIF(AJ$13:AJ$112,"ДД")+COUNTIF(AJ$13:AJ$112,"І")))</f>
        <v>-</v>
      </c>
      <c r="AK116" s="118"/>
      <c r="AL116" s="118"/>
      <c r="AM116" s="118"/>
      <c r="AN116" s="118"/>
      <c r="AO116" s="118"/>
      <c r="AP116" s="118"/>
      <c r="AQ116" s="118"/>
      <c r="AR116" s="118"/>
      <c r="AS116" s="118"/>
      <c r="AT116" s="118"/>
      <c r="AU116" s="118"/>
      <c r="AV116" s="118"/>
      <c r="AW116" s="118"/>
      <c r="AX116" s="118"/>
      <c r="AY116" s="118"/>
      <c r="AZ116" s="118"/>
      <c r="BA116" s="119"/>
    </row>
    <row r="117" customFormat="false" ht="12.75" hidden="false" customHeight="false" outlineLevel="0" collapsed="false">
      <c r="D117" s="120"/>
      <c r="E117" s="120"/>
    </row>
    <row r="118" customFormat="false" ht="12.75" hidden="false" customHeight="true" outlineLevel="0" collapsed="false">
      <c r="A118" s="121" t="s">
        <v>81</v>
      </c>
      <c r="B118" s="121"/>
      <c r="C118" s="121"/>
      <c r="D118" s="121"/>
      <c r="E118" s="122"/>
      <c r="F118" s="122"/>
      <c r="G118" s="122"/>
      <c r="H118" s="122"/>
      <c r="I118" s="122"/>
      <c r="J118" s="122"/>
      <c r="L118" s="123"/>
      <c r="M118" s="123"/>
      <c r="N118" s="123"/>
      <c r="P118" s="124"/>
      <c r="Q118" s="124"/>
      <c r="R118" s="124"/>
      <c r="S118" s="124"/>
      <c r="T118" s="124"/>
      <c r="U118" s="126"/>
      <c r="V118" s="125"/>
      <c r="W118" s="126"/>
      <c r="X118" s="125"/>
      <c r="Y118" s="125"/>
      <c r="Z118" s="125"/>
      <c r="AA118" s="126"/>
      <c r="AB118" s="125"/>
      <c r="AC118" s="125"/>
      <c r="AD118" s="126"/>
      <c r="AE118" s="127"/>
      <c r="AF118" s="125"/>
      <c r="AG118" s="125"/>
      <c r="AH118" s="125"/>
      <c r="AI118" s="125"/>
      <c r="AJ118" s="125"/>
      <c r="AK118" s="128"/>
      <c r="AL118" s="128"/>
      <c r="AM118" s="128"/>
      <c r="AN118" s="129"/>
      <c r="AO118" s="129"/>
    </row>
    <row r="119" customFormat="false" ht="12.75" hidden="false" customHeight="true" outlineLevel="0" collapsed="false">
      <c r="A119" s="40"/>
      <c r="B119" s="130"/>
      <c r="C119" s="130"/>
      <c r="D119" s="40"/>
      <c r="E119" s="132" t="s">
        <v>82</v>
      </c>
      <c r="F119" s="132"/>
      <c r="G119" s="132"/>
      <c r="H119" s="132"/>
      <c r="I119" s="132"/>
      <c r="J119" s="132"/>
      <c r="K119" s="40"/>
      <c r="L119" s="132" t="s">
        <v>83</v>
      </c>
      <c r="M119" s="132"/>
      <c r="N119" s="132"/>
      <c r="O119" s="40"/>
      <c r="P119" s="132" t="s">
        <v>84</v>
      </c>
      <c r="Q119" s="132"/>
      <c r="R119" s="132"/>
      <c r="S119" s="132"/>
      <c r="T119" s="132"/>
      <c r="U119" s="133"/>
      <c r="V119" s="40"/>
      <c r="W119" s="133"/>
      <c r="X119" s="40"/>
      <c r="Y119" s="40"/>
      <c r="Z119" s="40"/>
      <c r="AA119" s="133"/>
      <c r="AB119" s="40"/>
      <c r="AC119" s="40"/>
      <c r="AD119" s="133"/>
      <c r="AE119" s="134"/>
      <c r="AF119" s="40"/>
      <c r="AG119" s="40"/>
      <c r="AH119" s="40"/>
      <c r="AI119" s="40"/>
      <c r="AJ119" s="40"/>
      <c r="AK119" s="40"/>
      <c r="AL119" s="135"/>
      <c r="AM119" s="40"/>
      <c r="AN119" s="136"/>
      <c r="AO119" s="136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137"/>
    </row>
    <row r="120" customFormat="false" ht="12.75" hidden="false" customHeight="true" outlineLevel="0" collapsed="false">
      <c r="A120" s="138" t="s">
        <v>85</v>
      </c>
      <c r="B120" s="138"/>
      <c r="C120" s="138"/>
      <c r="E120" s="140" t="s">
        <v>86</v>
      </c>
      <c r="F120" s="140"/>
      <c r="G120" s="140"/>
      <c r="H120" s="140"/>
      <c r="I120" s="140"/>
      <c r="J120" s="140"/>
      <c r="L120" s="123"/>
      <c r="M120" s="123"/>
      <c r="N120" s="123"/>
      <c r="P120" s="124"/>
      <c r="Q120" s="124"/>
      <c r="R120" s="124"/>
      <c r="S120" s="124"/>
      <c r="T120" s="124"/>
      <c r="U120" s="126"/>
      <c r="V120" s="125"/>
      <c r="W120" s="126"/>
      <c r="X120" s="125"/>
      <c r="Y120" s="125"/>
      <c r="Z120" s="125"/>
      <c r="AA120" s="126"/>
      <c r="AB120" s="125"/>
      <c r="AC120" s="125"/>
      <c r="AD120" s="126"/>
      <c r="AE120" s="127"/>
      <c r="AF120" s="125"/>
      <c r="AG120" s="125"/>
      <c r="AH120" s="125"/>
      <c r="AI120" s="125"/>
      <c r="AJ120" s="125"/>
      <c r="AK120" s="141" t="n">
        <f aca="false">AO4</f>
        <v>43522</v>
      </c>
      <c r="AL120" s="141"/>
      <c r="AM120" s="141"/>
      <c r="AN120" s="129"/>
      <c r="AO120" s="129"/>
    </row>
    <row r="121" customFormat="false" ht="12.75" hidden="false" customHeight="true" outlineLevel="0" collapsed="false">
      <c r="A121" s="40"/>
      <c r="B121" s="40"/>
      <c r="C121" s="40"/>
      <c r="D121" s="40"/>
      <c r="E121" s="132" t="s">
        <v>82</v>
      </c>
      <c r="F121" s="132"/>
      <c r="G121" s="132"/>
      <c r="H121" s="132"/>
      <c r="I121" s="132"/>
      <c r="J121" s="132"/>
      <c r="K121" s="40"/>
      <c r="L121" s="132" t="s">
        <v>83</v>
      </c>
      <c r="M121" s="132"/>
      <c r="N121" s="132"/>
      <c r="O121" s="40"/>
      <c r="P121" s="132" t="s">
        <v>84</v>
      </c>
      <c r="Q121" s="132"/>
      <c r="R121" s="132"/>
      <c r="S121" s="132"/>
      <c r="T121" s="132"/>
      <c r="U121" s="142"/>
      <c r="V121" s="136"/>
      <c r="W121" s="142"/>
      <c r="X121" s="136"/>
      <c r="Y121" s="136"/>
      <c r="Z121" s="136"/>
      <c r="AA121" s="142"/>
      <c r="AB121" s="136"/>
      <c r="AC121" s="136"/>
      <c r="AD121" s="142"/>
      <c r="AE121" s="143"/>
      <c r="AF121" s="136"/>
      <c r="AG121" s="136"/>
      <c r="AH121" s="136"/>
      <c r="AI121" s="136"/>
      <c r="AJ121" s="136"/>
      <c r="AK121" s="136"/>
      <c r="AL121" s="40"/>
      <c r="AM121" s="136"/>
      <c r="AN121" s="136"/>
      <c r="AO121" s="136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137"/>
    </row>
    <row r="123" customFormat="false" ht="12.75" hidden="false" customHeight="true" outlineLevel="0" collapsed="false">
      <c r="D123" s="144" t="s">
        <v>87</v>
      </c>
      <c r="E123" s="144"/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  <c r="W123" s="144"/>
      <c r="X123" s="144"/>
      <c r="Y123" s="144"/>
      <c r="Z123" s="144"/>
      <c r="AA123" s="144"/>
      <c r="AB123" s="144"/>
      <c r="AC123" s="144"/>
      <c r="AD123" s="144"/>
      <c r="AE123" s="144"/>
      <c r="AF123" s="144"/>
      <c r="AG123" s="144"/>
      <c r="AH123" s="144"/>
      <c r="AI123" s="144"/>
      <c r="AJ123" s="144"/>
      <c r="AK123" s="144"/>
      <c r="AL123" s="144"/>
      <c r="AM123" s="144"/>
    </row>
    <row r="124" customFormat="false" ht="12.75" hidden="false" customHeight="true" outlineLevel="0" collapsed="false">
      <c r="D124" s="6" t="s">
        <v>35</v>
      </c>
      <c r="E124" s="6" t="s">
        <v>88</v>
      </c>
      <c r="F124" s="145" t="s">
        <v>89</v>
      </c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  <c r="AE124" s="145"/>
      <c r="AF124" s="145"/>
      <c r="AG124" s="145"/>
      <c r="AH124" s="145"/>
      <c r="AI124" s="145"/>
      <c r="AJ124" s="145"/>
      <c r="AK124" s="145"/>
      <c r="AL124" s="145"/>
      <c r="AM124" s="145"/>
    </row>
    <row r="125" customFormat="false" ht="12.75" hidden="false" customHeight="true" outlineLevel="0" collapsed="false">
      <c r="D125" s="6" t="s">
        <v>38</v>
      </c>
      <c r="E125" s="6" t="s">
        <v>88</v>
      </c>
      <c r="F125" s="145" t="s">
        <v>90</v>
      </c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  <c r="AB125" s="145"/>
      <c r="AC125" s="145"/>
      <c r="AD125" s="145"/>
      <c r="AE125" s="145"/>
      <c r="AF125" s="145"/>
      <c r="AG125" s="145"/>
      <c r="AH125" s="145"/>
      <c r="AI125" s="145"/>
      <c r="AJ125" s="145"/>
      <c r="AK125" s="145"/>
      <c r="AL125" s="145"/>
      <c r="AM125" s="145"/>
    </row>
    <row r="126" customFormat="false" ht="12.75" hidden="false" customHeight="true" outlineLevel="0" collapsed="false">
      <c r="D126" s="6" t="s">
        <v>91</v>
      </c>
      <c r="E126" s="6" t="s">
        <v>88</v>
      </c>
      <c r="F126" s="145" t="s">
        <v>92</v>
      </c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  <c r="AE126" s="145"/>
      <c r="AF126" s="145"/>
      <c r="AG126" s="145"/>
      <c r="AH126" s="145"/>
      <c r="AI126" s="145"/>
      <c r="AJ126" s="145"/>
      <c r="AK126" s="145"/>
      <c r="AL126" s="145"/>
      <c r="AM126" s="145"/>
    </row>
    <row r="127" customFormat="false" ht="12.75" hidden="false" customHeight="true" outlineLevel="0" collapsed="false">
      <c r="D127" s="6" t="s">
        <v>93</v>
      </c>
      <c r="E127" s="6" t="s">
        <v>88</v>
      </c>
      <c r="F127" s="145" t="s">
        <v>94</v>
      </c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  <c r="AA127" s="145"/>
      <c r="AB127" s="145"/>
      <c r="AC127" s="145"/>
      <c r="AD127" s="145"/>
      <c r="AE127" s="145"/>
      <c r="AF127" s="145"/>
      <c r="AG127" s="145"/>
      <c r="AH127" s="145"/>
      <c r="AI127" s="145"/>
      <c r="AJ127" s="145"/>
      <c r="AK127" s="145"/>
      <c r="AL127" s="145"/>
      <c r="AM127" s="145"/>
    </row>
    <row r="128" customFormat="false" ht="12.75" hidden="false" customHeight="true" outlineLevel="0" collapsed="false">
      <c r="D128" s="6" t="s">
        <v>36</v>
      </c>
      <c r="E128" s="6" t="s">
        <v>88</v>
      </c>
      <c r="F128" s="145" t="s">
        <v>95</v>
      </c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  <c r="AE128" s="145"/>
      <c r="AF128" s="145"/>
      <c r="AG128" s="145"/>
      <c r="AH128" s="145"/>
      <c r="AI128" s="145"/>
      <c r="AJ128" s="145"/>
      <c r="AK128" s="145"/>
      <c r="AL128" s="145"/>
      <c r="AM128" s="145"/>
    </row>
    <row r="129" customFormat="false" ht="12.75" hidden="false" customHeight="true" outlineLevel="0" collapsed="false">
      <c r="D129" s="6" t="s">
        <v>37</v>
      </c>
      <c r="E129" s="6" t="s">
        <v>88</v>
      </c>
      <c r="F129" s="145" t="s">
        <v>96</v>
      </c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  <c r="AB129" s="145"/>
      <c r="AC129" s="145"/>
      <c r="AD129" s="145"/>
      <c r="AE129" s="145"/>
      <c r="AF129" s="145"/>
      <c r="AG129" s="145"/>
      <c r="AH129" s="145"/>
      <c r="AI129" s="145"/>
      <c r="AJ129" s="145"/>
      <c r="AK129" s="145"/>
      <c r="AL129" s="145"/>
      <c r="AM129" s="145"/>
    </row>
    <row r="130" customFormat="false" ht="12.75" hidden="false" customHeight="true" outlineLevel="0" collapsed="false">
      <c r="D130" s="6" t="s">
        <v>42</v>
      </c>
      <c r="E130" s="6" t="s">
        <v>88</v>
      </c>
      <c r="F130" s="145" t="s">
        <v>27</v>
      </c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  <c r="AB130" s="145"/>
      <c r="AC130" s="145"/>
      <c r="AD130" s="145"/>
      <c r="AE130" s="145"/>
      <c r="AF130" s="145"/>
      <c r="AG130" s="145"/>
      <c r="AH130" s="145"/>
      <c r="AI130" s="145"/>
      <c r="AJ130" s="145"/>
      <c r="AK130" s="145"/>
      <c r="AL130" s="145"/>
      <c r="AM130" s="145"/>
    </row>
    <row r="131" customFormat="false" ht="12.75" hidden="false" customHeight="true" outlineLevel="0" collapsed="false">
      <c r="D131" s="6" t="s">
        <v>97</v>
      </c>
      <c r="E131" s="6" t="s">
        <v>88</v>
      </c>
      <c r="F131" s="145" t="s">
        <v>98</v>
      </c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  <c r="AB131" s="145"/>
      <c r="AC131" s="145"/>
      <c r="AD131" s="145"/>
      <c r="AE131" s="145"/>
      <c r="AF131" s="145"/>
      <c r="AG131" s="145"/>
      <c r="AH131" s="145"/>
      <c r="AI131" s="145"/>
      <c r="AJ131" s="145"/>
      <c r="AK131" s="145"/>
      <c r="AL131" s="145"/>
      <c r="AM131" s="145"/>
    </row>
    <row r="132" customFormat="false" ht="12.75" hidden="false" customHeight="true" outlineLevel="0" collapsed="false">
      <c r="D132" s="6" t="s">
        <v>43</v>
      </c>
      <c r="E132" s="6" t="s">
        <v>88</v>
      </c>
      <c r="F132" s="145" t="s">
        <v>99</v>
      </c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145"/>
      <c r="AM132" s="145"/>
    </row>
    <row r="133" customFormat="false" ht="12.75" hidden="false" customHeight="true" outlineLevel="0" collapsed="false">
      <c r="D133" s="6" t="s">
        <v>44</v>
      </c>
      <c r="E133" s="6" t="s">
        <v>88</v>
      </c>
      <c r="F133" s="145" t="s">
        <v>100</v>
      </c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  <c r="AA133" s="145"/>
      <c r="AB133" s="145"/>
      <c r="AC133" s="145"/>
      <c r="AD133" s="145"/>
      <c r="AE133" s="145"/>
      <c r="AF133" s="145"/>
      <c r="AG133" s="145"/>
      <c r="AH133" s="145"/>
      <c r="AI133" s="145"/>
      <c r="AJ133" s="145"/>
      <c r="AK133" s="145"/>
      <c r="AL133" s="145"/>
      <c r="AM133" s="145"/>
    </row>
    <row r="134" customFormat="false" ht="12.75" hidden="false" customHeight="true" outlineLevel="0" collapsed="false">
      <c r="D134" s="6" t="s">
        <v>40</v>
      </c>
      <c r="E134" s="6" t="s">
        <v>88</v>
      </c>
      <c r="F134" s="145" t="s">
        <v>101</v>
      </c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  <c r="AB134" s="145"/>
      <c r="AC134" s="145"/>
      <c r="AD134" s="145"/>
      <c r="AE134" s="145"/>
      <c r="AF134" s="145"/>
      <c r="AG134" s="145"/>
      <c r="AH134" s="145"/>
      <c r="AI134" s="145"/>
      <c r="AJ134" s="145"/>
      <c r="AK134" s="145"/>
      <c r="AL134" s="145"/>
      <c r="AM134" s="145"/>
    </row>
    <row r="135" customFormat="false" ht="12.75" hidden="false" customHeight="true" outlineLevel="0" collapsed="false">
      <c r="D135" s="6" t="s">
        <v>45</v>
      </c>
      <c r="E135" s="6" t="s">
        <v>88</v>
      </c>
      <c r="F135" s="145" t="s">
        <v>30</v>
      </c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45"/>
      <c r="AG135" s="145"/>
      <c r="AH135" s="145"/>
      <c r="AI135" s="145"/>
      <c r="AJ135" s="145"/>
      <c r="AK135" s="145"/>
      <c r="AL135" s="145"/>
      <c r="AM135" s="145"/>
    </row>
    <row r="136" customFormat="false" ht="12.75" hidden="false" customHeight="true" outlineLevel="0" collapsed="false">
      <c r="D136" s="6" t="s">
        <v>46</v>
      </c>
      <c r="E136" s="6" t="s">
        <v>88</v>
      </c>
      <c r="F136" s="145" t="s">
        <v>31</v>
      </c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  <c r="AB136" s="145"/>
      <c r="AC136" s="145"/>
      <c r="AD136" s="145"/>
      <c r="AE136" s="145"/>
      <c r="AF136" s="145"/>
      <c r="AG136" s="145"/>
      <c r="AH136" s="145"/>
      <c r="AI136" s="145"/>
      <c r="AJ136" s="145"/>
      <c r="AK136" s="145"/>
      <c r="AL136" s="145"/>
      <c r="AM136" s="145"/>
    </row>
    <row r="137" customFormat="false" ht="12.75" hidden="false" customHeight="true" outlineLevel="0" collapsed="false">
      <c r="D137" s="6" t="s">
        <v>41</v>
      </c>
      <c r="E137" s="6" t="s">
        <v>88</v>
      </c>
      <c r="F137" s="145" t="s">
        <v>102</v>
      </c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  <c r="AA137" s="145"/>
      <c r="AB137" s="145"/>
      <c r="AC137" s="145"/>
      <c r="AD137" s="145"/>
      <c r="AE137" s="145"/>
      <c r="AF137" s="145"/>
      <c r="AG137" s="145"/>
      <c r="AH137" s="145"/>
      <c r="AI137" s="145"/>
      <c r="AJ137" s="145"/>
      <c r="AK137" s="145"/>
      <c r="AL137" s="145"/>
      <c r="AM137" s="145"/>
    </row>
    <row r="138" customFormat="false" ht="12.75" hidden="false" customHeight="true" outlineLevel="0" collapsed="false">
      <c r="D138" s="6" t="s">
        <v>47</v>
      </c>
      <c r="E138" s="6" t="s">
        <v>88</v>
      </c>
      <c r="F138" s="145" t="s">
        <v>32</v>
      </c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  <c r="AA138" s="145"/>
      <c r="AB138" s="145"/>
      <c r="AC138" s="145"/>
      <c r="AD138" s="145"/>
      <c r="AE138" s="145"/>
      <c r="AF138" s="145"/>
      <c r="AG138" s="145"/>
      <c r="AH138" s="145"/>
      <c r="AI138" s="145"/>
      <c r="AJ138" s="145"/>
      <c r="AK138" s="145"/>
      <c r="AL138" s="145"/>
      <c r="AM138" s="145"/>
    </row>
    <row r="139" customFormat="false" ht="12.75" hidden="false" customHeight="true" outlineLevel="0" collapsed="false">
      <c r="D139" s="6" t="s">
        <v>48</v>
      </c>
      <c r="E139" s="6" t="s">
        <v>88</v>
      </c>
      <c r="F139" s="145" t="s">
        <v>33</v>
      </c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  <c r="AB139" s="145"/>
      <c r="AC139" s="145"/>
      <c r="AD139" s="145"/>
      <c r="AE139" s="145"/>
      <c r="AF139" s="145"/>
      <c r="AG139" s="145"/>
      <c r="AH139" s="145"/>
      <c r="AI139" s="145"/>
      <c r="AJ139" s="145"/>
      <c r="AK139" s="145"/>
      <c r="AL139" s="145"/>
      <c r="AM139" s="145"/>
    </row>
  </sheetData>
  <autoFilter ref="A12:BA114"/>
  <mergeCells count="597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C53:C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A76"/>
    <mergeCell ref="B73:B76"/>
    <mergeCell ref="C73:C76"/>
    <mergeCell ref="D73:D76"/>
    <mergeCell ref="AK73:AK76"/>
    <mergeCell ref="AL73:AL76"/>
    <mergeCell ref="AM73:AM76"/>
    <mergeCell ref="AN73:AN76"/>
    <mergeCell ref="AO73:AO76"/>
    <mergeCell ref="AP73:AP76"/>
    <mergeCell ref="AQ73:AQ76"/>
    <mergeCell ref="AR73:AR76"/>
    <mergeCell ref="AS73:AS76"/>
    <mergeCell ref="AT73:AT76"/>
    <mergeCell ref="AU73:AU76"/>
    <mergeCell ref="AV73:AV76"/>
    <mergeCell ref="AW73:AW76"/>
    <mergeCell ref="AX73:AX76"/>
    <mergeCell ref="AY73:AY76"/>
    <mergeCell ref="AZ73:AZ76"/>
    <mergeCell ref="BA73:BA76"/>
    <mergeCell ref="A77:A80"/>
    <mergeCell ref="B77:B80"/>
    <mergeCell ref="C77:C80"/>
    <mergeCell ref="D77:D80"/>
    <mergeCell ref="AK77:AK80"/>
    <mergeCell ref="AL77:AL80"/>
    <mergeCell ref="AM77:AM80"/>
    <mergeCell ref="AN77:AN80"/>
    <mergeCell ref="AO77:AO80"/>
    <mergeCell ref="AP77:AP80"/>
    <mergeCell ref="AQ77:AQ80"/>
    <mergeCell ref="AR77:AR80"/>
    <mergeCell ref="AS77:AS80"/>
    <mergeCell ref="AT77:AT80"/>
    <mergeCell ref="AU77:AU80"/>
    <mergeCell ref="AV77:AV80"/>
    <mergeCell ref="AW77:AW80"/>
    <mergeCell ref="AX77:AX80"/>
    <mergeCell ref="AY77:AY80"/>
    <mergeCell ref="AZ77:AZ80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O81:AO84"/>
    <mergeCell ref="AP81:AP84"/>
    <mergeCell ref="AQ81:AQ84"/>
    <mergeCell ref="AR81:AR84"/>
    <mergeCell ref="AS81:AS84"/>
    <mergeCell ref="AT81:AT84"/>
    <mergeCell ref="AU81:AU84"/>
    <mergeCell ref="AV81:AV84"/>
    <mergeCell ref="AW81:AW84"/>
    <mergeCell ref="AX81:AX84"/>
    <mergeCell ref="AY81:AY84"/>
    <mergeCell ref="AZ81:AZ84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P85:AP88"/>
    <mergeCell ref="AQ85:AQ88"/>
    <mergeCell ref="AR85:AR88"/>
    <mergeCell ref="AS85:AS88"/>
    <mergeCell ref="AT85:AT88"/>
    <mergeCell ref="AU85:AU88"/>
    <mergeCell ref="AV85:AV88"/>
    <mergeCell ref="AW85:AW88"/>
    <mergeCell ref="AX85:AX88"/>
    <mergeCell ref="AY85:AY88"/>
    <mergeCell ref="AZ85:AZ88"/>
    <mergeCell ref="BA85:BA88"/>
    <mergeCell ref="A89:A92"/>
    <mergeCell ref="B89:B92"/>
    <mergeCell ref="C89:C92"/>
    <mergeCell ref="D89:D92"/>
    <mergeCell ref="AK89:AK92"/>
    <mergeCell ref="AL89:AL92"/>
    <mergeCell ref="AM89:AM92"/>
    <mergeCell ref="AN89:AN92"/>
    <mergeCell ref="AO89:AO92"/>
    <mergeCell ref="AP89:AP92"/>
    <mergeCell ref="AQ89:AQ92"/>
    <mergeCell ref="AR89:AR92"/>
    <mergeCell ref="AS89:AS92"/>
    <mergeCell ref="AT89:AT92"/>
    <mergeCell ref="AU89:AU92"/>
    <mergeCell ref="AV89:AV92"/>
    <mergeCell ref="AW89:AW92"/>
    <mergeCell ref="AX89:AX92"/>
    <mergeCell ref="AY89:AY92"/>
    <mergeCell ref="AZ89:AZ92"/>
    <mergeCell ref="BA89:BA92"/>
    <mergeCell ref="A93:A96"/>
    <mergeCell ref="B93:B96"/>
    <mergeCell ref="C93:C96"/>
    <mergeCell ref="D93:D96"/>
    <mergeCell ref="AK93:AK96"/>
    <mergeCell ref="AL93:AL96"/>
    <mergeCell ref="AM93:AM96"/>
    <mergeCell ref="AN93:AN96"/>
    <mergeCell ref="AO93:AO96"/>
    <mergeCell ref="AP93:AP96"/>
    <mergeCell ref="AQ93:AQ96"/>
    <mergeCell ref="AR93:AR96"/>
    <mergeCell ref="AS93:AS96"/>
    <mergeCell ref="AT93:AT96"/>
    <mergeCell ref="AU93:AU96"/>
    <mergeCell ref="AV93:AV96"/>
    <mergeCell ref="AW93:AW96"/>
    <mergeCell ref="AX93:AX96"/>
    <mergeCell ref="AY93:AY96"/>
    <mergeCell ref="AZ93:AZ96"/>
    <mergeCell ref="BA93:BA96"/>
    <mergeCell ref="A97:A100"/>
    <mergeCell ref="B97:B100"/>
    <mergeCell ref="C97:C100"/>
    <mergeCell ref="D97:D100"/>
    <mergeCell ref="AK97:AK100"/>
    <mergeCell ref="AL97:AL100"/>
    <mergeCell ref="AM97:AM100"/>
    <mergeCell ref="AN97:AN100"/>
    <mergeCell ref="AO97:AO100"/>
    <mergeCell ref="AP97:AP100"/>
    <mergeCell ref="AQ97:AQ100"/>
    <mergeCell ref="AR97:AR100"/>
    <mergeCell ref="AS97:AS100"/>
    <mergeCell ref="AT97:AT100"/>
    <mergeCell ref="AU97:AU100"/>
    <mergeCell ref="AV97:AV100"/>
    <mergeCell ref="AW97:AW100"/>
    <mergeCell ref="AX97:AX100"/>
    <mergeCell ref="AY97:AY100"/>
    <mergeCell ref="AZ97:AZ100"/>
    <mergeCell ref="BA97:BA100"/>
    <mergeCell ref="A101:A104"/>
    <mergeCell ref="B101:B104"/>
    <mergeCell ref="C101:C104"/>
    <mergeCell ref="D101:D104"/>
    <mergeCell ref="AK101:AK104"/>
    <mergeCell ref="AL101:AL104"/>
    <mergeCell ref="AM101:AM104"/>
    <mergeCell ref="AN101:AN104"/>
    <mergeCell ref="AO101:AO104"/>
    <mergeCell ref="AP101:AP104"/>
    <mergeCell ref="AQ101:AQ104"/>
    <mergeCell ref="AR101:AR104"/>
    <mergeCell ref="AS101:AS104"/>
    <mergeCell ref="AT101:AT104"/>
    <mergeCell ref="AU101:AU104"/>
    <mergeCell ref="AV101:AV104"/>
    <mergeCell ref="AW101:AW104"/>
    <mergeCell ref="AX101:AX104"/>
    <mergeCell ref="AY101:AY104"/>
    <mergeCell ref="AZ101:AZ104"/>
    <mergeCell ref="BA101:BA104"/>
    <mergeCell ref="A105:A108"/>
    <mergeCell ref="B105:B108"/>
    <mergeCell ref="C105:C108"/>
    <mergeCell ref="D105:D108"/>
    <mergeCell ref="AK105:AK108"/>
    <mergeCell ref="AL105:AL108"/>
    <mergeCell ref="AM105:AM108"/>
    <mergeCell ref="AN105:AN108"/>
    <mergeCell ref="AO105:AO108"/>
    <mergeCell ref="AP105:AP108"/>
    <mergeCell ref="AQ105:AQ108"/>
    <mergeCell ref="AR105:AR108"/>
    <mergeCell ref="AS105:AS108"/>
    <mergeCell ref="AT105:AT108"/>
    <mergeCell ref="AU105:AU108"/>
    <mergeCell ref="AV105:AV108"/>
    <mergeCell ref="AW105:AW108"/>
    <mergeCell ref="AX105:AX108"/>
    <mergeCell ref="AY105:AY108"/>
    <mergeCell ref="AZ105:AZ108"/>
    <mergeCell ref="BA105:BA108"/>
    <mergeCell ref="A109:A112"/>
    <mergeCell ref="B109:B112"/>
    <mergeCell ref="C109:C112"/>
    <mergeCell ref="D109:D112"/>
    <mergeCell ref="AK109:AK112"/>
    <mergeCell ref="AL109:AL112"/>
    <mergeCell ref="AM109:AM112"/>
    <mergeCell ref="AN109:AN112"/>
    <mergeCell ref="AO109:AO112"/>
    <mergeCell ref="AP109:AP112"/>
    <mergeCell ref="AQ109:AQ112"/>
    <mergeCell ref="AR109:AR112"/>
    <mergeCell ref="AS109:AS112"/>
    <mergeCell ref="AT109:AT112"/>
    <mergeCell ref="AU109:AU112"/>
    <mergeCell ref="AV109:AV112"/>
    <mergeCell ref="AW109:AW112"/>
    <mergeCell ref="AX109:AX112"/>
    <mergeCell ref="AY109:AY112"/>
    <mergeCell ref="AZ109:AZ112"/>
    <mergeCell ref="BA109:BA112"/>
    <mergeCell ref="A113:E113"/>
    <mergeCell ref="A114:E114"/>
    <mergeCell ref="A115:E115"/>
    <mergeCell ref="A116:E116"/>
    <mergeCell ref="A118:D118"/>
    <mergeCell ref="E118:J118"/>
    <mergeCell ref="L118:N118"/>
    <mergeCell ref="P118:T118"/>
    <mergeCell ref="AK118:AM118"/>
    <mergeCell ref="E119:J119"/>
    <mergeCell ref="L119:N119"/>
    <mergeCell ref="P119:T119"/>
    <mergeCell ref="E120:J120"/>
    <mergeCell ref="L120:N120"/>
    <mergeCell ref="P120:T120"/>
    <mergeCell ref="AK120:AM120"/>
    <mergeCell ref="E121:J121"/>
    <mergeCell ref="L121:N121"/>
    <mergeCell ref="P121:T121"/>
    <mergeCell ref="D123:AM123"/>
    <mergeCell ref="F124:AM124"/>
    <mergeCell ref="F125:AM125"/>
    <mergeCell ref="F126:AM126"/>
    <mergeCell ref="F127:AM127"/>
    <mergeCell ref="F128:AM128"/>
    <mergeCell ref="F129:AM129"/>
    <mergeCell ref="F130:AM130"/>
    <mergeCell ref="F131:AM131"/>
    <mergeCell ref="F132:AM132"/>
    <mergeCell ref="F133:AM133"/>
    <mergeCell ref="F134:AM134"/>
    <mergeCell ref="F135:AM135"/>
    <mergeCell ref="F136:AM136"/>
    <mergeCell ref="F137:AM137"/>
    <mergeCell ref="F138:AM138"/>
    <mergeCell ref="F139:AM139"/>
  </mergeCells>
  <conditionalFormatting sqref="F16:AJ16,F80:AC80,F84:AC84,F88:Z88,F92:Z92,F96:Z96,F100:Z100,F104:Z104,F108:AJ108,F112:AJ112,F20:AC20,F24:AC24,F32:AC32,F40:AC40,F48:AC48,AA56,F64:AC64,F72:AC72,F28:AC28,F36:AC36,F44:AC44,F52:AC52,F60:AC60,F68:AC68,F76:AC76,AB104:AC104,AB100:AC100,AB96:AC96,AB92:AC92,AB88:AC88,AH20:AJ20,AH88:AJ88,AH92:AJ92,AH96:AJ96,AH100:AJ100,AH104:AJ104,AH76:AJ76,AH68:AJ68,AH60:AJ60,AH52:AJ52,AH44:AJ44,AH36:AJ36,AH28:AJ28,AH72:AJ72,AH64:AJ64,AH48:AJ48,AH40:AJ40,AH32:AJ32,AH24:AJ24,AH84:AJ84,AH80:AJ80">
    <cfRule type="cellIs" priority="2" operator="greaterThan" aboveAverage="0" equalAverage="0" bottom="0" percent="0" rank="0" text="" dxfId="0">
      <formula>4</formula>
    </cfRule>
  </conditionalFormatting>
  <conditionalFormatting sqref="F56:Z56,AB56:AC56,AH56:AJ56">
    <cfRule type="cellIs" priority="3" operator="greaterThan" aboveAverage="0" equalAverage="0" bottom="0" percent="0" rank="0" text="" dxfId="1">
      <formula>4</formula>
    </cfRule>
  </conditionalFormatting>
  <conditionalFormatting sqref="AA88,AA92,AA96,AA100,AA104">
    <cfRule type="cellIs" priority="4" operator="greaterThan" aboveAverage="0" equalAverage="0" bottom="0" percent="0" rank="0" text="" dxfId="2">
      <formula>4</formula>
    </cfRule>
  </conditionalFormatting>
  <conditionalFormatting sqref="AD20:AG20,AD24:AG24,AD28:AG28,AD36:AG36,AD44:AG44,AD52:AG52,AD60:AG60,AD68:AG68,AD76:AG76,AD84:AG84,AD92:AG92,AD100:AG100,AD32:AG32,AD40:AG40,AD48:AG48,AD56:AG56,AD64:AG64,AD72:AG72,AD80:AG80,AD88:AG88,AD96:AG96,AD104:AG104">
    <cfRule type="cellIs" priority="5" operator="greaterThan" aboveAverage="0" equalAverage="0" bottom="0" percent="0" rank="0" text="" dxfId="3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true"/>
  </sheetPr>
  <dimension ref="A2:BA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80" workbookViewId="0">
      <pane xSplit="5" ySplit="12" topLeftCell="F37" activePane="bottomRight" state="frozen"/>
      <selection pane="topLeft" activeCell="A1" activeCellId="0" sqref="A1"/>
      <selection pane="topRight" activeCell="F1" activeCellId="0" sqref="F1"/>
      <selection pane="bottomLeft" activeCell="A37" activeCellId="0" sqref="A37"/>
      <selection pane="bottomRight" activeCell="G13" activeCellId="0" sqref="G13"/>
    </sheetView>
  </sheetViews>
  <sheetFormatPr defaultRowHeight="12.75"/>
  <cols>
    <col collapsed="false" hidden="false" max="1" min="1" style="1" width="3.99489795918367"/>
    <col collapsed="false" hidden="false" max="2" min="2" style="1" width="32.3877551020408"/>
    <col collapsed="false" hidden="false" max="3" min="3" style="120" width="16.5510204081633"/>
    <col collapsed="false" hidden="false" max="4" min="4" style="1" width="27.6836734693878"/>
    <col collapsed="false" hidden="false" max="5" min="5" style="1" width="3.99489795918367"/>
    <col collapsed="false" hidden="false" max="16" min="6" style="1" width="4.70918367346939"/>
    <col collapsed="false" hidden="false" max="17" min="17" style="2" width="4.70918367346939"/>
    <col collapsed="false" hidden="false" max="19" min="18" style="1" width="4.70918367346939"/>
    <col collapsed="false" hidden="false" max="20" min="20" style="2" width="4.70918367346939"/>
    <col collapsed="false" hidden="false" max="22" min="21" style="1" width="4.70918367346939"/>
    <col collapsed="false" hidden="false" max="24" min="23" style="2" width="4.70918367346939"/>
    <col collapsed="false" hidden="false" max="25" min="25" style="1" width="4.70918367346939"/>
    <col collapsed="false" hidden="false" max="26" min="26" style="2" width="4.70918367346939"/>
    <col collapsed="false" hidden="false" max="27" min="27" style="3" width="4.70918367346939"/>
    <col collapsed="false" hidden="false" max="36" min="28" style="1" width="4.70918367346939"/>
    <col collapsed="false" hidden="false" max="37" min="37" style="1" width="7.28061224489796"/>
    <col collapsed="false" hidden="false" max="39" min="38" style="1" width="4.70918367346939"/>
    <col collapsed="false" hidden="false" max="40" min="40" style="1" width="7.56122448979592"/>
    <col collapsed="false" hidden="false" max="41" min="41" style="1" width="5.56122448979592"/>
    <col collapsed="false" hidden="false" max="45" min="42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9.28061224489796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9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4"/>
      <c r="Q4" s="13"/>
      <c r="R4" s="14"/>
      <c r="S4" s="11"/>
      <c r="U4" s="11"/>
      <c r="V4" s="11"/>
      <c r="Y4" s="11"/>
      <c r="AB4" s="11"/>
      <c r="AC4" s="11"/>
      <c r="AD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  <c r="Q5" s="19"/>
      <c r="R5" s="11"/>
      <c r="S5" s="11"/>
      <c r="U5" s="11"/>
      <c r="V5" s="11"/>
      <c r="Y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4"/>
      <c r="Q6" s="13"/>
      <c r="R6" s="11"/>
      <c r="S6" s="11"/>
      <c r="U6" s="11"/>
      <c r="V6" s="11"/>
      <c r="Y6" s="11"/>
      <c r="AB6" s="11"/>
      <c r="AC6" s="11"/>
      <c r="AD6" s="11"/>
      <c r="AK6" s="11"/>
    </row>
    <row r="7" customFormat="false" ht="16.5" hidden="false" customHeight="true" outlineLevel="0" collapsed="false">
      <c r="A7" s="11"/>
      <c r="B7" s="22"/>
      <c r="C7" s="194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5"/>
      <c r="X7" s="25"/>
      <c r="Y7" s="23"/>
      <c r="Z7" s="25"/>
      <c r="AA7" s="195"/>
      <c r="AB7" s="23"/>
      <c r="AC7" s="23"/>
      <c r="AD7" s="23"/>
      <c r="AE7" s="27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93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196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46.45" hidden="false" customHeight="true" outlineLevel="0" collapsed="false">
      <c r="A11" s="31"/>
      <c r="B11" s="31"/>
      <c r="C11" s="196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2" t="n">
        <v>11</v>
      </c>
      <c r="Q11" s="43" t="n">
        <v>12</v>
      </c>
      <c r="R11" s="42" t="n">
        <v>13</v>
      </c>
      <c r="S11" s="42" t="n">
        <v>14</v>
      </c>
      <c r="T11" s="43" t="n">
        <v>15</v>
      </c>
      <c r="U11" s="42" t="n">
        <v>16</v>
      </c>
      <c r="V11" s="42" t="n">
        <v>17</v>
      </c>
      <c r="W11" s="43" t="n">
        <v>18</v>
      </c>
      <c r="X11" s="43" t="n">
        <v>19</v>
      </c>
      <c r="Y11" s="42" t="n">
        <v>20</v>
      </c>
      <c r="Z11" s="43" t="n">
        <v>21</v>
      </c>
      <c r="AA11" s="44" t="n">
        <v>22</v>
      </c>
      <c r="AB11" s="42" t="n">
        <v>23</v>
      </c>
      <c r="AC11" s="42" t="n">
        <v>24</v>
      </c>
      <c r="AD11" s="42" t="n">
        <v>25</v>
      </c>
      <c r="AE11" s="42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5.25" hidden="false" customHeight="true" outlineLevel="0" collapsed="false">
      <c r="A12" s="46"/>
      <c r="B12" s="47"/>
      <c r="C12" s="197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  <c r="R12" s="49"/>
      <c r="S12" s="49"/>
      <c r="T12" s="50"/>
      <c r="U12" s="49"/>
      <c r="V12" s="49"/>
      <c r="W12" s="50"/>
      <c r="X12" s="50"/>
      <c r="Y12" s="49"/>
      <c r="Z12" s="50"/>
      <c r="AA12" s="51"/>
      <c r="AB12" s="49"/>
      <c r="AC12" s="49"/>
      <c r="AD12" s="49"/>
      <c r="AE12" s="49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>Бадура Дмитро Михайлович</v>
      </c>
      <c r="C13" s="102" t="s">
        <v>155</v>
      </c>
      <c r="D13" s="60" t="str">
        <f aca="false">IFERROR(VLOOKUP($C13,Списки!$A$1:$C$3999,3,0),"")</f>
        <v>комірник</v>
      </c>
      <c r="E13" s="0"/>
      <c r="F13" s="61" t="str">
        <f aca="false">VLOOKUP(F$11,Графік!$E$5:$H$32,3,0)</f>
        <v>ВВ</v>
      </c>
      <c r="G13" s="64" t="s">
        <v>37</v>
      </c>
      <c r="H13" s="62" t="str">
        <f aca="false">VLOOKUP(H$11,Графік!$E$5:$H$32,3,0)</f>
        <v>Р</v>
      </c>
      <c r="I13" s="62" t="str">
        <f aca="false">VLOOKUP(I$11,Графік!$E$5:$H$32,3,0)</f>
        <v>Р</v>
      </c>
      <c r="J13" s="62" t="str">
        <f aca="false">VLOOKUP(J$11,Графік!$E$5:$H$32,3,0)</f>
        <v>Р</v>
      </c>
      <c r="K13" s="62" t="str">
        <f aca="false">VLOOKUP(K$11,Графік!$E$5:$H$32,3,0)</f>
        <v>Р</v>
      </c>
      <c r="L13" s="62" t="str">
        <f aca="false">VLOOKUP(L$11,Графік!$E$5:$H$32,3,0)</f>
        <v>ВВ</v>
      </c>
      <c r="M13" s="62" t="str">
        <f aca="false">VLOOKUP(M$11,Графік!$E$5:$H$32,3,0)</f>
        <v>ВВ</v>
      </c>
      <c r="N13" s="62" t="str">
        <f aca="false">VLOOKUP(N$11,Графік!$E$5:$H$32,3,0)</f>
        <v>Р</v>
      </c>
      <c r="O13" s="62" t="str">
        <f aca="false">VLOOKUP(O$11,Графік!$E$5:$H$32,3,0)</f>
        <v>Р</v>
      </c>
      <c r="P13" s="62" t="str">
        <f aca="false">VLOOKUP(P$11,Графік!$E$5:$H$32,3,0)</f>
        <v>Р</v>
      </c>
      <c r="Q13" s="63" t="str">
        <f aca="false">VLOOKUP(Q$11,Графік!$E$5:$H$32,3,0)</f>
        <v>Р</v>
      </c>
      <c r="R13" s="62" t="str">
        <f aca="false">VLOOKUP(R$11,Графік!$E$5:$H$32,3,0)</f>
        <v>ВВ</v>
      </c>
      <c r="S13" s="62" t="str">
        <f aca="false">VLOOKUP(S$11,Графік!$E$5:$H$32,3,0)</f>
        <v>ВВ</v>
      </c>
      <c r="T13" s="63" t="str">
        <f aca="false">VLOOKUP(T$11,Графік!$E$5:$H$32,3,0)</f>
        <v>Р</v>
      </c>
      <c r="U13" s="62" t="str">
        <f aca="false">VLOOKUP(U$11,Графік!$E$5:$H$32,3,0)</f>
        <v>Р</v>
      </c>
      <c r="V13" s="62" t="s">
        <v>51</v>
      </c>
      <c r="W13" s="63" t="str">
        <f aca="false">VLOOKUP(W$11,Графік!$E$5:$H$32,3,0)</f>
        <v>Р</v>
      </c>
      <c r="X13" s="63" t="str">
        <f aca="false">VLOOKUP(X$11,Графік!$E$5:$H$32,3,0)</f>
        <v>ВВ</v>
      </c>
      <c r="Y13" s="62" t="str">
        <f aca="false">VLOOKUP(Y$11,Графік!$E$5:$H$32,3,0)</f>
        <v>ВВ</v>
      </c>
      <c r="Z13" s="63" t="str">
        <f aca="false">VLOOKUP(Z$11,Графік!$E$5:$H$32,3,0)</f>
        <v>Р</v>
      </c>
      <c r="AA13" s="64" t="str">
        <f aca="false">VLOOKUP(AA$11,Графік!$E$5:$H$32,3,0)</f>
        <v>Р</v>
      </c>
      <c r="AB13" s="62" t="s">
        <v>51</v>
      </c>
      <c r="AC13" s="62" t="s">
        <v>51</v>
      </c>
      <c r="AD13" s="63" t="str">
        <f aca="false">VLOOKUP(AD$11,Графік!$E$5:$H$32,3,0)</f>
        <v>ВВ</v>
      </c>
      <c r="AE13" s="62" t="str">
        <f aca="false">VLOOKUP(AE$11,Графік!$E$5:$H$32,3,0)</f>
        <v>ВВ</v>
      </c>
      <c r="AF13" s="62"/>
      <c r="AG13" s="62"/>
      <c r="AH13" s="62"/>
      <c r="AI13" s="62"/>
      <c r="AJ13" s="65"/>
      <c r="AK13" s="66" t="n">
        <f aca="false">SUMIF($F13:$AJ16,"Р",$F14:$AJ14)</f>
        <v>104</v>
      </c>
      <c r="AL13" s="67" t="n">
        <f aca="false">SUMIF($F15:$AJ16,"НУ",$F16:$AJ16)</f>
        <v>0</v>
      </c>
      <c r="AM13" s="68" t="n">
        <f aca="false">SUMIF(F13:AJ16,"РВ",F14:AJ14)</f>
        <v>8</v>
      </c>
      <c r="AN13" s="69" t="n">
        <f aca="false">AK13+AL13+AM13</f>
        <v>112</v>
      </c>
      <c r="AO13" s="70" t="n">
        <f aca="false">COUNTIF($F13:$AJ16,"=Р")</f>
        <v>13</v>
      </c>
      <c r="AP13" s="70" t="n">
        <f aca="false">COUNTIF($F13:$AJ16,"=ВВ")</f>
        <v>9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0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3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n">
        <f aca="false">IF(C13&gt;1,Графік!$H$36,"")</f>
        <v>144</v>
      </c>
    </row>
    <row r="14" s="80" customFormat="true" ht="15" hidden="false" customHeight="true" outlineLevel="0" collapsed="false">
      <c r="A14" s="57"/>
      <c r="B14" s="58"/>
      <c r="C14" s="102"/>
      <c r="D14" s="60"/>
      <c r="E14" s="74"/>
      <c r="F14" s="75" t="str">
        <f aca="false">IF(F13="Р",8,"")</f>
        <v/>
      </c>
      <c r="G14" s="78" t="n">
        <v>8</v>
      </c>
      <c r="H14" s="76" t="n">
        <f aca="false">IF(H13="Р",8,"")</f>
        <v>8</v>
      </c>
      <c r="I14" s="76" t="n">
        <f aca="false">IF(I13="Р",8,"")</f>
        <v>8</v>
      </c>
      <c r="J14" s="76" t="n">
        <f aca="false">IF(J13="Р",8,"")</f>
        <v>8</v>
      </c>
      <c r="K14" s="76" t="n">
        <f aca="false">IF(K13="Р",8,"")</f>
        <v>8</v>
      </c>
      <c r="L14" s="76" t="str">
        <f aca="false">IF(L13="Р",8,"")</f>
        <v/>
      </c>
      <c r="M14" s="76" t="str">
        <f aca="false">IF(M13="Р",8,"")</f>
        <v/>
      </c>
      <c r="N14" s="76" t="n">
        <f aca="false">IF(N13="Р",8,"")</f>
        <v>8</v>
      </c>
      <c r="O14" s="76" t="n">
        <f aca="false">IF(O13="Р",8,"")</f>
        <v>8</v>
      </c>
      <c r="P14" s="76" t="n">
        <v>8</v>
      </c>
      <c r="Q14" s="77" t="n">
        <f aca="false">IF(Q13="Р",8,"")</f>
        <v>8</v>
      </c>
      <c r="R14" s="76" t="str">
        <f aca="false">IF(R13="Р",8,"")</f>
        <v/>
      </c>
      <c r="S14" s="76" t="str">
        <f aca="false">IF(S13="Р",8,"")</f>
        <v/>
      </c>
      <c r="T14" s="77" t="n">
        <f aca="false">IF(T13="Р",8,"")</f>
        <v>8</v>
      </c>
      <c r="U14" s="76" t="n">
        <f aca="false">IF(U13="Р",8,"")</f>
        <v>8</v>
      </c>
      <c r="V14" s="76" t="str">
        <f aca="false">IF(V13="Р",8,"")</f>
        <v/>
      </c>
      <c r="W14" s="77" t="n">
        <f aca="false">IF(W13="Р",8,"")</f>
        <v>8</v>
      </c>
      <c r="X14" s="77" t="str">
        <f aca="false">IF(X13="Р",8,"")</f>
        <v/>
      </c>
      <c r="Y14" s="76" t="str">
        <f aca="false">IF(Y13="Р",8,"")</f>
        <v/>
      </c>
      <c r="Z14" s="77" t="n">
        <f aca="false">IF(Z13="Р",8,"")</f>
        <v>8</v>
      </c>
      <c r="AA14" s="78" t="n">
        <f aca="false">IF(AA13="Р",8,"")</f>
        <v>8</v>
      </c>
      <c r="AB14" s="76"/>
      <c r="AC14" s="76"/>
      <c r="AD14" s="76"/>
      <c r="AE14" s="76"/>
      <c r="AF14" s="76"/>
      <c r="AG14" s="76"/>
      <c r="AH14" s="76"/>
      <c r="AI14" s="76"/>
      <c r="AJ14" s="79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102"/>
      <c r="D15" s="60"/>
      <c r="E15" s="74"/>
      <c r="F15" s="81" t="str">
        <f aca="false">IF(F16&gt;0,"НУ","")</f>
        <v/>
      </c>
      <c r="G15" s="82" t="str">
        <f aca="false">IF(G16&gt;0,"НУ","")</f>
        <v/>
      </c>
      <c r="H15" s="82" t="str">
        <f aca="false">IF(H16&gt;0,"НУ","")</f>
        <v/>
      </c>
      <c r="I15" s="82" t="str">
        <f aca="false">IF(I16&gt;0,"НУ","")</f>
        <v/>
      </c>
      <c r="J15" s="82" t="str">
        <f aca="false">IF(J16&gt;0,"НУ","")</f>
        <v/>
      </c>
      <c r="K15" s="82" t="str">
        <f aca="false">IF(K16&gt;0,"НУ","")</f>
        <v/>
      </c>
      <c r="L15" s="82" t="str">
        <f aca="false">IF(L16&gt;0,"НУ","")</f>
        <v/>
      </c>
      <c r="M15" s="82" t="str">
        <f aca="false">IF(M16&gt;0,"НУ","")</f>
        <v/>
      </c>
      <c r="N15" s="82" t="str">
        <f aca="false">IF(N16&gt;0,"НУ","")</f>
        <v/>
      </c>
      <c r="O15" s="82" t="str">
        <f aca="false">IF(O16&gt;0,"НУ","")</f>
        <v/>
      </c>
      <c r="P15" s="82" t="str">
        <f aca="false">IF(P16&gt;0,"НУ","")</f>
        <v/>
      </c>
      <c r="Q15" s="83" t="str">
        <f aca="false">IF(Q16&gt;0,"НУ","")</f>
        <v/>
      </c>
      <c r="R15" s="82" t="str">
        <f aca="false">IF(R16&gt;0,"НУ","")</f>
        <v/>
      </c>
      <c r="S15" s="82" t="str">
        <f aca="false">IF(S16&gt;0,"НУ","")</f>
        <v/>
      </c>
      <c r="T15" s="83" t="str">
        <f aca="false">IF(T16&gt;0,"НУ","")</f>
        <v/>
      </c>
      <c r="U15" s="82" t="str">
        <f aca="false">IF(U16&gt;0,"НУ","")</f>
        <v/>
      </c>
      <c r="V15" s="82" t="str">
        <f aca="false">IF(V16&gt;0,"НУ","")</f>
        <v/>
      </c>
      <c r="W15" s="83" t="str">
        <f aca="false">IF(W16&gt;0,"НУ","")</f>
        <v/>
      </c>
      <c r="X15" s="83" t="str">
        <f aca="false">IF(X16&gt;0,"НУ","")</f>
        <v/>
      </c>
      <c r="Y15" s="82" t="str">
        <f aca="false">IF(Y16&gt;0,"НУ","")</f>
        <v/>
      </c>
      <c r="Z15" s="83" t="str">
        <f aca="false">IF(Z16&gt;0,"НУ","")</f>
        <v/>
      </c>
      <c r="AA15" s="84"/>
      <c r="AB15" s="82"/>
      <c r="AC15" s="82"/>
      <c r="AD15" s="82"/>
      <c r="AE15" s="82"/>
      <c r="AF15" s="82"/>
      <c r="AG15" s="82"/>
      <c r="AH15" s="83" t="str">
        <f aca="false">IF(AH16&gt;0,"НУ","")</f>
        <v/>
      </c>
      <c r="AI15" s="83" t="str">
        <f aca="false">IF(AI16&gt;0,"НУ","")</f>
        <v/>
      </c>
      <c r="AJ15" s="85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102"/>
      <c r="D16" s="60"/>
      <c r="E16" s="86"/>
      <c r="F16" s="87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9"/>
      <c r="R16" s="88"/>
      <c r="S16" s="88"/>
      <c r="T16" s="89"/>
      <c r="U16" s="88"/>
      <c r="V16" s="88"/>
      <c r="W16" s="89"/>
      <c r="X16" s="89"/>
      <c r="Y16" s="88"/>
      <c r="Z16" s="89"/>
      <c r="AA16" s="90"/>
      <c r="AB16" s="88"/>
      <c r="AC16" s="88"/>
      <c r="AD16" s="88"/>
      <c r="AE16" s="88"/>
      <c r="AF16" s="88"/>
      <c r="AG16" s="88"/>
      <c r="AH16" s="88"/>
      <c r="AI16" s="88"/>
      <c r="AJ16" s="91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>Герман Сергій Володимирович</v>
      </c>
      <c r="C17" s="102" t="s">
        <v>156</v>
      </c>
      <c r="D17" s="60" t="str">
        <f aca="false">IFERROR(VLOOKUP($C17,Списки!$A$1:$C$3999,3,0),"")</f>
        <v>комірник</v>
      </c>
      <c r="E17" s="92"/>
      <c r="F17" s="61" t="str">
        <f aca="false">VLOOKUP(F$11,Графік!$E$5:$H$32,3,0)</f>
        <v>ВВ</v>
      </c>
      <c r="G17" s="62" t="str">
        <f aca="false">VLOOKUP(G$11,Графік!$E$5:$H$32,3,0)</f>
        <v>ВВ</v>
      </c>
      <c r="H17" s="62" t="str">
        <f aca="false">VLOOKUP(H$11,Графік!$E$5:$H$32,3,0)</f>
        <v>Р</v>
      </c>
      <c r="I17" s="62" t="str">
        <f aca="false">VLOOKUP(I$11,Графік!$E$5:$H$32,3,0)</f>
        <v>Р</v>
      </c>
      <c r="J17" s="62" t="str">
        <f aca="false">VLOOKUP(J$11,Графік!$E$5:$H$32,3,0)</f>
        <v>Р</v>
      </c>
      <c r="K17" s="62" t="str">
        <f aca="false">VLOOKUP(K$11,Графік!$E$5:$H$32,3,0)</f>
        <v>Р</v>
      </c>
      <c r="L17" s="62" t="str">
        <f aca="false">VLOOKUP(L$11,Графік!$E$5:$H$32,3,0)</f>
        <v>ВВ</v>
      </c>
      <c r="M17" s="62" t="str">
        <f aca="false">VLOOKUP(M$11,Графік!$E$5:$H$32,3,0)</f>
        <v>ВВ</v>
      </c>
      <c r="N17" s="62" t="str">
        <f aca="false">VLOOKUP(N$11,Графік!$E$5:$H$32,3,0)</f>
        <v>Р</v>
      </c>
      <c r="O17" s="62" t="str">
        <f aca="false">VLOOKUP(O$11,Графік!$E$5:$H$32,3,0)</f>
        <v>Р</v>
      </c>
      <c r="P17" s="62" t="str">
        <f aca="false">VLOOKUP(P$11,Графік!$E$5:$H$32,3,0)</f>
        <v>Р</v>
      </c>
      <c r="Q17" s="63" t="str">
        <f aca="false">VLOOKUP(Q$11,Графік!$E$5:$H$32,3,0)</f>
        <v>Р</v>
      </c>
      <c r="R17" s="62" t="str">
        <f aca="false">VLOOKUP(R$11,Графік!$E$5:$H$32,3,0)</f>
        <v>ВВ</v>
      </c>
      <c r="S17" s="62" t="str">
        <f aca="false">VLOOKUP(S$11,Графік!$E$5:$H$32,3,0)</f>
        <v>ВВ</v>
      </c>
      <c r="T17" s="63" t="str">
        <f aca="false">VLOOKUP(T$11,Графік!$E$5:$H$32,3,0)</f>
        <v>Р</v>
      </c>
      <c r="U17" s="62" t="str">
        <f aca="false">VLOOKUP(U$11,Графік!$E$5:$H$32,3,0)</f>
        <v>Р</v>
      </c>
      <c r="V17" s="62" t="s">
        <v>51</v>
      </c>
      <c r="W17" s="63" t="s">
        <v>66</v>
      </c>
      <c r="X17" s="63" t="str">
        <f aca="false">VLOOKUP(X$11,Графік!$E$5:$H$32,3,0)</f>
        <v>ВВ</v>
      </c>
      <c r="Y17" s="62" t="str">
        <f aca="false">VLOOKUP(Y$11,Графік!$E$5:$H$32,3,0)</f>
        <v>ВВ</v>
      </c>
      <c r="Z17" s="63" t="str">
        <f aca="false">VLOOKUP(Z$11,Графік!$E$5:$H$32,3,0)</f>
        <v>Р</v>
      </c>
      <c r="AA17" s="64" t="str">
        <f aca="false">VLOOKUP(AA$11,Графік!$E$5:$H$32,3,0)</f>
        <v>Р</v>
      </c>
      <c r="AB17" s="62" t="s">
        <v>51</v>
      </c>
      <c r="AC17" s="63" t="str">
        <f aca="false">VLOOKUP(AC$11,Графік!$E$5:$H$32,3,0)</f>
        <v>Р</v>
      </c>
      <c r="AD17" s="63" t="str">
        <f aca="false">VLOOKUP(AD$11,Графік!$E$5:$H$32,3,0)</f>
        <v>ВВ</v>
      </c>
      <c r="AE17" s="62" t="str">
        <f aca="false">VLOOKUP(AE$11,Графік!$E$5:$H$32,3,0)</f>
        <v>ВВ</v>
      </c>
      <c r="AF17" s="62"/>
      <c r="AG17" s="62"/>
      <c r="AH17" s="62"/>
      <c r="AI17" s="62"/>
      <c r="AJ17" s="65"/>
      <c r="AK17" s="93" t="n">
        <f aca="false">SUMIF($F17:$AJ20,"Р",$F18:$AJ18)</f>
        <v>104</v>
      </c>
      <c r="AL17" s="94" t="n">
        <f aca="false">SUMIF($F19:$AJ20,"НУ",$F20:$AJ20)</f>
        <v>0</v>
      </c>
      <c r="AM17" s="95" t="n">
        <f aca="false">SUMIF(F17:AJ20,"РВ",F18:AJ18)</f>
        <v>0</v>
      </c>
      <c r="AN17" s="96" t="n">
        <f aca="false">AK17+AL17+AM17</f>
        <v>104</v>
      </c>
      <c r="AO17" s="70" t="n">
        <f aca="false">COUNTIF($F17:$AJ20,"=Р")</f>
        <v>13</v>
      </c>
      <c r="AP17" s="97" t="n">
        <f aca="false">COUNTIF($F17:$AJ20,"=ВВ")</f>
        <v>10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0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2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1</v>
      </c>
      <c r="BA17" s="73" t="n">
        <f aca="false">IF(C17&gt;1,Графік!$H$36,"")</f>
        <v>144</v>
      </c>
    </row>
    <row r="18" customFormat="false" ht="15" hidden="false" customHeight="true" outlineLevel="0" collapsed="false">
      <c r="A18" s="57"/>
      <c r="B18" s="58"/>
      <c r="C18" s="102"/>
      <c r="D18" s="60"/>
      <c r="E18" s="100"/>
      <c r="F18" s="75" t="str">
        <f aca="false">IF(F17="Р",8,"")</f>
        <v/>
      </c>
      <c r="G18" s="76" t="str">
        <f aca="false">IF(G17="Р",8,"")</f>
        <v/>
      </c>
      <c r="H18" s="76" t="n">
        <f aca="false">IF(H17="Р",8,"")</f>
        <v>8</v>
      </c>
      <c r="I18" s="76" t="n">
        <f aca="false">IF(I17="Р",8,"")</f>
        <v>8</v>
      </c>
      <c r="J18" s="76" t="n">
        <f aca="false">IF(J17="Р",8,"")</f>
        <v>8</v>
      </c>
      <c r="K18" s="76" t="n">
        <f aca="false">IF(K17="Р",8,"")</f>
        <v>8</v>
      </c>
      <c r="L18" s="76" t="str">
        <f aca="false">IF(L17="Р",8,"")</f>
        <v/>
      </c>
      <c r="M18" s="76" t="str">
        <f aca="false">IF(M17="Р",8,"")</f>
        <v/>
      </c>
      <c r="N18" s="76" t="n">
        <f aca="false">IF(N17="Р",8,"")</f>
        <v>8</v>
      </c>
      <c r="O18" s="76" t="n">
        <f aca="false">IF(O17="Р",8,"")</f>
        <v>8</v>
      </c>
      <c r="P18" s="76" t="n">
        <f aca="false">IF(P17="Р",8,"")</f>
        <v>8</v>
      </c>
      <c r="Q18" s="77" t="n">
        <f aca="false">IF(Q17="Р",8,"")</f>
        <v>8</v>
      </c>
      <c r="R18" s="76" t="str">
        <f aca="false">IF(R17="Р",8,"")</f>
        <v/>
      </c>
      <c r="S18" s="76" t="str">
        <f aca="false">IF(S17="Р",8,"")</f>
        <v/>
      </c>
      <c r="T18" s="77" t="n">
        <f aca="false">IF(T17="Р",8,"")</f>
        <v>8</v>
      </c>
      <c r="U18" s="76" t="n">
        <f aca="false">IF(U17="Р",8,"")</f>
        <v>8</v>
      </c>
      <c r="V18" s="76" t="str">
        <f aca="false">IF(V17="Р",8,"")</f>
        <v/>
      </c>
      <c r="W18" s="77" t="str">
        <f aca="false">IF(W17="Р",8,"")</f>
        <v/>
      </c>
      <c r="X18" s="77" t="str">
        <f aca="false">IF(X17="Р",8,"")</f>
        <v/>
      </c>
      <c r="Y18" s="76" t="str">
        <f aca="false">IF(Y17="Р",8,"")</f>
        <v/>
      </c>
      <c r="Z18" s="77" t="n">
        <f aca="false">IF(Z17="Р",8,"")</f>
        <v>8</v>
      </c>
      <c r="AA18" s="78" t="n">
        <f aca="false">IF(AA17="Р",8,"")</f>
        <v>8</v>
      </c>
      <c r="AB18" s="76"/>
      <c r="AC18" s="77" t="n">
        <f aca="false">IF(AC17="Р",8,"")</f>
        <v>8</v>
      </c>
      <c r="AD18" s="76"/>
      <c r="AE18" s="76"/>
      <c r="AF18" s="76"/>
      <c r="AG18" s="76"/>
      <c r="AH18" s="76"/>
      <c r="AI18" s="76"/>
      <c r="AJ18" s="79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102"/>
      <c r="D19" s="60"/>
      <c r="E19" s="100"/>
      <c r="F19" s="81" t="str">
        <f aca="false">IF(F20&gt;0,"НУ","")</f>
        <v/>
      </c>
      <c r="G19" s="82" t="str">
        <f aca="false">IF(G20&gt;0,"НУ","")</f>
        <v/>
      </c>
      <c r="H19" s="82" t="str">
        <f aca="false">IF(H20&gt;0,"НУ","")</f>
        <v/>
      </c>
      <c r="I19" s="82" t="str">
        <f aca="false">IF(I20&gt;0,"НУ","")</f>
        <v/>
      </c>
      <c r="J19" s="82" t="str">
        <f aca="false">IF(J20&gt;0,"НУ","")</f>
        <v/>
      </c>
      <c r="K19" s="82" t="str">
        <f aca="false">IF(K20&gt;0,"НУ","")</f>
        <v/>
      </c>
      <c r="L19" s="82" t="str">
        <f aca="false">IF(L20&gt;0,"НУ","")</f>
        <v/>
      </c>
      <c r="M19" s="82" t="str">
        <f aca="false">IF(M20&gt;0,"НУ","")</f>
        <v/>
      </c>
      <c r="N19" s="82" t="str">
        <f aca="false">IF(N20&gt;0,"НУ","")</f>
        <v/>
      </c>
      <c r="O19" s="82" t="str">
        <f aca="false">IF(O20&gt;0,"НУ","")</f>
        <v/>
      </c>
      <c r="P19" s="82" t="str">
        <f aca="false">IF(P20&gt;0,"НУ","")</f>
        <v/>
      </c>
      <c r="Q19" s="83" t="str">
        <f aca="false">IF(Q20&gt;0,"НУ","")</f>
        <v/>
      </c>
      <c r="R19" s="82" t="str">
        <f aca="false">IF(R20&gt;0,"НУ","")</f>
        <v/>
      </c>
      <c r="S19" s="82" t="str">
        <f aca="false">IF(S20&gt;0,"НУ","")</f>
        <v/>
      </c>
      <c r="T19" s="83" t="str">
        <f aca="false">IF(T20&gt;0,"НУ","")</f>
        <v/>
      </c>
      <c r="U19" s="82" t="str">
        <f aca="false">IF(U20&gt;0,"НУ","")</f>
        <v/>
      </c>
      <c r="V19" s="82" t="str">
        <f aca="false">IF(V20&gt;0,"НУ","")</f>
        <v/>
      </c>
      <c r="W19" s="83" t="str">
        <f aca="false">IF(W20&gt;0,"НУ","")</f>
        <v/>
      </c>
      <c r="X19" s="83" t="str">
        <f aca="false">IF(X20&gt;0,"НУ","")</f>
        <v/>
      </c>
      <c r="Y19" s="82" t="str">
        <f aca="false">IF(Y20&gt;0,"НУ","")</f>
        <v/>
      </c>
      <c r="Z19" s="83" t="str">
        <f aca="false">IF(Z20&gt;0,"НУ","")</f>
        <v/>
      </c>
      <c r="AA19" s="84"/>
      <c r="AB19" s="82"/>
      <c r="AC19" s="82"/>
      <c r="AD19" s="82"/>
      <c r="AE19" s="82"/>
      <c r="AF19" s="82"/>
      <c r="AG19" s="82"/>
      <c r="AH19" s="83" t="str">
        <f aca="false">IF(AH20&gt;0,"НУ","")</f>
        <v/>
      </c>
      <c r="AI19" s="83" t="str">
        <f aca="false">IF(AI20&gt;0,"НУ","")</f>
        <v/>
      </c>
      <c r="AJ19" s="85" t="str">
        <f aca="false">IF(AJ20&gt;0,"НУ","")</f>
        <v/>
      </c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102"/>
      <c r="D20" s="60"/>
      <c r="E20" s="101"/>
      <c r="F20" s="87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9"/>
      <c r="R20" s="88"/>
      <c r="S20" s="88"/>
      <c r="T20" s="89"/>
      <c r="U20" s="88"/>
      <c r="V20" s="88"/>
      <c r="W20" s="89"/>
      <c r="X20" s="89"/>
      <c r="Y20" s="88"/>
      <c r="Z20" s="89"/>
      <c r="AA20" s="90"/>
      <c r="AB20" s="88"/>
      <c r="AC20" s="88"/>
      <c r="AD20" s="88"/>
      <c r="AE20" s="88"/>
      <c r="AF20" s="88"/>
      <c r="AG20" s="88"/>
      <c r="AH20" s="88"/>
      <c r="AI20" s="88"/>
      <c r="AJ20" s="91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>Гуцуляк Ірина Василівна</v>
      </c>
      <c r="C21" s="102" t="s">
        <v>157</v>
      </c>
      <c r="D21" s="60" t="str">
        <f aca="false">IFERROR(VLOOKUP($C21,Списки!$A$1:$C$3999,3,0),"")</f>
        <v>комірник/скраб</v>
      </c>
      <c r="E21" s="92"/>
      <c r="F21" s="61" t="str">
        <f aca="false">VLOOKUP(F$11,Графік!$E$5:$H$32,3,0)</f>
        <v>ВВ</v>
      </c>
      <c r="G21" s="62" t="str">
        <f aca="false">VLOOKUP(G$11,Графік!$E$5:$H$32,3,0)</f>
        <v>ВВ</v>
      </c>
      <c r="H21" s="62" t="str">
        <f aca="false">VLOOKUP(H$11,Графік!$E$5:$H$32,3,0)</f>
        <v>Р</v>
      </c>
      <c r="I21" s="62" t="str">
        <f aca="false">VLOOKUP(I$11,Графік!$E$5:$H$32,3,0)</f>
        <v>Р</v>
      </c>
      <c r="J21" s="62" t="str">
        <f aca="false">VLOOKUP(J$11,Графік!$E$5:$H$32,3,0)</f>
        <v>Р</v>
      </c>
      <c r="K21" s="62" t="str">
        <f aca="false">VLOOKUP(K$11,Графік!$E$5:$H$32,3,0)</f>
        <v>Р</v>
      </c>
      <c r="L21" s="62" t="str">
        <f aca="false">VLOOKUP(L$11,Графік!$E$5:$H$32,3,0)</f>
        <v>ВВ</v>
      </c>
      <c r="M21" s="62" t="str">
        <f aca="false">VLOOKUP(M$11,Графік!$E$5:$H$32,3,0)</f>
        <v>ВВ</v>
      </c>
      <c r="N21" s="62" t="str">
        <f aca="false">VLOOKUP(N$11,Графік!$E$5:$H$32,3,0)</f>
        <v>Р</v>
      </c>
      <c r="O21" s="62" t="str">
        <f aca="false">VLOOKUP(O$11,Графік!$E$5:$H$32,3,0)</f>
        <v>Р</v>
      </c>
      <c r="P21" s="62" t="str">
        <f aca="false">VLOOKUP(P$11,Графік!$E$5:$H$32,3,0)</f>
        <v>Р</v>
      </c>
      <c r="Q21" s="63" t="str">
        <f aca="false">VLOOKUP(Q$11,Графік!$E$5:$H$32,3,0)</f>
        <v>Р</v>
      </c>
      <c r="R21" s="62" t="str">
        <f aca="false">VLOOKUP(R$11,Графік!$E$5:$H$32,3,0)</f>
        <v>ВВ</v>
      </c>
      <c r="S21" s="62" t="str">
        <f aca="false">VLOOKUP(S$11,Графік!$E$5:$H$32,3,0)</f>
        <v>ВВ</v>
      </c>
      <c r="T21" s="63" t="str">
        <f aca="false">VLOOKUP(T$11,Графік!$E$5:$H$32,3,0)</f>
        <v>Р</v>
      </c>
      <c r="U21" s="62" t="str">
        <f aca="false">VLOOKUP(U$11,Графік!$E$5:$H$32,3,0)</f>
        <v>Р</v>
      </c>
      <c r="V21" s="62" t="s">
        <v>51</v>
      </c>
      <c r="W21" s="63" t="str">
        <f aca="false">VLOOKUP(W$11,Графік!$E$5:$H$32,3,0)</f>
        <v>Р</v>
      </c>
      <c r="X21" s="63" t="str">
        <f aca="false">VLOOKUP(X$11,Графік!$E$5:$H$32,3,0)</f>
        <v>ВВ</v>
      </c>
      <c r="Y21" s="62" t="str">
        <f aca="false">VLOOKUP(Y$11,Графік!$E$5:$H$32,3,0)</f>
        <v>ВВ</v>
      </c>
      <c r="Z21" s="63" t="str">
        <f aca="false">VLOOKUP(Z$11,Графік!$E$5:$H$32,3,0)</f>
        <v>Р</v>
      </c>
      <c r="AA21" s="64" t="s">
        <v>51</v>
      </c>
      <c r="AB21" s="62" t="s">
        <v>51</v>
      </c>
      <c r="AC21" s="62" t="s">
        <v>51</v>
      </c>
      <c r="AD21" s="63" t="str">
        <f aca="false">VLOOKUP(AD$11,Графік!$E$5:$H$32,3,0)</f>
        <v>ВВ</v>
      </c>
      <c r="AE21" s="62" t="str">
        <f aca="false">VLOOKUP(AE$11,Графік!$E$5:$H$32,3,0)</f>
        <v>ВВ</v>
      </c>
      <c r="AF21" s="62"/>
      <c r="AG21" s="62"/>
      <c r="AH21" s="62"/>
      <c r="AI21" s="62"/>
      <c r="AJ21" s="65"/>
      <c r="AK21" s="93" t="n">
        <f aca="false">SUMIF($F21:$AJ24,"Р",$F22:$AJ22)</f>
        <v>96</v>
      </c>
      <c r="AL21" s="94" t="n">
        <f aca="false">SUMIF($F23:$AJ24,"НУ",$F24:$AJ24)</f>
        <v>0</v>
      </c>
      <c r="AM21" s="95" t="n">
        <f aca="false">SUMIF(F21:AJ24,"РВ",F22:AJ22)</f>
        <v>0</v>
      </c>
      <c r="AN21" s="96" t="n">
        <f aca="false">AK21+AL21+AM21</f>
        <v>96</v>
      </c>
      <c r="AO21" s="70" t="n">
        <f aca="false">COUNTIF($F21:$AJ24,"=Р")</f>
        <v>12</v>
      </c>
      <c r="AP21" s="97" t="n">
        <f aca="false">COUNTIF($F21:$AJ24,"=ВВ")</f>
        <v>10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4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0</v>
      </c>
      <c r="BA21" s="73" t="n">
        <f aca="false">IF(C21&gt;1,Графік!$H$36,"")</f>
        <v>144</v>
      </c>
    </row>
    <row r="22" customFormat="false" ht="15" hidden="false" customHeight="true" outlineLevel="0" collapsed="false">
      <c r="A22" s="57"/>
      <c r="B22" s="58"/>
      <c r="C22" s="102"/>
      <c r="D22" s="60"/>
      <c r="E22" s="100"/>
      <c r="F22" s="75" t="str">
        <f aca="false">IF(F21="Р",8,"")</f>
        <v/>
      </c>
      <c r="G22" s="76" t="str">
        <f aca="false">IF(G21="Р",8,"")</f>
        <v/>
      </c>
      <c r="H22" s="76" t="n">
        <f aca="false">IF(H21="Р",8,"")</f>
        <v>8</v>
      </c>
      <c r="I22" s="76" t="n">
        <f aca="false">IF(I21="Р",8,"")</f>
        <v>8</v>
      </c>
      <c r="J22" s="76" t="n">
        <f aca="false">IF(J21="Р",8,"")</f>
        <v>8</v>
      </c>
      <c r="K22" s="76" t="n">
        <f aca="false">IF(K21="Р",8,"")</f>
        <v>8</v>
      </c>
      <c r="L22" s="76" t="str">
        <f aca="false">IF(L21="Р",8,"")</f>
        <v/>
      </c>
      <c r="M22" s="76" t="str">
        <f aca="false">IF(M21="Р",8,"")</f>
        <v/>
      </c>
      <c r="N22" s="76" t="n">
        <f aca="false">IF(N21="Р",8,"")</f>
        <v>8</v>
      </c>
      <c r="O22" s="76" t="n">
        <f aca="false">IF(O21="Р",8,"")</f>
        <v>8</v>
      </c>
      <c r="P22" s="76" t="n">
        <f aca="false">IF(P21="Р",8,"")</f>
        <v>8</v>
      </c>
      <c r="Q22" s="77" t="n">
        <f aca="false">IF(Q21="Р",8,"")</f>
        <v>8</v>
      </c>
      <c r="R22" s="76" t="str">
        <f aca="false">IF(R21="Р",8,"")</f>
        <v/>
      </c>
      <c r="S22" s="76" t="str">
        <f aca="false">IF(S21="Р",8,"")</f>
        <v/>
      </c>
      <c r="T22" s="77" t="n">
        <f aca="false">IF(T21="Р",8,"")</f>
        <v>8</v>
      </c>
      <c r="U22" s="76" t="n">
        <f aca="false">IF(U21="Р",8,"")</f>
        <v>8</v>
      </c>
      <c r="V22" s="76" t="str">
        <f aca="false">IF(V21="Р",8,"")</f>
        <v/>
      </c>
      <c r="W22" s="77" t="n">
        <f aca="false">IF(W21="Р",8,"")</f>
        <v>8</v>
      </c>
      <c r="X22" s="77" t="str">
        <f aca="false">IF(X21="Р",8,"")</f>
        <v/>
      </c>
      <c r="Y22" s="76" t="str">
        <f aca="false">IF(Y21="Р",8,"")</f>
        <v/>
      </c>
      <c r="Z22" s="77" t="n">
        <f aca="false">IF(Z21="Р",8,"")</f>
        <v>8</v>
      </c>
      <c r="AA22" s="78"/>
      <c r="AB22" s="76"/>
      <c r="AC22" s="76"/>
      <c r="AD22" s="76"/>
      <c r="AE22" s="76"/>
      <c r="AF22" s="76"/>
      <c r="AG22" s="76"/>
      <c r="AH22" s="76"/>
      <c r="AI22" s="76"/>
      <c r="AJ22" s="79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102"/>
      <c r="D23" s="60"/>
      <c r="E23" s="100"/>
      <c r="F23" s="81" t="str">
        <f aca="false">IF(F24&gt;0,"НУ","")</f>
        <v/>
      </c>
      <c r="G23" s="82" t="str">
        <f aca="false">IF(G24&gt;0,"НУ","")</f>
        <v/>
      </c>
      <c r="H23" s="82" t="str">
        <f aca="false">IF(H24&gt;0,"НУ","")</f>
        <v/>
      </c>
      <c r="I23" s="82" t="str">
        <f aca="false">IF(I24&gt;0,"НУ","")</f>
        <v/>
      </c>
      <c r="J23" s="82" t="str">
        <f aca="false">IF(J24&gt;0,"НУ","")</f>
        <v/>
      </c>
      <c r="K23" s="82" t="str">
        <f aca="false">IF(K24&gt;0,"НУ","")</f>
        <v/>
      </c>
      <c r="L23" s="82" t="str">
        <f aca="false">IF(L24&gt;0,"НУ","")</f>
        <v/>
      </c>
      <c r="M23" s="82" t="str">
        <f aca="false">IF(M24&gt;0,"НУ","")</f>
        <v/>
      </c>
      <c r="N23" s="82" t="str">
        <f aca="false">IF(N24&gt;0,"НУ","")</f>
        <v/>
      </c>
      <c r="O23" s="82" t="str">
        <f aca="false">IF(O24&gt;0,"НУ","")</f>
        <v/>
      </c>
      <c r="P23" s="82" t="str">
        <f aca="false">IF(P24&gt;0,"НУ","")</f>
        <v/>
      </c>
      <c r="Q23" s="83" t="str">
        <f aca="false">IF(Q24&gt;0,"НУ","")</f>
        <v/>
      </c>
      <c r="R23" s="82" t="str">
        <f aca="false">IF(R24&gt;0,"НУ","")</f>
        <v/>
      </c>
      <c r="S23" s="82" t="str">
        <f aca="false">IF(S24&gt;0,"НУ","")</f>
        <v/>
      </c>
      <c r="T23" s="83" t="str">
        <f aca="false">IF(T24&gt;0,"НУ","")</f>
        <v/>
      </c>
      <c r="U23" s="82" t="str">
        <f aca="false">IF(U24&gt;0,"НУ","")</f>
        <v/>
      </c>
      <c r="V23" s="82" t="str">
        <f aca="false">IF(V24&gt;0,"НУ","")</f>
        <v/>
      </c>
      <c r="W23" s="83" t="str">
        <f aca="false">IF(W24&gt;0,"НУ","")</f>
        <v/>
      </c>
      <c r="X23" s="83" t="str">
        <f aca="false">IF(X24&gt;0,"НУ","")</f>
        <v/>
      </c>
      <c r="Y23" s="82" t="str">
        <f aca="false">IF(Y24&gt;0,"НУ","")</f>
        <v/>
      </c>
      <c r="Z23" s="83" t="str">
        <f aca="false">IF(Z24&gt;0,"НУ","")</f>
        <v/>
      </c>
      <c r="AA23" s="84"/>
      <c r="AB23" s="82"/>
      <c r="AC23" s="82"/>
      <c r="AD23" s="82"/>
      <c r="AE23" s="82"/>
      <c r="AF23" s="82"/>
      <c r="AG23" s="82"/>
      <c r="AH23" s="83" t="str">
        <f aca="false">IF(AH24&gt;0,"НУ","")</f>
        <v/>
      </c>
      <c r="AI23" s="83" t="str">
        <f aca="false">IF(AI24&gt;0,"НУ","")</f>
        <v/>
      </c>
      <c r="AJ23" s="85" t="str">
        <f aca="false">IF(AJ24&gt;0,"НУ","")</f>
        <v/>
      </c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102"/>
      <c r="D24" s="60"/>
      <c r="E24" s="101"/>
      <c r="F24" s="87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9"/>
      <c r="R24" s="88"/>
      <c r="S24" s="88"/>
      <c r="T24" s="89"/>
      <c r="U24" s="88"/>
      <c r="V24" s="88"/>
      <c r="W24" s="89"/>
      <c r="X24" s="89"/>
      <c r="Y24" s="88"/>
      <c r="Z24" s="89"/>
      <c r="AA24" s="90"/>
      <c r="AB24" s="88"/>
      <c r="AC24" s="88"/>
      <c r="AD24" s="88"/>
      <c r="AE24" s="88"/>
      <c r="AF24" s="88"/>
      <c r="AG24" s="88"/>
      <c r="AH24" s="88"/>
      <c r="AI24" s="88"/>
      <c r="AJ24" s="91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>Домітращук Мар'яна Вікторівна</v>
      </c>
      <c r="C25" s="102" t="s">
        <v>158</v>
      </c>
      <c r="D25" s="60" t="str">
        <f aca="false">IFERROR(VLOOKUP($C25,Списки!$A$1:$C$3999,3,0),"")</f>
        <v>комірник/скраб</v>
      </c>
      <c r="E25" s="92"/>
      <c r="F25" s="61" t="str">
        <f aca="false">VLOOKUP(F$11,Графік!$E$5:$H$32,3,0)</f>
        <v>ВВ</v>
      </c>
      <c r="G25" s="62" t="str">
        <f aca="false">VLOOKUP(G$11,Графік!$E$5:$H$32,3,0)</f>
        <v>ВВ</v>
      </c>
      <c r="H25" s="62" t="str">
        <f aca="false">VLOOKUP(H$11,Графік!$E$5:$H$32,3,0)</f>
        <v>Р</v>
      </c>
      <c r="I25" s="62" t="str">
        <f aca="false">VLOOKUP(I$11,Графік!$E$5:$H$32,3,0)</f>
        <v>Р</v>
      </c>
      <c r="J25" s="62" t="str">
        <f aca="false">VLOOKUP(J$11,Графік!$E$5:$H$32,3,0)</f>
        <v>Р</v>
      </c>
      <c r="K25" s="62" t="str">
        <f aca="false">VLOOKUP(K$11,Графік!$E$5:$H$32,3,0)</f>
        <v>Р</v>
      </c>
      <c r="L25" s="62" t="str">
        <f aca="false">VLOOKUP(L$11,Графік!$E$5:$H$32,3,0)</f>
        <v>ВВ</v>
      </c>
      <c r="M25" s="62" t="str">
        <f aca="false">VLOOKUP(M$11,Графік!$E$5:$H$32,3,0)</f>
        <v>ВВ</v>
      </c>
      <c r="N25" s="62" t="str">
        <f aca="false">VLOOKUP(N$11,Графік!$E$5:$H$32,3,0)</f>
        <v>Р</v>
      </c>
      <c r="O25" s="62" t="str">
        <f aca="false">VLOOKUP(O$11,Графік!$E$5:$H$32,3,0)</f>
        <v>Р</v>
      </c>
      <c r="P25" s="62" t="str">
        <f aca="false">VLOOKUP(P$11,Графік!$E$5:$H$32,3,0)</f>
        <v>Р</v>
      </c>
      <c r="Q25" s="63" t="str">
        <f aca="false">VLOOKUP(Q$11,Графік!$E$5:$H$32,3,0)</f>
        <v>Р</v>
      </c>
      <c r="R25" s="62" t="str">
        <f aca="false">VLOOKUP(R$11,Графік!$E$5:$H$32,3,0)</f>
        <v>ВВ</v>
      </c>
      <c r="S25" s="62" t="str">
        <f aca="false">VLOOKUP(S$11,Графік!$E$5:$H$32,3,0)</f>
        <v>ВВ</v>
      </c>
      <c r="T25" s="63" t="str">
        <f aca="false">VLOOKUP(T$11,Графік!$E$5:$H$32,3,0)</f>
        <v>Р</v>
      </c>
      <c r="U25" s="62" t="str">
        <f aca="false">VLOOKUP(U$11,Графік!$E$5:$H$32,3,0)</f>
        <v>Р</v>
      </c>
      <c r="V25" s="62" t="s">
        <v>51</v>
      </c>
      <c r="W25" s="63" t="str">
        <f aca="false">VLOOKUP(W$11,Графік!$E$5:$H$32,3,0)</f>
        <v>Р</v>
      </c>
      <c r="X25" s="63" t="str">
        <f aca="false">VLOOKUP(X$11,Графік!$E$5:$H$32,3,0)</f>
        <v>ВВ</v>
      </c>
      <c r="Y25" s="62" t="str">
        <f aca="false">VLOOKUP(Y$11,Графік!$E$5:$H$32,3,0)</f>
        <v>ВВ</v>
      </c>
      <c r="Z25" s="63" t="str">
        <f aca="false">VLOOKUP(Z$11,Графік!$E$5:$H$32,3,0)</f>
        <v>Р</v>
      </c>
      <c r="AA25" s="64" t="s">
        <v>51</v>
      </c>
      <c r="AB25" s="62" t="s">
        <v>51</v>
      </c>
      <c r="AC25" s="62" t="s">
        <v>51</v>
      </c>
      <c r="AD25" s="63" t="str">
        <f aca="false">VLOOKUP(AD$11,Графік!$E$5:$H$32,3,0)</f>
        <v>ВВ</v>
      </c>
      <c r="AE25" s="62" t="str">
        <f aca="false">VLOOKUP(AE$11,Графік!$E$5:$H$32,3,0)</f>
        <v>ВВ</v>
      </c>
      <c r="AF25" s="62"/>
      <c r="AG25" s="62"/>
      <c r="AH25" s="62"/>
      <c r="AI25" s="62"/>
      <c r="AJ25" s="65"/>
      <c r="AK25" s="93" t="n">
        <f aca="false">SUMIF($F25:$AJ28,"Р",$F26:$AJ26)</f>
        <v>96</v>
      </c>
      <c r="AL25" s="94" t="n">
        <f aca="false">SUMIF($F27:$AJ28,"НУ",$F28:$AJ28)</f>
        <v>0</v>
      </c>
      <c r="AM25" s="95" t="n">
        <f aca="false">SUMIF(F25:AJ28,"РВ",F26:AJ26)</f>
        <v>0</v>
      </c>
      <c r="AN25" s="96" t="n">
        <f aca="false">AK25+AL25+AM25</f>
        <v>96</v>
      </c>
      <c r="AO25" s="70" t="n">
        <f aca="false">COUNTIF($F25:$AJ28,"=Р")</f>
        <v>12</v>
      </c>
      <c r="AP25" s="97" t="n">
        <f aca="false">COUNTIF($F25:$AJ28,"=ВВ")</f>
        <v>10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4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0</v>
      </c>
      <c r="BA25" s="73" t="n">
        <f aca="false">IF(C25&gt;1,Графік!$H$36,"")</f>
        <v>144</v>
      </c>
    </row>
    <row r="26" customFormat="false" ht="15" hidden="false" customHeight="true" outlineLevel="0" collapsed="false">
      <c r="A26" s="57"/>
      <c r="B26" s="58"/>
      <c r="C26" s="102"/>
      <c r="D26" s="60"/>
      <c r="E26" s="100"/>
      <c r="F26" s="75" t="str">
        <f aca="false">IF(F25="Р",8,"")</f>
        <v/>
      </c>
      <c r="G26" s="76" t="str">
        <f aca="false">IF(G25="Р",8,"")</f>
        <v/>
      </c>
      <c r="H26" s="76" t="n">
        <f aca="false">IF(H25="Р",8,"")</f>
        <v>8</v>
      </c>
      <c r="I26" s="76" t="n">
        <f aca="false">IF(I25="Р",8,"")</f>
        <v>8</v>
      </c>
      <c r="J26" s="76" t="n">
        <f aca="false">IF(J25="Р",8,"")</f>
        <v>8</v>
      </c>
      <c r="K26" s="76" t="n">
        <f aca="false">IF(K25="Р",8,"")</f>
        <v>8</v>
      </c>
      <c r="L26" s="76" t="str">
        <f aca="false">IF(L25="Р",8,"")</f>
        <v/>
      </c>
      <c r="M26" s="76" t="str">
        <f aca="false">IF(M25="Р",8,"")</f>
        <v/>
      </c>
      <c r="N26" s="76" t="n">
        <f aca="false">IF(N25="Р",8,"")</f>
        <v>8</v>
      </c>
      <c r="O26" s="76" t="n">
        <f aca="false">IF(O25="Р",8,"")</f>
        <v>8</v>
      </c>
      <c r="P26" s="76" t="n">
        <f aca="false">IF(P25="Р",8,"")</f>
        <v>8</v>
      </c>
      <c r="Q26" s="77" t="n">
        <f aca="false">IF(Q25="Р",8,"")</f>
        <v>8</v>
      </c>
      <c r="R26" s="76" t="str">
        <f aca="false">IF(R25="Р",8,"")</f>
        <v/>
      </c>
      <c r="S26" s="76" t="str">
        <f aca="false">IF(S25="Р",8,"")</f>
        <v/>
      </c>
      <c r="T26" s="77" t="n">
        <f aca="false">IF(T25="Р",8,"")</f>
        <v>8</v>
      </c>
      <c r="U26" s="76" t="n">
        <f aca="false">IF(U25="Р",8,"")</f>
        <v>8</v>
      </c>
      <c r="V26" s="76" t="str">
        <f aca="false">IF(V25="Р",8,"")</f>
        <v/>
      </c>
      <c r="W26" s="77" t="n">
        <f aca="false">IF(W25="Р",8,"")</f>
        <v>8</v>
      </c>
      <c r="X26" s="77" t="str">
        <f aca="false">IF(X25="Р",8,"")</f>
        <v/>
      </c>
      <c r="Y26" s="76" t="str">
        <f aca="false">IF(Y25="Р",8,"")</f>
        <v/>
      </c>
      <c r="Z26" s="77" t="n">
        <f aca="false">IF(Z25="Р",8,"")</f>
        <v>8</v>
      </c>
      <c r="AA26" s="78"/>
      <c r="AB26" s="76"/>
      <c r="AC26" s="76"/>
      <c r="AD26" s="76"/>
      <c r="AE26" s="76"/>
      <c r="AF26" s="76"/>
      <c r="AG26" s="76"/>
      <c r="AH26" s="76"/>
      <c r="AI26" s="76"/>
      <c r="AJ26" s="79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102"/>
      <c r="D27" s="60"/>
      <c r="E27" s="100"/>
      <c r="F27" s="81" t="str">
        <f aca="false">IF(F28&gt;0,"НУ","")</f>
        <v/>
      </c>
      <c r="G27" s="82" t="str">
        <f aca="false">IF(G28&gt;0,"НУ","")</f>
        <v/>
      </c>
      <c r="H27" s="82" t="str">
        <f aca="false">IF(H28&gt;0,"НУ","")</f>
        <v/>
      </c>
      <c r="I27" s="82" t="str">
        <f aca="false">IF(I28&gt;0,"НУ","")</f>
        <v/>
      </c>
      <c r="J27" s="82" t="str">
        <f aca="false">IF(J28&gt;0,"НУ","")</f>
        <v/>
      </c>
      <c r="K27" s="82" t="str">
        <f aca="false">IF(K28&gt;0,"НУ","")</f>
        <v/>
      </c>
      <c r="L27" s="82" t="str">
        <f aca="false">IF(L28&gt;0,"НУ","")</f>
        <v/>
      </c>
      <c r="M27" s="82" t="str">
        <f aca="false">IF(M28&gt;0,"НУ","")</f>
        <v/>
      </c>
      <c r="N27" s="82" t="str">
        <f aca="false">IF(N28&gt;0,"НУ","")</f>
        <v/>
      </c>
      <c r="O27" s="82" t="str">
        <f aca="false">IF(O28&gt;0,"НУ","")</f>
        <v/>
      </c>
      <c r="P27" s="82" t="str">
        <f aca="false">IF(P28&gt;0,"НУ","")</f>
        <v/>
      </c>
      <c r="Q27" s="83" t="str">
        <f aca="false">IF(Q28&gt;0,"НУ","")</f>
        <v/>
      </c>
      <c r="R27" s="82" t="str">
        <f aca="false">IF(R28&gt;0,"НУ","")</f>
        <v/>
      </c>
      <c r="S27" s="82" t="str">
        <f aca="false">IF(S28&gt;0,"НУ","")</f>
        <v/>
      </c>
      <c r="T27" s="83" t="str">
        <f aca="false">IF(T28&gt;0,"НУ","")</f>
        <v/>
      </c>
      <c r="U27" s="82" t="str">
        <f aca="false">IF(U28&gt;0,"НУ","")</f>
        <v/>
      </c>
      <c r="V27" s="82" t="str">
        <f aca="false">IF(V28&gt;0,"НУ","")</f>
        <v/>
      </c>
      <c r="W27" s="83" t="str">
        <f aca="false">IF(W28&gt;0,"НУ","")</f>
        <v/>
      </c>
      <c r="X27" s="83" t="str">
        <f aca="false">IF(X28&gt;0,"НУ","")</f>
        <v/>
      </c>
      <c r="Y27" s="82" t="str">
        <f aca="false">IF(Y28&gt;0,"НУ","")</f>
        <v/>
      </c>
      <c r="Z27" s="83" t="str">
        <f aca="false">IF(Z28&gt;0,"НУ","")</f>
        <v/>
      </c>
      <c r="AA27" s="84"/>
      <c r="AB27" s="82"/>
      <c r="AC27" s="82"/>
      <c r="AD27" s="82"/>
      <c r="AE27" s="82"/>
      <c r="AF27" s="82"/>
      <c r="AG27" s="82"/>
      <c r="AH27" s="83" t="str">
        <f aca="false">IF(AH28&gt;0,"НУ","")</f>
        <v/>
      </c>
      <c r="AI27" s="83" t="str">
        <f aca="false">IF(AI28&gt;0,"НУ","")</f>
        <v/>
      </c>
      <c r="AJ27" s="85" t="str">
        <f aca="false">IF(AJ28&gt;0,"НУ","")</f>
        <v/>
      </c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102"/>
      <c r="D28" s="60"/>
      <c r="E28" s="101"/>
      <c r="F28" s="87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9"/>
      <c r="R28" s="88"/>
      <c r="S28" s="88"/>
      <c r="T28" s="89"/>
      <c r="U28" s="88"/>
      <c r="V28" s="88"/>
      <c r="W28" s="89"/>
      <c r="X28" s="89"/>
      <c r="Y28" s="88"/>
      <c r="Z28" s="89"/>
      <c r="AA28" s="90"/>
      <c r="AB28" s="88"/>
      <c r="AC28" s="88"/>
      <c r="AD28" s="88"/>
      <c r="AE28" s="88"/>
      <c r="AF28" s="88"/>
      <c r="AG28" s="88"/>
      <c r="AH28" s="88"/>
      <c r="AI28" s="88"/>
      <c r="AJ28" s="91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>Кібак Євгенія Вікторівна</v>
      </c>
      <c r="C29" s="102" t="s">
        <v>159</v>
      </c>
      <c r="D29" s="60" t="str">
        <f aca="false">IFERROR(VLOOKUP($C29,Списки!$A$1:$C$3999,3,0),"")</f>
        <v>комірник/скраб</v>
      </c>
      <c r="E29" s="92"/>
      <c r="F29" s="61" t="str">
        <f aca="false">VLOOKUP(F$11,Графік!$E$5:$H$32,3,0)</f>
        <v>ВВ</v>
      </c>
      <c r="G29" s="62" t="str">
        <f aca="false">VLOOKUP(G$11,Графік!$E$5:$H$32,3,0)</f>
        <v>ВВ</v>
      </c>
      <c r="H29" s="62" t="str">
        <f aca="false">VLOOKUP(H$11,Графік!$E$5:$H$32,3,0)</f>
        <v>Р</v>
      </c>
      <c r="I29" s="62" t="str">
        <f aca="false">VLOOKUP(I$11,Графік!$E$5:$H$32,3,0)</f>
        <v>Р</v>
      </c>
      <c r="J29" s="62" t="str">
        <f aca="false">VLOOKUP(J$11,Графік!$E$5:$H$32,3,0)</f>
        <v>Р</v>
      </c>
      <c r="K29" s="62" t="str">
        <f aca="false">VLOOKUP(K$11,Графік!$E$5:$H$32,3,0)</f>
        <v>Р</v>
      </c>
      <c r="L29" s="62" t="str">
        <f aca="false">VLOOKUP(L$11,Графік!$E$5:$H$32,3,0)</f>
        <v>ВВ</v>
      </c>
      <c r="M29" s="62" t="str">
        <f aca="false">VLOOKUP(M$11,Графік!$E$5:$H$32,3,0)</f>
        <v>ВВ</v>
      </c>
      <c r="N29" s="62" t="str">
        <f aca="false">VLOOKUP(N$11,Графік!$E$5:$H$32,3,0)</f>
        <v>Р</v>
      </c>
      <c r="O29" s="62" t="str">
        <f aca="false">VLOOKUP(O$11,Графік!$E$5:$H$32,3,0)</f>
        <v>Р</v>
      </c>
      <c r="P29" s="62" t="str">
        <f aca="false">VLOOKUP(P$11,Графік!$E$5:$H$32,3,0)</f>
        <v>Р</v>
      </c>
      <c r="Q29" s="63" t="str">
        <f aca="false">VLOOKUP(Q$11,Графік!$E$5:$H$32,3,0)</f>
        <v>Р</v>
      </c>
      <c r="R29" s="62" t="str">
        <f aca="false">VLOOKUP(R$11,Графік!$E$5:$H$32,3,0)</f>
        <v>ВВ</v>
      </c>
      <c r="S29" s="62" t="str">
        <f aca="false">VLOOKUP(S$11,Графік!$E$5:$H$32,3,0)</f>
        <v>ВВ</v>
      </c>
      <c r="T29" s="63" t="str">
        <f aca="false">VLOOKUP(T$11,Графік!$E$5:$H$32,3,0)</f>
        <v>Р</v>
      </c>
      <c r="U29" s="62" t="str">
        <f aca="false">VLOOKUP(U$11,Графік!$E$5:$H$32,3,0)</f>
        <v>Р</v>
      </c>
      <c r="V29" s="62" t="s">
        <v>51</v>
      </c>
      <c r="W29" s="63" t="str">
        <f aca="false">VLOOKUP(W$11,Графік!$E$5:$H$32,3,0)</f>
        <v>Р</v>
      </c>
      <c r="X29" s="63" t="str">
        <f aca="false">VLOOKUP(X$11,Графік!$E$5:$H$32,3,0)</f>
        <v>ВВ</v>
      </c>
      <c r="Y29" s="62" t="str">
        <f aca="false">VLOOKUP(Y$11,Графік!$E$5:$H$32,3,0)</f>
        <v>ВВ</v>
      </c>
      <c r="Z29" s="63" t="str">
        <f aca="false">VLOOKUP(Z$11,Графік!$E$5:$H$32,3,0)</f>
        <v>Р</v>
      </c>
      <c r="AA29" s="64" t="s">
        <v>51</v>
      </c>
      <c r="AB29" s="62" t="s">
        <v>51</v>
      </c>
      <c r="AC29" s="62" t="s">
        <v>51</v>
      </c>
      <c r="AD29" s="63" t="str">
        <f aca="false">VLOOKUP(AD$11,Графік!$E$5:$H$32,3,0)</f>
        <v>ВВ</v>
      </c>
      <c r="AE29" s="62" t="str">
        <f aca="false">VLOOKUP(AE$11,Графік!$E$5:$H$32,3,0)</f>
        <v>ВВ</v>
      </c>
      <c r="AF29" s="62"/>
      <c r="AG29" s="62"/>
      <c r="AH29" s="62"/>
      <c r="AI29" s="62"/>
      <c r="AJ29" s="65"/>
      <c r="AK29" s="93" t="n">
        <f aca="false">SUMIF($F29:$AJ32,"Р",$F30:$AJ30)</f>
        <v>93.5</v>
      </c>
      <c r="AL29" s="94" t="n">
        <f aca="false">SUMIF($F31:$AJ32,"НУ",$F32:$AJ32)</f>
        <v>0</v>
      </c>
      <c r="AM29" s="95" t="n">
        <f aca="false">SUMIF(F29:AJ32,"РВ",F30:AJ30)</f>
        <v>0</v>
      </c>
      <c r="AN29" s="96" t="n">
        <f aca="false">AK29+AL29+AM29</f>
        <v>93.5</v>
      </c>
      <c r="AO29" s="70" t="n">
        <f aca="false">COUNTIF($F29:$AJ32,"=Р")</f>
        <v>12</v>
      </c>
      <c r="AP29" s="97" t="n">
        <f aca="false">COUNTIF($F29:$AJ32,"=ВВ")</f>
        <v>10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4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n">
        <f aca="false">IF(C29&gt;1,Графік!$H$36,"")</f>
        <v>144</v>
      </c>
    </row>
    <row r="30" customFormat="false" ht="15" hidden="false" customHeight="true" outlineLevel="0" collapsed="false">
      <c r="A30" s="57"/>
      <c r="B30" s="58"/>
      <c r="C30" s="102"/>
      <c r="D30" s="60"/>
      <c r="E30" s="100"/>
      <c r="F30" s="75" t="str">
        <f aca="false">IF(F29="Р",8,"")</f>
        <v/>
      </c>
      <c r="G30" s="76" t="str">
        <f aca="false">IF(G29="Р",8,"")</f>
        <v/>
      </c>
      <c r="H30" s="76" t="n">
        <f aca="false">IF(H29="Р",8,"")</f>
        <v>8</v>
      </c>
      <c r="I30" s="76" t="n">
        <f aca="false">IF(I29="Р",8,"")</f>
        <v>8</v>
      </c>
      <c r="J30" s="76" t="n">
        <f aca="false">IF(J29="Р",8,"")</f>
        <v>8</v>
      </c>
      <c r="K30" s="76" t="n">
        <f aca="false">IF(K29="Р",8,"")</f>
        <v>8</v>
      </c>
      <c r="L30" s="76" t="str">
        <f aca="false">IF(L29="Р",8,"")</f>
        <v/>
      </c>
      <c r="M30" s="76" t="str">
        <f aca="false">IF(M29="Р",8,"")</f>
        <v/>
      </c>
      <c r="N30" s="76" t="n">
        <f aca="false">IF(N29="Р",8,"")</f>
        <v>8</v>
      </c>
      <c r="O30" s="76" t="n">
        <f aca="false">IF(O29="Р",8,"")</f>
        <v>8</v>
      </c>
      <c r="P30" s="76" t="n">
        <v>5.5</v>
      </c>
      <c r="Q30" s="77" t="n">
        <f aca="false">IF(Q29="Р",8,"")</f>
        <v>8</v>
      </c>
      <c r="R30" s="76" t="str">
        <f aca="false">IF(R29="Р",8,"")</f>
        <v/>
      </c>
      <c r="S30" s="76" t="str">
        <f aca="false">IF(S29="Р",8,"")</f>
        <v/>
      </c>
      <c r="T30" s="77" t="n">
        <f aca="false">IF(T29="Р",8,"")</f>
        <v>8</v>
      </c>
      <c r="U30" s="76" t="n">
        <f aca="false">IF(U29="Р",8,"")</f>
        <v>8</v>
      </c>
      <c r="V30" s="76" t="str">
        <f aca="false">IF(V29="Р",8,"")</f>
        <v/>
      </c>
      <c r="W30" s="77" t="n">
        <f aca="false">IF(W29="Р",8,"")</f>
        <v>8</v>
      </c>
      <c r="X30" s="77" t="str">
        <f aca="false">IF(X29="Р",8,"")</f>
        <v/>
      </c>
      <c r="Y30" s="76" t="str">
        <f aca="false">IF(Y29="Р",8,"")</f>
        <v/>
      </c>
      <c r="Z30" s="77" t="n">
        <f aca="false">IF(Z29="Р",8,"")</f>
        <v>8</v>
      </c>
      <c r="AA30" s="78"/>
      <c r="AB30" s="76"/>
      <c r="AC30" s="76"/>
      <c r="AD30" s="76"/>
      <c r="AE30" s="76"/>
      <c r="AF30" s="76"/>
      <c r="AG30" s="76"/>
      <c r="AH30" s="76"/>
      <c r="AI30" s="76"/>
      <c r="AJ30" s="79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102"/>
      <c r="D31" s="60"/>
      <c r="E31" s="100"/>
      <c r="F31" s="81" t="str">
        <f aca="false">IF(F32&gt;0,"НУ","")</f>
        <v/>
      </c>
      <c r="G31" s="82" t="str">
        <f aca="false">IF(G32&gt;0,"НУ","")</f>
        <v/>
      </c>
      <c r="H31" s="82" t="str">
        <f aca="false">IF(H32&gt;0,"НУ","")</f>
        <v/>
      </c>
      <c r="I31" s="82" t="str">
        <f aca="false">IF(I32&gt;0,"НУ","")</f>
        <v/>
      </c>
      <c r="J31" s="82" t="str">
        <f aca="false">IF(J32&gt;0,"НУ","")</f>
        <v/>
      </c>
      <c r="K31" s="82" t="str">
        <f aca="false">IF(K32&gt;0,"НУ","")</f>
        <v/>
      </c>
      <c r="L31" s="82" t="str">
        <f aca="false">IF(L32&gt;0,"НУ","")</f>
        <v/>
      </c>
      <c r="M31" s="82" t="str">
        <f aca="false">IF(M32&gt;0,"НУ","")</f>
        <v/>
      </c>
      <c r="N31" s="82" t="str">
        <f aca="false">IF(N32&gt;0,"НУ","")</f>
        <v/>
      </c>
      <c r="O31" s="82" t="str">
        <f aca="false">IF(O32&gt;0,"НУ","")</f>
        <v/>
      </c>
      <c r="P31" s="82" t="str">
        <f aca="false">IF(P32&gt;0,"НУ","")</f>
        <v/>
      </c>
      <c r="Q31" s="83" t="str">
        <f aca="false">IF(Q32&gt;0,"НУ","")</f>
        <v/>
      </c>
      <c r="R31" s="82" t="str">
        <f aca="false">IF(R32&gt;0,"НУ","")</f>
        <v/>
      </c>
      <c r="S31" s="82" t="str">
        <f aca="false">IF(S32&gt;0,"НУ","")</f>
        <v/>
      </c>
      <c r="T31" s="83" t="str">
        <f aca="false">IF(T32&gt;0,"НУ","")</f>
        <v/>
      </c>
      <c r="U31" s="82" t="str">
        <f aca="false">IF(U32&gt;0,"НУ","")</f>
        <v/>
      </c>
      <c r="V31" s="82" t="str">
        <f aca="false">IF(V32&gt;0,"НУ","")</f>
        <v/>
      </c>
      <c r="W31" s="83" t="str">
        <f aca="false">IF(W32&gt;0,"НУ","")</f>
        <v/>
      </c>
      <c r="X31" s="83" t="str">
        <f aca="false">IF(X32&gt;0,"НУ","")</f>
        <v/>
      </c>
      <c r="Y31" s="82" t="str">
        <f aca="false">IF(Y32&gt;0,"НУ","")</f>
        <v/>
      </c>
      <c r="Z31" s="83" t="str">
        <f aca="false">IF(Z32&gt;0,"НУ","")</f>
        <v/>
      </c>
      <c r="AA31" s="84"/>
      <c r="AB31" s="82"/>
      <c r="AC31" s="82"/>
      <c r="AD31" s="82"/>
      <c r="AE31" s="82"/>
      <c r="AF31" s="82"/>
      <c r="AG31" s="82"/>
      <c r="AH31" s="83" t="str">
        <f aca="false">IF(AH32&gt;0,"НУ","")</f>
        <v/>
      </c>
      <c r="AI31" s="83" t="str">
        <f aca="false">IF(AI32&gt;0,"НУ","")</f>
        <v/>
      </c>
      <c r="AJ31" s="85" t="str">
        <f aca="false">IF(AJ32&gt;0,"НУ","")</f>
        <v/>
      </c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102"/>
      <c r="D32" s="60"/>
      <c r="E32" s="101"/>
      <c r="F32" s="87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9"/>
      <c r="R32" s="88"/>
      <c r="S32" s="88"/>
      <c r="T32" s="89"/>
      <c r="U32" s="88"/>
      <c r="V32" s="88"/>
      <c r="W32" s="89"/>
      <c r="X32" s="89"/>
      <c r="Y32" s="88"/>
      <c r="Z32" s="89"/>
      <c r="AA32" s="90"/>
      <c r="AB32" s="88"/>
      <c r="AC32" s="88"/>
      <c r="AD32" s="88"/>
      <c r="AE32" s="88"/>
      <c r="AF32" s="88"/>
      <c r="AG32" s="88"/>
      <c r="AH32" s="88"/>
      <c r="AI32" s="88"/>
      <c r="AJ32" s="91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>Костів Ярослав Михайлович</v>
      </c>
      <c r="C33" s="102" t="s">
        <v>160</v>
      </c>
      <c r="D33" s="60" t="str">
        <f aca="false">IFERROR(VLOOKUP($C33,Списки!$A$1:$C$3999,3,0),"")</f>
        <v>комірник</v>
      </c>
      <c r="E33" s="92"/>
      <c r="F33" s="61" t="str">
        <f aca="false">VLOOKUP(F$11,Графік!$E$5:$H$32,3,0)</f>
        <v>ВВ</v>
      </c>
      <c r="G33" s="62" t="str">
        <f aca="false">VLOOKUP(G$11,Графік!$E$5:$H$32,3,0)</f>
        <v>ВВ</v>
      </c>
      <c r="H33" s="62" t="str">
        <f aca="false">VLOOKUP(H$11,Графік!$E$5:$H$32,3,0)</f>
        <v>Р</v>
      </c>
      <c r="I33" s="62" t="str">
        <f aca="false">VLOOKUP(I$11,Графік!$E$5:$H$32,3,0)</f>
        <v>Р</v>
      </c>
      <c r="J33" s="62" t="str">
        <f aca="false">VLOOKUP(J$11,Графік!$E$5:$H$32,3,0)</f>
        <v>Р</v>
      </c>
      <c r="K33" s="62" t="str">
        <f aca="false">VLOOKUP(K$11,Графік!$E$5:$H$32,3,0)</f>
        <v>Р</v>
      </c>
      <c r="L33" s="62" t="str">
        <f aca="false">VLOOKUP(L$11,Графік!$E$5:$H$32,3,0)</f>
        <v>ВВ</v>
      </c>
      <c r="M33" s="62" t="str">
        <f aca="false">VLOOKUP(M$11,Графік!$E$5:$H$32,3,0)</f>
        <v>ВВ</v>
      </c>
      <c r="N33" s="62" t="str">
        <f aca="false">VLOOKUP(N$11,Графік!$E$5:$H$32,3,0)</f>
        <v>Р</v>
      </c>
      <c r="O33" s="62" t="str">
        <f aca="false">VLOOKUP(O$11,Графік!$E$5:$H$32,3,0)</f>
        <v>Р</v>
      </c>
      <c r="P33" s="62" t="str">
        <f aca="false">VLOOKUP(P$11,Графік!$E$5:$H$32,3,0)</f>
        <v>Р</v>
      </c>
      <c r="Q33" s="63" t="str">
        <f aca="false">VLOOKUP(Q$11,Графік!$E$5:$H$32,3,0)</f>
        <v>Р</v>
      </c>
      <c r="R33" s="62" t="str">
        <f aca="false">VLOOKUP(R$11,Графік!$E$5:$H$32,3,0)</f>
        <v>ВВ</v>
      </c>
      <c r="S33" s="62" t="str">
        <f aca="false">VLOOKUP(S$11,Графік!$E$5:$H$32,3,0)</f>
        <v>ВВ</v>
      </c>
      <c r="T33" s="63" t="str">
        <f aca="false">VLOOKUP(T$11,Графік!$E$5:$H$32,3,0)</f>
        <v>Р</v>
      </c>
      <c r="U33" s="62" t="str">
        <f aca="false">VLOOKUP(U$11,Графік!$E$5:$H$32,3,0)</f>
        <v>Р</v>
      </c>
      <c r="V33" s="62" t="s">
        <v>51</v>
      </c>
      <c r="W33" s="63" t="str">
        <f aca="false">VLOOKUP(W$11,Графік!$E$5:$H$32,3,0)</f>
        <v>Р</v>
      </c>
      <c r="X33" s="63" t="str">
        <f aca="false">VLOOKUP(X$11,Графік!$E$5:$H$32,3,0)</f>
        <v>ВВ</v>
      </c>
      <c r="Y33" s="62" t="str">
        <f aca="false">VLOOKUP(Y$11,Графік!$E$5:$H$32,3,0)</f>
        <v>ВВ</v>
      </c>
      <c r="Z33" s="63" t="str">
        <f aca="false">VLOOKUP(Z$11,Графік!$E$5:$H$32,3,0)</f>
        <v>Р</v>
      </c>
      <c r="AA33" s="64" t="str">
        <f aca="false">VLOOKUP(AA$11,Графік!$E$5:$H$32,3,0)</f>
        <v>Р</v>
      </c>
      <c r="AB33" s="62" t="s">
        <v>51</v>
      </c>
      <c r="AC33" s="62" t="s">
        <v>51</v>
      </c>
      <c r="AD33" s="63" t="str">
        <f aca="false">VLOOKUP(AD$11,Графік!$E$5:$H$32,3,0)</f>
        <v>ВВ</v>
      </c>
      <c r="AE33" s="62" t="str">
        <f aca="false">VLOOKUP(AE$11,Графік!$E$5:$H$32,3,0)</f>
        <v>ВВ</v>
      </c>
      <c r="AF33" s="62"/>
      <c r="AG33" s="62"/>
      <c r="AH33" s="62"/>
      <c r="AI33" s="62"/>
      <c r="AJ33" s="65"/>
      <c r="AK33" s="93" t="n">
        <f aca="false">SUMIF($F33:$AJ36,"Р",$F34:$AJ34)</f>
        <v>104</v>
      </c>
      <c r="AL33" s="94" t="n">
        <f aca="false">SUMIF($F35:$AJ36,"НУ",$F36:$AJ36)</f>
        <v>0</v>
      </c>
      <c r="AM33" s="95" t="n">
        <f aca="false">SUMIF(F33:AJ36,"РВ",F34:AJ34)</f>
        <v>0</v>
      </c>
      <c r="AN33" s="96" t="n">
        <f aca="false">AK33+AL33+AM33</f>
        <v>104</v>
      </c>
      <c r="AO33" s="70" t="n">
        <f aca="false">COUNTIF($F33:$AJ36,"=Р")</f>
        <v>13</v>
      </c>
      <c r="AP33" s="97" t="n">
        <f aca="false">COUNTIF($F33:$AJ36,"=ВВ")</f>
        <v>10</v>
      </c>
      <c r="AQ33" s="97" t="n">
        <f aca="false">COUNTIF($F33:$AJ36,"=В")</f>
        <v>0</v>
      </c>
      <c r="AR33" s="98" t="n">
        <f aca="false">COUNTIF($F33:$AJ36,"=НА")</f>
        <v>0</v>
      </c>
      <c r="AS33" s="98" t="n">
        <f aca="false">COUNTIF(F33:AJ36,"=ТН")</f>
        <v>0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3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n">
        <f aca="false">IF(C33&gt;1,Графік!$H$36,"")</f>
        <v>144</v>
      </c>
    </row>
    <row r="34" customFormat="false" ht="15" hidden="false" customHeight="true" outlineLevel="0" collapsed="false">
      <c r="A34" s="57"/>
      <c r="B34" s="58"/>
      <c r="C34" s="102"/>
      <c r="D34" s="60"/>
      <c r="E34" s="100"/>
      <c r="F34" s="75" t="str">
        <f aca="false">IF(F33="Р",8,"")</f>
        <v/>
      </c>
      <c r="G34" s="76" t="str">
        <f aca="false">IF(G33="Р",8,"")</f>
        <v/>
      </c>
      <c r="H34" s="76" t="n">
        <f aca="false">IF(H33="Р",8,"")</f>
        <v>8</v>
      </c>
      <c r="I34" s="76" t="n">
        <f aca="false">IF(I33="Р",8,"")</f>
        <v>8</v>
      </c>
      <c r="J34" s="76" t="n">
        <f aca="false">IF(J33="Р",8,"")</f>
        <v>8</v>
      </c>
      <c r="K34" s="76" t="n">
        <f aca="false">IF(K33="Р",8,"")</f>
        <v>8</v>
      </c>
      <c r="L34" s="76" t="str">
        <f aca="false">IF(L33="Р",8,"")</f>
        <v/>
      </c>
      <c r="M34" s="76" t="str">
        <f aca="false">IF(M33="Р",8,"")</f>
        <v/>
      </c>
      <c r="N34" s="76" t="n">
        <f aca="false">IF(N33="Р",8,"")</f>
        <v>8</v>
      </c>
      <c r="O34" s="76" t="n">
        <f aca="false">IF(O33="Р",8,"")</f>
        <v>8</v>
      </c>
      <c r="P34" s="76" t="n">
        <f aca="false">IF(P33="Р",8,"")</f>
        <v>8</v>
      </c>
      <c r="Q34" s="77" t="n">
        <f aca="false">IF(Q33="Р",8,"")</f>
        <v>8</v>
      </c>
      <c r="R34" s="76" t="str">
        <f aca="false">IF(R33="Р",8,"")</f>
        <v/>
      </c>
      <c r="S34" s="76" t="str">
        <f aca="false">IF(S33="Р",8,"")</f>
        <v/>
      </c>
      <c r="T34" s="77" t="n">
        <f aca="false">IF(T33="Р",8,"")</f>
        <v>8</v>
      </c>
      <c r="U34" s="76" t="n">
        <f aca="false">IF(U33="Р",8,"")</f>
        <v>8</v>
      </c>
      <c r="V34" s="76" t="str">
        <f aca="false">IF(V33="Р",8,"")</f>
        <v/>
      </c>
      <c r="W34" s="77" t="n">
        <f aca="false">IF(W33="Р",8,"")</f>
        <v>8</v>
      </c>
      <c r="X34" s="77" t="str">
        <f aca="false">IF(X33="Р",8,"")</f>
        <v/>
      </c>
      <c r="Y34" s="76" t="str">
        <f aca="false">IF(Y33="Р",8,"")</f>
        <v/>
      </c>
      <c r="Z34" s="77" t="n">
        <f aca="false">IF(Z33="Р",8,"")</f>
        <v>8</v>
      </c>
      <c r="AA34" s="78" t="n">
        <f aca="false">IF(AA33="Р",8,"")</f>
        <v>8</v>
      </c>
      <c r="AB34" s="76"/>
      <c r="AC34" s="76"/>
      <c r="AD34" s="76"/>
      <c r="AE34" s="76"/>
      <c r="AF34" s="76"/>
      <c r="AG34" s="76"/>
      <c r="AH34" s="76"/>
      <c r="AI34" s="76"/>
      <c r="AJ34" s="79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102"/>
      <c r="D35" s="60"/>
      <c r="E35" s="100"/>
      <c r="F35" s="81" t="str">
        <f aca="false">IF(F36&gt;0,"НУ","")</f>
        <v/>
      </c>
      <c r="G35" s="82" t="str">
        <f aca="false">IF(G36&gt;0,"НУ","")</f>
        <v/>
      </c>
      <c r="H35" s="82" t="str">
        <f aca="false">IF(H36&gt;0,"НУ","")</f>
        <v/>
      </c>
      <c r="I35" s="82" t="str">
        <f aca="false">IF(I36&gt;0,"НУ","")</f>
        <v/>
      </c>
      <c r="J35" s="82" t="str">
        <f aca="false">IF(J36&gt;0,"НУ","")</f>
        <v/>
      </c>
      <c r="K35" s="82" t="str">
        <f aca="false">IF(K36&gt;0,"НУ","")</f>
        <v/>
      </c>
      <c r="L35" s="82" t="str">
        <f aca="false">IF(L36&gt;0,"НУ","")</f>
        <v/>
      </c>
      <c r="M35" s="82" t="str">
        <f aca="false">IF(M36&gt;0,"НУ","")</f>
        <v/>
      </c>
      <c r="N35" s="82" t="str">
        <f aca="false">IF(N36&gt;0,"НУ","")</f>
        <v/>
      </c>
      <c r="O35" s="82" t="str">
        <f aca="false">IF(O36&gt;0,"НУ","")</f>
        <v/>
      </c>
      <c r="P35" s="82" t="str">
        <f aca="false">IF(P36&gt;0,"НУ","")</f>
        <v/>
      </c>
      <c r="Q35" s="83" t="str">
        <f aca="false">IF(Q36&gt;0,"НУ","")</f>
        <v/>
      </c>
      <c r="R35" s="82" t="str">
        <f aca="false">IF(R36&gt;0,"НУ","")</f>
        <v/>
      </c>
      <c r="S35" s="82" t="str">
        <f aca="false">IF(S36&gt;0,"НУ","")</f>
        <v/>
      </c>
      <c r="T35" s="83" t="str">
        <f aca="false">IF(T36&gt;0,"НУ","")</f>
        <v/>
      </c>
      <c r="U35" s="82" t="str">
        <f aca="false">IF(U36&gt;0,"НУ","")</f>
        <v/>
      </c>
      <c r="V35" s="82" t="str">
        <f aca="false">IF(V36&gt;0,"НУ","")</f>
        <v/>
      </c>
      <c r="W35" s="83" t="str">
        <f aca="false">IF(W36&gt;0,"НУ","")</f>
        <v/>
      </c>
      <c r="X35" s="83" t="str">
        <f aca="false">IF(X36&gt;0,"НУ","")</f>
        <v/>
      </c>
      <c r="Y35" s="82" t="str">
        <f aca="false">IF(Y36&gt;0,"НУ","")</f>
        <v/>
      </c>
      <c r="Z35" s="83" t="str">
        <f aca="false">IF(Z36&gt;0,"НУ","")</f>
        <v/>
      </c>
      <c r="AA35" s="84"/>
      <c r="AB35" s="82"/>
      <c r="AC35" s="82"/>
      <c r="AD35" s="82"/>
      <c r="AE35" s="82"/>
      <c r="AF35" s="82"/>
      <c r="AG35" s="82"/>
      <c r="AH35" s="83" t="str">
        <f aca="false">IF(AH36&gt;0,"НУ","")</f>
        <v/>
      </c>
      <c r="AI35" s="83" t="str">
        <f aca="false">IF(AI36&gt;0,"НУ","")</f>
        <v/>
      </c>
      <c r="AJ35" s="85" t="str">
        <f aca="false">IF(AJ36&gt;0,"НУ","")</f>
        <v/>
      </c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102"/>
      <c r="D36" s="60"/>
      <c r="E36" s="101"/>
      <c r="F36" s="87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9"/>
      <c r="R36" s="88"/>
      <c r="S36" s="88"/>
      <c r="T36" s="89"/>
      <c r="U36" s="88"/>
      <c r="V36" s="88"/>
      <c r="W36" s="89"/>
      <c r="X36" s="89"/>
      <c r="Y36" s="88"/>
      <c r="Z36" s="89"/>
      <c r="AA36" s="90"/>
      <c r="AB36" s="88"/>
      <c r="AC36" s="88"/>
      <c r="AD36" s="88"/>
      <c r="AE36" s="88"/>
      <c r="AF36" s="88"/>
      <c r="AG36" s="88"/>
      <c r="AH36" s="88"/>
      <c r="AI36" s="88"/>
      <c r="AJ36" s="91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57" t="n">
        <v>7</v>
      </c>
      <c r="B37" s="58" t="str">
        <f aca="false">IFERROR(VLOOKUP($C37,Списки!$A$1:$C$3999,2,0),"")</f>
        <v>Курик Юрій Ярославович</v>
      </c>
      <c r="C37" s="102" t="s">
        <v>161</v>
      </c>
      <c r="D37" s="60" t="str">
        <f aca="false">IFERROR(VLOOKUP($C37,Списки!$A$1:$C$3999,3,0),"")</f>
        <v>комірник</v>
      </c>
      <c r="E37" s="92"/>
      <c r="F37" s="61" t="str">
        <f aca="false">VLOOKUP(F$11,Графік!$E$5:$H$32,3,0)</f>
        <v>ВВ</v>
      </c>
      <c r="G37" s="62" t="str">
        <f aca="false">VLOOKUP(G$11,Графік!$E$5:$H$32,3,0)</f>
        <v>ВВ</v>
      </c>
      <c r="H37" s="62" t="str">
        <f aca="false">VLOOKUP(H$11,Графік!$E$5:$H$32,3,0)</f>
        <v>Р</v>
      </c>
      <c r="I37" s="62" t="str">
        <f aca="false">VLOOKUP(I$11,Графік!$E$5:$H$32,3,0)</f>
        <v>Р</v>
      </c>
      <c r="J37" s="62" t="str">
        <f aca="false">VLOOKUP(J$11,Графік!$E$5:$H$32,3,0)</f>
        <v>Р</v>
      </c>
      <c r="K37" s="62" t="str">
        <f aca="false">VLOOKUP(K$11,Графік!$E$5:$H$32,3,0)</f>
        <v>Р</v>
      </c>
      <c r="L37" s="62" t="str">
        <f aca="false">VLOOKUP(L$11,Графік!$E$5:$H$32,3,0)</f>
        <v>ВВ</v>
      </c>
      <c r="M37" s="62" t="str">
        <f aca="false">VLOOKUP(M$11,Графік!$E$5:$H$32,3,0)</f>
        <v>ВВ</v>
      </c>
      <c r="N37" s="62" t="str">
        <f aca="false">VLOOKUP(N$11,Графік!$E$5:$H$32,3,0)</f>
        <v>Р</v>
      </c>
      <c r="O37" s="62" t="str">
        <f aca="false">VLOOKUP(O$11,Графік!$E$5:$H$32,3,0)</f>
        <v>Р</v>
      </c>
      <c r="P37" s="62" t="str">
        <f aca="false">VLOOKUP(P$11,Графік!$E$5:$H$32,3,0)</f>
        <v>Р</v>
      </c>
      <c r="Q37" s="63" t="str">
        <f aca="false">VLOOKUP(Q$11,Графік!$E$5:$H$32,3,0)</f>
        <v>Р</v>
      </c>
      <c r="R37" s="62" t="str">
        <f aca="false">VLOOKUP(R$11,Графік!$E$5:$H$32,3,0)</f>
        <v>ВВ</v>
      </c>
      <c r="S37" s="62" t="str">
        <f aca="false">VLOOKUP(S$11,Графік!$E$5:$H$32,3,0)</f>
        <v>ВВ</v>
      </c>
      <c r="T37" s="63" t="str">
        <f aca="false">VLOOKUP(T$11,Графік!$E$5:$H$32,3,0)</f>
        <v>Р</v>
      </c>
      <c r="U37" s="62" t="str">
        <f aca="false">VLOOKUP(U$11,Графік!$E$5:$H$32,3,0)</f>
        <v>Р</v>
      </c>
      <c r="V37" s="62" t="s">
        <v>51</v>
      </c>
      <c r="W37" s="63" t="str">
        <f aca="false">VLOOKUP(W$11,Графік!$E$5:$H$32,3,0)</f>
        <v>Р</v>
      </c>
      <c r="X37" s="63" t="str">
        <f aca="false">VLOOKUP(X$11,Графік!$E$5:$H$32,3,0)</f>
        <v>ВВ</v>
      </c>
      <c r="Y37" s="62" t="str">
        <f aca="false">VLOOKUP(Y$11,Графік!$E$5:$H$32,3,0)</f>
        <v>ВВ</v>
      </c>
      <c r="Z37" s="63" t="str">
        <f aca="false">VLOOKUP(Z$11,Графік!$E$5:$H$32,3,0)</f>
        <v>Р</v>
      </c>
      <c r="AA37" s="64" t="str">
        <f aca="false">VLOOKUP(AA$11,Графік!$E$5:$H$32,3,0)</f>
        <v>Р</v>
      </c>
      <c r="AB37" s="62" t="s">
        <v>51</v>
      </c>
      <c r="AC37" s="62" t="s">
        <v>51</v>
      </c>
      <c r="AD37" s="63" t="str">
        <f aca="false">VLOOKUP(AD$11,Графік!$E$5:$H$32,3,0)</f>
        <v>ВВ</v>
      </c>
      <c r="AE37" s="62" t="str">
        <f aca="false">VLOOKUP(AE$11,Графік!$E$5:$H$32,3,0)</f>
        <v>ВВ</v>
      </c>
      <c r="AF37" s="62"/>
      <c r="AG37" s="62"/>
      <c r="AH37" s="62"/>
      <c r="AI37" s="62"/>
      <c r="AJ37" s="65"/>
      <c r="AK37" s="93" t="n">
        <f aca="false">SUMIF($F37:$AJ40,"Р",$F38:$AJ38)</f>
        <v>104</v>
      </c>
      <c r="AL37" s="94" t="n">
        <f aca="false">SUMIF($F39:$AJ40,"НУ",$F40:$AJ40)</f>
        <v>0</v>
      </c>
      <c r="AM37" s="95" t="n">
        <f aca="false">SUMIF(F37:AJ40,"РВ",F38:AJ38)</f>
        <v>0</v>
      </c>
      <c r="AN37" s="96" t="n">
        <f aca="false">AK37+AL37+AM37</f>
        <v>104</v>
      </c>
      <c r="AO37" s="70" t="n">
        <f aca="false">COUNTIF($F37:$AJ40,"=Р")</f>
        <v>13</v>
      </c>
      <c r="AP37" s="97" t="n">
        <f aca="false">COUNTIF($F37:$AJ40,"=ВВ")</f>
        <v>10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0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3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0</v>
      </c>
      <c r="BA37" s="73" t="n">
        <f aca="false">IF(C37&gt;1,Графік!$H$36,"")</f>
        <v>144</v>
      </c>
    </row>
    <row r="38" customFormat="false" ht="15" hidden="false" customHeight="true" outlineLevel="0" collapsed="false">
      <c r="A38" s="57"/>
      <c r="B38" s="58"/>
      <c r="C38" s="102"/>
      <c r="D38" s="60"/>
      <c r="E38" s="100"/>
      <c r="F38" s="75" t="str">
        <f aca="false">IF(F37="Р",8,"")</f>
        <v/>
      </c>
      <c r="G38" s="76" t="str">
        <f aca="false">IF(G37="Р",8,"")</f>
        <v/>
      </c>
      <c r="H38" s="76" t="n">
        <f aca="false">IF(H37="Р",8,"")</f>
        <v>8</v>
      </c>
      <c r="I38" s="76" t="n">
        <f aca="false">IF(I37="Р",8,"")</f>
        <v>8</v>
      </c>
      <c r="J38" s="76" t="n">
        <f aca="false">IF(J37="Р",8,"")</f>
        <v>8</v>
      </c>
      <c r="K38" s="76" t="n">
        <f aca="false">IF(K37="Р",8,"")</f>
        <v>8</v>
      </c>
      <c r="L38" s="76" t="str">
        <f aca="false">IF(L37="Р",8,"")</f>
        <v/>
      </c>
      <c r="M38" s="76" t="str">
        <f aca="false">IF(M37="Р",8,"")</f>
        <v/>
      </c>
      <c r="N38" s="76" t="n">
        <f aca="false">IF(N37="Р",8,"")</f>
        <v>8</v>
      </c>
      <c r="O38" s="76" t="n">
        <f aca="false">IF(O37="Р",8,"")</f>
        <v>8</v>
      </c>
      <c r="P38" s="76" t="n">
        <f aca="false">IF(P37="Р",8,"")</f>
        <v>8</v>
      </c>
      <c r="Q38" s="77" t="n">
        <f aca="false">IF(Q37="Р",8,"")</f>
        <v>8</v>
      </c>
      <c r="R38" s="76" t="str">
        <f aca="false">IF(R37="Р",8,"")</f>
        <v/>
      </c>
      <c r="S38" s="76" t="str">
        <f aca="false">IF(S37="Р",8,"")</f>
        <v/>
      </c>
      <c r="T38" s="77" t="n">
        <f aca="false">IF(T37="Р",8,"")</f>
        <v>8</v>
      </c>
      <c r="U38" s="76" t="n">
        <f aca="false">IF(U37="Р",8,"")</f>
        <v>8</v>
      </c>
      <c r="V38" s="76" t="str">
        <f aca="false">IF(V37="Р",8,"")</f>
        <v/>
      </c>
      <c r="W38" s="77" t="n">
        <f aca="false">IF(W37="Р",8,"")</f>
        <v>8</v>
      </c>
      <c r="X38" s="77" t="str">
        <f aca="false">IF(X37="Р",8,"")</f>
        <v/>
      </c>
      <c r="Y38" s="76" t="str">
        <f aca="false">IF(Y37="Р",8,"")</f>
        <v/>
      </c>
      <c r="Z38" s="77" t="n">
        <f aca="false">IF(Z37="Р",8,"")</f>
        <v>8</v>
      </c>
      <c r="AA38" s="78" t="n">
        <f aca="false">IF(AA37="Р",8,"")</f>
        <v>8</v>
      </c>
      <c r="AB38" s="76"/>
      <c r="AC38" s="76"/>
      <c r="AD38" s="76"/>
      <c r="AE38" s="76"/>
      <c r="AF38" s="76"/>
      <c r="AG38" s="76"/>
      <c r="AH38" s="76"/>
      <c r="AI38" s="76"/>
      <c r="AJ38" s="79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57"/>
      <c r="B39" s="58"/>
      <c r="C39" s="102"/>
      <c r="D39" s="60"/>
      <c r="E39" s="100"/>
      <c r="F39" s="81" t="str">
        <f aca="false">IF(F40&gt;0,"НУ","")</f>
        <v/>
      </c>
      <c r="G39" s="82" t="str">
        <f aca="false">IF(G40&gt;0,"НУ","")</f>
        <v/>
      </c>
      <c r="H39" s="82" t="str">
        <f aca="false">IF(H40&gt;0,"НУ","")</f>
        <v/>
      </c>
      <c r="I39" s="82" t="str">
        <f aca="false">IF(I40&gt;0,"НУ","")</f>
        <v/>
      </c>
      <c r="J39" s="82" t="str">
        <f aca="false">IF(J40&gt;0,"НУ","")</f>
        <v/>
      </c>
      <c r="K39" s="82" t="str">
        <f aca="false">IF(K40&gt;0,"НУ","")</f>
        <v/>
      </c>
      <c r="L39" s="82" t="str">
        <f aca="false">IF(L40&gt;0,"НУ","")</f>
        <v/>
      </c>
      <c r="M39" s="82" t="str">
        <f aca="false">IF(M40&gt;0,"НУ","")</f>
        <v/>
      </c>
      <c r="N39" s="82" t="str">
        <f aca="false">IF(N40&gt;0,"НУ","")</f>
        <v/>
      </c>
      <c r="O39" s="82" t="str">
        <f aca="false">IF(O40&gt;0,"НУ","")</f>
        <v/>
      </c>
      <c r="P39" s="82" t="str">
        <f aca="false">IF(P40&gt;0,"НУ","")</f>
        <v/>
      </c>
      <c r="Q39" s="83" t="str">
        <f aca="false">IF(Q40&gt;0,"НУ","")</f>
        <v/>
      </c>
      <c r="R39" s="82" t="str">
        <f aca="false">IF(R40&gt;0,"НУ","")</f>
        <v/>
      </c>
      <c r="S39" s="82" t="str">
        <f aca="false">IF(S40&gt;0,"НУ","")</f>
        <v/>
      </c>
      <c r="T39" s="83" t="str">
        <f aca="false">IF(T40&gt;0,"НУ","")</f>
        <v/>
      </c>
      <c r="U39" s="82" t="str">
        <f aca="false">IF(U40&gt;0,"НУ","")</f>
        <v/>
      </c>
      <c r="V39" s="82" t="str">
        <f aca="false">IF(V40&gt;0,"НУ","")</f>
        <v/>
      </c>
      <c r="W39" s="83" t="str">
        <f aca="false">IF(W40&gt;0,"НУ","")</f>
        <v/>
      </c>
      <c r="X39" s="83" t="str">
        <f aca="false">IF(X40&gt;0,"НУ","")</f>
        <v/>
      </c>
      <c r="Y39" s="82" t="str">
        <f aca="false">IF(Y40&gt;0,"НУ","")</f>
        <v/>
      </c>
      <c r="Z39" s="83" t="str">
        <f aca="false">IF(Z40&gt;0,"НУ","")</f>
        <v/>
      </c>
      <c r="AA39" s="84"/>
      <c r="AB39" s="82"/>
      <c r="AC39" s="82"/>
      <c r="AD39" s="82"/>
      <c r="AE39" s="82"/>
      <c r="AF39" s="82"/>
      <c r="AG39" s="82"/>
      <c r="AH39" s="83" t="str">
        <f aca="false">IF(AH40&gt;0,"НУ","")</f>
        <v/>
      </c>
      <c r="AI39" s="83" t="str">
        <f aca="false">IF(AI40&gt;0,"НУ","")</f>
        <v/>
      </c>
      <c r="AJ39" s="85" t="str">
        <f aca="false">IF(AJ40&gt;0,"НУ","")</f>
        <v/>
      </c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57"/>
      <c r="B40" s="58"/>
      <c r="C40" s="102"/>
      <c r="D40" s="60"/>
      <c r="E40" s="101"/>
      <c r="F40" s="87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9"/>
      <c r="R40" s="88"/>
      <c r="S40" s="88"/>
      <c r="T40" s="89"/>
      <c r="U40" s="88"/>
      <c r="V40" s="88"/>
      <c r="W40" s="89"/>
      <c r="X40" s="89"/>
      <c r="Y40" s="88"/>
      <c r="Z40" s="89"/>
      <c r="AA40" s="90"/>
      <c r="AB40" s="88"/>
      <c r="AC40" s="88"/>
      <c r="AD40" s="88"/>
      <c r="AE40" s="88"/>
      <c r="AF40" s="88"/>
      <c r="AG40" s="88"/>
      <c r="AH40" s="88"/>
      <c r="AI40" s="88"/>
      <c r="AJ40" s="91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57" t="n">
        <v>8</v>
      </c>
      <c r="B41" s="58" t="str">
        <f aca="false">IFERROR(VLOOKUP($C41,Списки!$A$1:$C$3999,2,0),"")</f>
        <v>Марценюк Федір  Анатолійович</v>
      </c>
      <c r="C41" s="102" t="s">
        <v>162</v>
      </c>
      <c r="D41" s="60" t="str">
        <f aca="false">IFERROR(VLOOKUP($C41,Списки!$A$1:$C$3999,3,0),"")</f>
        <v>комірник</v>
      </c>
      <c r="E41" s="92"/>
      <c r="F41" s="61" t="str">
        <f aca="false">VLOOKUP(F$11,Графік!$E$5:$H$32,3,0)</f>
        <v>ВВ</v>
      </c>
      <c r="G41" s="62" t="str">
        <f aca="false">VLOOKUP(G$11,Графік!$E$5:$H$32,3,0)</f>
        <v>ВВ</v>
      </c>
      <c r="H41" s="62" t="str">
        <f aca="false">VLOOKUP(H$11,Графік!$E$5:$H$32,3,0)</f>
        <v>Р</v>
      </c>
      <c r="I41" s="62" t="str">
        <f aca="false">VLOOKUP(I$11,Графік!$E$5:$H$32,3,0)</f>
        <v>Р</v>
      </c>
      <c r="J41" s="62" t="str">
        <f aca="false">VLOOKUP(J$11,Графік!$E$5:$H$32,3,0)</f>
        <v>Р</v>
      </c>
      <c r="K41" s="62" t="str">
        <f aca="false">VLOOKUP(K$11,Графік!$E$5:$H$32,3,0)</f>
        <v>Р</v>
      </c>
      <c r="L41" s="62" t="str">
        <f aca="false">VLOOKUP(L$11,Графік!$E$5:$H$32,3,0)</f>
        <v>ВВ</v>
      </c>
      <c r="M41" s="62" t="str">
        <f aca="false">VLOOKUP(M$11,Графік!$E$5:$H$32,3,0)</f>
        <v>ВВ</v>
      </c>
      <c r="N41" s="62" t="str">
        <f aca="false">VLOOKUP(N$11,Графік!$E$5:$H$32,3,0)</f>
        <v>Р</v>
      </c>
      <c r="O41" s="62" t="str">
        <f aca="false">VLOOKUP(O$11,Графік!$E$5:$H$32,3,0)</f>
        <v>Р</v>
      </c>
      <c r="P41" s="62" t="str">
        <f aca="false">VLOOKUP(P$11,Графік!$E$5:$H$32,3,0)</f>
        <v>Р</v>
      </c>
      <c r="Q41" s="63" t="str">
        <f aca="false">VLOOKUP(Q$11,Графік!$E$5:$H$32,3,0)</f>
        <v>Р</v>
      </c>
      <c r="R41" s="62" t="str">
        <f aca="false">VLOOKUP(R$11,Графік!$E$5:$H$32,3,0)</f>
        <v>ВВ</v>
      </c>
      <c r="S41" s="62" t="str">
        <f aca="false">VLOOKUP(S$11,Графік!$E$5:$H$32,3,0)</f>
        <v>ВВ</v>
      </c>
      <c r="T41" s="63" t="str">
        <f aca="false">VLOOKUP(T$11,Графік!$E$5:$H$32,3,0)</f>
        <v>Р</v>
      </c>
      <c r="U41" s="62" t="str">
        <f aca="false">VLOOKUP(U$11,Графік!$E$5:$H$32,3,0)</f>
        <v>Р</v>
      </c>
      <c r="V41" s="62" t="s">
        <v>51</v>
      </c>
      <c r="W41" s="63" t="str">
        <f aca="false">VLOOKUP(W$11,Графік!$E$5:$H$32,3,0)</f>
        <v>Р</v>
      </c>
      <c r="X41" s="63" t="str">
        <f aca="false">VLOOKUP(X$11,Графік!$E$5:$H$32,3,0)</f>
        <v>ВВ</v>
      </c>
      <c r="Y41" s="62" t="str">
        <f aca="false">VLOOKUP(Y$11,Графік!$E$5:$H$32,3,0)</f>
        <v>ВВ</v>
      </c>
      <c r="Z41" s="63" t="str">
        <f aca="false">VLOOKUP(Z$11,Графік!$E$5:$H$32,3,0)</f>
        <v>Р</v>
      </c>
      <c r="AA41" s="64" t="str">
        <f aca="false">VLOOKUP(AA$11,Графік!$E$5:$H$32,3,0)</f>
        <v>Р</v>
      </c>
      <c r="AB41" s="62" t="s">
        <v>51</v>
      </c>
      <c r="AC41" s="62" t="s">
        <v>51</v>
      </c>
      <c r="AD41" s="63" t="str">
        <f aca="false">VLOOKUP(AD$11,Графік!$E$5:$H$32,3,0)</f>
        <v>ВВ</v>
      </c>
      <c r="AE41" s="62" t="str">
        <f aca="false">VLOOKUP(AE$11,Графік!$E$5:$H$32,3,0)</f>
        <v>ВВ</v>
      </c>
      <c r="AF41" s="62"/>
      <c r="AG41" s="62"/>
      <c r="AH41" s="62"/>
      <c r="AI41" s="62"/>
      <c r="AJ41" s="65"/>
      <c r="AK41" s="93" t="n">
        <f aca="false">SUMIF($F41:$AJ44,"Р",$F42:$AJ42)</f>
        <v>104</v>
      </c>
      <c r="AL41" s="94" t="n">
        <f aca="false">SUMIF($F43:$AJ44,"НУ",$F44:$AJ44)</f>
        <v>0</v>
      </c>
      <c r="AM41" s="95" t="n">
        <f aca="false">SUMIF(F41:AJ44,"РВ",F42:AJ42)</f>
        <v>0</v>
      </c>
      <c r="AN41" s="96" t="n">
        <f aca="false">AK41+AL41+AM41</f>
        <v>104</v>
      </c>
      <c r="AO41" s="70" t="n">
        <f aca="false">COUNTIF($F41:$AJ44,"=Р")</f>
        <v>13</v>
      </c>
      <c r="AP41" s="97" t="n">
        <f aca="false">COUNTIF($F41:$AJ44,"=ВВ")</f>
        <v>10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3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n">
        <f aca="false">IF(C41&gt;1,Графік!$H$36,"")</f>
        <v>144</v>
      </c>
    </row>
    <row r="42" customFormat="false" ht="15" hidden="false" customHeight="true" outlineLevel="0" collapsed="false">
      <c r="A42" s="57"/>
      <c r="B42" s="58"/>
      <c r="C42" s="102"/>
      <c r="D42" s="60"/>
      <c r="E42" s="100"/>
      <c r="F42" s="75" t="str">
        <f aca="false">IF(F41="Р",8,"")</f>
        <v/>
      </c>
      <c r="G42" s="76" t="str">
        <f aca="false">IF(G41="Р",8,"")</f>
        <v/>
      </c>
      <c r="H42" s="76" t="n">
        <f aca="false">IF(H41="Р",8,"")</f>
        <v>8</v>
      </c>
      <c r="I42" s="76" t="n">
        <f aca="false">IF(I41="Р",8,"")</f>
        <v>8</v>
      </c>
      <c r="J42" s="76" t="n">
        <f aca="false">IF(J41="Р",8,"")</f>
        <v>8</v>
      </c>
      <c r="K42" s="76" t="n">
        <f aca="false">IF(K41="Р",8,"")</f>
        <v>8</v>
      </c>
      <c r="L42" s="76" t="str">
        <f aca="false">IF(L41="Р",8,"")</f>
        <v/>
      </c>
      <c r="M42" s="77"/>
      <c r="N42" s="76" t="n">
        <f aca="false">IF(N41="Р",8,"")</f>
        <v>8</v>
      </c>
      <c r="O42" s="76" t="n">
        <f aca="false">IF(O41="Р",8,"")</f>
        <v>8</v>
      </c>
      <c r="P42" s="76" t="n">
        <f aca="false">IF(P41="Р",8,"")</f>
        <v>8</v>
      </c>
      <c r="Q42" s="77" t="n">
        <f aca="false">IF(Q41="Р",8,"")</f>
        <v>8</v>
      </c>
      <c r="R42" s="76" t="str">
        <f aca="false">IF(R41="Р",8,"")</f>
        <v/>
      </c>
      <c r="S42" s="76" t="str">
        <f aca="false">IF(S41="Р",8,"")</f>
        <v/>
      </c>
      <c r="T42" s="77" t="n">
        <f aca="false">IF(T41="Р",8,"")</f>
        <v>8</v>
      </c>
      <c r="U42" s="76" t="n">
        <f aca="false">IF(U41="Р",8,"")</f>
        <v>8</v>
      </c>
      <c r="V42" s="76" t="str">
        <f aca="false">IF(V41="Р",8,"")</f>
        <v/>
      </c>
      <c r="W42" s="77" t="n">
        <f aca="false">IF(W41="Р",8,"")</f>
        <v>8</v>
      </c>
      <c r="X42" s="77" t="str">
        <f aca="false">IF(X41="Р",8,"")</f>
        <v/>
      </c>
      <c r="Y42" s="76" t="str">
        <f aca="false">IF(Y41="Р",8,"")</f>
        <v/>
      </c>
      <c r="Z42" s="77" t="n">
        <f aca="false">IF(Z41="Р",8,"")</f>
        <v>8</v>
      </c>
      <c r="AA42" s="78" t="n">
        <f aca="false">IF(AA41="Р",8,"")</f>
        <v>8</v>
      </c>
      <c r="AB42" s="76"/>
      <c r="AC42" s="76"/>
      <c r="AD42" s="76"/>
      <c r="AE42" s="76"/>
      <c r="AF42" s="76"/>
      <c r="AG42" s="76"/>
      <c r="AH42" s="76"/>
      <c r="AI42" s="76"/>
      <c r="AJ42" s="79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57"/>
      <c r="B43" s="58"/>
      <c r="C43" s="102"/>
      <c r="D43" s="60"/>
      <c r="E43" s="100"/>
      <c r="F43" s="81" t="str">
        <f aca="false">IF(F44&gt;0,"НУ","")</f>
        <v/>
      </c>
      <c r="G43" s="82" t="str">
        <f aca="false">IF(G44&gt;0,"НУ","")</f>
        <v/>
      </c>
      <c r="H43" s="82" t="str">
        <f aca="false">IF(H44&gt;0,"НУ","")</f>
        <v/>
      </c>
      <c r="I43" s="82" t="str">
        <f aca="false">IF(I44&gt;0,"НУ","")</f>
        <v/>
      </c>
      <c r="J43" s="82" t="str">
        <f aca="false">IF(J44&gt;0,"НУ","")</f>
        <v/>
      </c>
      <c r="K43" s="82" t="str">
        <f aca="false">IF(K44&gt;0,"НУ","")</f>
        <v/>
      </c>
      <c r="L43" s="82" t="str">
        <f aca="false">IF(L44&gt;0,"НУ","")</f>
        <v/>
      </c>
      <c r="M43" s="82"/>
      <c r="N43" s="82" t="str">
        <f aca="false">IF(N44&gt;0,"НУ","")</f>
        <v/>
      </c>
      <c r="O43" s="82" t="str">
        <f aca="false">IF(O44&gt;0,"НУ","")</f>
        <v/>
      </c>
      <c r="P43" s="82" t="str">
        <f aca="false">IF(P44&gt;0,"НУ","")</f>
        <v/>
      </c>
      <c r="Q43" s="83" t="str">
        <f aca="false">IF(Q44&gt;0,"НУ","")</f>
        <v/>
      </c>
      <c r="R43" s="82" t="str">
        <f aca="false">IF(R44&gt;0,"НУ","")</f>
        <v/>
      </c>
      <c r="S43" s="82" t="str">
        <f aca="false">IF(S44&gt;0,"НУ","")</f>
        <v/>
      </c>
      <c r="T43" s="83" t="str">
        <f aca="false">IF(T44&gt;0,"НУ","")</f>
        <v/>
      </c>
      <c r="U43" s="82" t="str">
        <f aca="false">IF(U44&gt;0,"НУ","")</f>
        <v/>
      </c>
      <c r="V43" s="82" t="str">
        <f aca="false">IF(V44&gt;0,"НУ","")</f>
        <v/>
      </c>
      <c r="W43" s="83" t="str">
        <f aca="false">IF(W44&gt;0,"НУ","")</f>
        <v/>
      </c>
      <c r="X43" s="83" t="str">
        <f aca="false">IF(X44&gt;0,"НУ","")</f>
        <v/>
      </c>
      <c r="Y43" s="82" t="str">
        <f aca="false">IF(Y44&gt;0,"НУ","")</f>
        <v/>
      </c>
      <c r="Z43" s="83" t="str">
        <f aca="false">IF(Z44&gt;0,"НУ","")</f>
        <v/>
      </c>
      <c r="AA43" s="84"/>
      <c r="AB43" s="82"/>
      <c r="AC43" s="82"/>
      <c r="AD43" s="82"/>
      <c r="AE43" s="82"/>
      <c r="AF43" s="82"/>
      <c r="AG43" s="82"/>
      <c r="AH43" s="83" t="str">
        <f aca="false">IF(AH44&gt;0,"НУ","")</f>
        <v/>
      </c>
      <c r="AI43" s="83" t="str">
        <f aca="false">IF(AI44&gt;0,"НУ","")</f>
        <v/>
      </c>
      <c r="AJ43" s="85" t="str">
        <f aca="false">IF(AJ44&gt;0,"НУ","")</f>
        <v/>
      </c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57"/>
      <c r="B44" s="58"/>
      <c r="C44" s="102"/>
      <c r="D44" s="60"/>
      <c r="E44" s="101"/>
      <c r="F44" s="87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9"/>
      <c r="R44" s="88"/>
      <c r="S44" s="88"/>
      <c r="T44" s="89"/>
      <c r="U44" s="88"/>
      <c r="V44" s="88"/>
      <c r="W44" s="89"/>
      <c r="X44" s="89"/>
      <c r="Y44" s="88"/>
      <c r="Z44" s="89"/>
      <c r="AA44" s="90"/>
      <c r="AB44" s="88"/>
      <c r="AC44" s="88"/>
      <c r="AD44" s="88"/>
      <c r="AE44" s="88"/>
      <c r="AF44" s="88"/>
      <c r="AG44" s="88"/>
      <c r="AH44" s="88"/>
      <c r="AI44" s="88"/>
      <c r="AJ44" s="91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57" t="n">
        <v>9</v>
      </c>
      <c r="B45" s="58" t="str">
        <f aca="false">IFERROR(VLOOKUP($C45,Списки!$A$1:$C$3999,2,0),"")</f>
        <v>Марценюк Микола Анатолійович</v>
      </c>
      <c r="C45" s="102" t="s">
        <v>163</v>
      </c>
      <c r="D45" s="60" t="str">
        <f aca="false">IFERROR(VLOOKUP($C45,Списки!$A$1:$C$3999,3,0),"")</f>
        <v>комірник</v>
      </c>
      <c r="E45" s="92"/>
      <c r="F45" s="61" t="str">
        <f aca="false">VLOOKUP(F$11,Графік!$E$5:$H$32,3,0)</f>
        <v>ВВ</v>
      </c>
      <c r="G45" s="62" t="str">
        <f aca="false">VLOOKUP(G$11,Графік!$E$5:$H$32,3,0)</f>
        <v>ВВ</v>
      </c>
      <c r="H45" s="62" t="str">
        <f aca="false">VLOOKUP(H$11,Графік!$E$5:$H$32,3,0)</f>
        <v>Р</v>
      </c>
      <c r="I45" s="62" t="str">
        <f aca="false">VLOOKUP(I$11,Графік!$E$5:$H$32,3,0)</f>
        <v>Р</v>
      </c>
      <c r="J45" s="62" t="str">
        <f aca="false">VLOOKUP(J$11,Графік!$E$5:$H$32,3,0)</f>
        <v>Р</v>
      </c>
      <c r="K45" s="62" t="str">
        <f aca="false">VLOOKUP(K$11,Графік!$E$5:$H$32,3,0)</f>
        <v>Р</v>
      </c>
      <c r="L45" s="62" t="str">
        <f aca="false">VLOOKUP(L$11,Графік!$E$5:$H$32,3,0)</f>
        <v>ВВ</v>
      </c>
      <c r="M45" s="64" t="s">
        <v>132</v>
      </c>
      <c r="N45" s="62" t="str">
        <f aca="false">VLOOKUP(N$11,Графік!$E$5:$H$32,3,0)</f>
        <v>Р</v>
      </c>
      <c r="O45" s="62" t="str">
        <f aca="false">VLOOKUP(O$11,Графік!$E$5:$H$32,3,0)</f>
        <v>Р</v>
      </c>
      <c r="P45" s="62" t="str">
        <f aca="false">VLOOKUP(P$11,Графік!$E$5:$H$32,3,0)</f>
        <v>Р</v>
      </c>
      <c r="Q45" s="63" t="str">
        <f aca="false">VLOOKUP(Q$11,Графік!$E$5:$H$32,3,0)</f>
        <v>Р</v>
      </c>
      <c r="R45" s="62" t="str">
        <f aca="false">VLOOKUP(R$11,Графік!$E$5:$H$32,3,0)</f>
        <v>ВВ</v>
      </c>
      <c r="S45" s="62" t="str">
        <f aca="false">VLOOKUP(S$11,Графік!$E$5:$H$32,3,0)</f>
        <v>ВВ</v>
      </c>
      <c r="T45" s="63" t="str">
        <f aca="false">VLOOKUP(T$11,Графік!$E$5:$H$32,3,0)</f>
        <v>Р</v>
      </c>
      <c r="U45" s="62" t="str">
        <f aca="false">VLOOKUP(U$11,Графік!$E$5:$H$32,3,0)</f>
        <v>Р</v>
      </c>
      <c r="V45" s="62" t="s">
        <v>51</v>
      </c>
      <c r="W45" s="63" t="str">
        <f aca="false">VLOOKUP(W$11,Графік!$E$5:$H$32,3,0)</f>
        <v>Р</v>
      </c>
      <c r="X45" s="63" t="str">
        <f aca="false">VLOOKUP(X$11,Графік!$E$5:$H$32,3,0)</f>
        <v>ВВ</v>
      </c>
      <c r="Y45" s="62" t="str">
        <f aca="false">VLOOKUP(Y$11,Графік!$E$5:$H$32,3,0)</f>
        <v>ВВ</v>
      </c>
      <c r="Z45" s="63" t="str">
        <f aca="false">VLOOKUP(Z$11,Графік!$E$5:$H$32,3,0)</f>
        <v>Р</v>
      </c>
      <c r="AA45" s="64" t="str">
        <f aca="false">VLOOKUP(AA$11,Графік!$E$5:$H$32,3,0)</f>
        <v>Р</v>
      </c>
      <c r="AB45" s="62" t="s">
        <v>51</v>
      </c>
      <c r="AC45" s="63" t="str">
        <f aca="false">VLOOKUP(AC$11,Графік!$E$5:$H$32,3,0)</f>
        <v>Р</v>
      </c>
      <c r="AD45" s="63" t="str">
        <f aca="false">VLOOKUP(AD$11,Графік!$E$5:$H$32,3,0)</f>
        <v>ВВ</v>
      </c>
      <c r="AE45" s="62" t="str">
        <f aca="false">VLOOKUP(AE$11,Графік!$E$5:$H$32,3,0)</f>
        <v>ВВ</v>
      </c>
      <c r="AF45" s="62"/>
      <c r="AG45" s="62"/>
      <c r="AH45" s="62"/>
      <c r="AI45" s="62"/>
      <c r="AJ45" s="65"/>
      <c r="AK45" s="93" t="n">
        <f aca="false">SUMIF($F45:$AJ48,"Р",$F46:$AJ46)</f>
        <v>112</v>
      </c>
      <c r="AL45" s="94" t="n">
        <f aca="false">SUMIF($F47:$AJ48,"НУ",$F48:$AJ48)</f>
        <v>0</v>
      </c>
      <c r="AM45" s="95" t="n">
        <f aca="false">SUMIF(F45:AJ48,"РВ",F46:AJ46)</f>
        <v>8</v>
      </c>
      <c r="AN45" s="96" t="n">
        <f aca="false">AK45+AL45+AM45</f>
        <v>120</v>
      </c>
      <c r="AO45" s="70" t="n">
        <f aca="false">COUNTIF($F45:$AJ48,"=Р")</f>
        <v>14</v>
      </c>
      <c r="AP45" s="97" t="n">
        <f aca="false">COUNTIF($F45:$AJ48,"=ВВ")</f>
        <v>9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2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n">
        <f aca="false">IF(C45&gt;1,Графік!$H$36,"")</f>
        <v>144</v>
      </c>
    </row>
    <row r="46" customFormat="false" ht="15" hidden="false" customHeight="true" outlineLevel="0" collapsed="false">
      <c r="A46" s="57"/>
      <c r="B46" s="58"/>
      <c r="C46" s="102"/>
      <c r="D46" s="60"/>
      <c r="E46" s="100"/>
      <c r="F46" s="75" t="str">
        <f aca="false">IF(F45="Р",8,"")</f>
        <v/>
      </c>
      <c r="G46" s="76" t="str">
        <f aca="false">IF(G45="Р",8,"")</f>
        <v/>
      </c>
      <c r="H46" s="76" t="n">
        <f aca="false">IF(H45="Р",8,"")</f>
        <v>8</v>
      </c>
      <c r="I46" s="76" t="n">
        <f aca="false">IF(I45="Р",8,"")</f>
        <v>8</v>
      </c>
      <c r="J46" s="76" t="n">
        <f aca="false">IF(J45="Р",8,"")</f>
        <v>8</v>
      </c>
      <c r="K46" s="76" t="n">
        <f aca="false">IF(K45="Р",8,"")</f>
        <v>8</v>
      </c>
      <c r="L46" s="76" t="str">
        <f aca="false">IF(L45="Р",8,"")</f>
        <v/>
      </c>
      <c r="M46" s="78" t="n">
        <v>8</v>
      </c>
      <c r="N46" s="76" t="n">
        <f aca="false">IF(N45="Р",8,"")</f>
        <v>8</v>
      </c>
      <c r="O46" s="76" t="n">
        <f aca="false">IF(O45="Р",8,"")</f>
        <v>8</v>
      </c>
      <c r="P46" s="76" t="n">
        <f aca="false">IF(P45="Р",8,"")</f>
        <v>8</v>
      </c>
      <c r="Q46" s="77" t="n">
        <f aca="false">IF(Q45="Р",8,"")</f>
        <v>8</v>
      </c>
      <c r="R46" s="76" t="str">
        <f aca="false">IF(R45="Р",8,"")</f>
        <v/>
      </c>
      <c r="S46" s="76" t="str">
        <f aca="false">IF(S45="Р",8,"")</f>
        <v/>
      </c>
      <c r="T46" s="77" t="n">
        <f aca="false">IF(T45="Р",8,"")</f>
        <v>8</v>
      </c>
      <c r="U46" s="76" t="n">
        <f aca="false">IF(U45="Р",8,"")</f>
        <v>8</v>
      </c>
      <c r="V46" s="76" t="str">
        <f aca="false">IF(V45="Р",8,"")</f>
        <v/>
      </c>
      <c r="W46" s="77" t="n">
        <f aca="false">IF(W45="Р",8,"")</f>
        <v>8</v>
      </c>
      <c r="X46" s="77" t="str">
        <f aca="false">IF(X45="Р",8,"")</f>
        <v/>
      </c>
      <c r="Y46" s="76" t="str">
        <f aca="false">IF(Y45="Р",8,"")</f>
        <v/>
      </c>
      <c r="Z46" s="77" t="n">
        <f aca="false">IF(Z45="Р",8,"")</f>
        <v>8</v>
      </c>
      <c r="AA46" s="78" t="n">
        <f aca="false">IF(AA45="Р",8,"")</f>
        <v>8</v>
      </c>
      <c r="AB46" s="76"/>
      <c r="AC46" s="77" t="n">
        <f aca="false">IF(AC45="Р",8,"")</f>
        <v>8</v>
      </c>
      <c r="AD46" s="76"/>
      <c r="AE46" s="76"/>
      <c r="AF46" s="76"/>
      <c r="AG46" s="76"/>
      <c r="AH46" s="76"/>
      <c r="AI46" s="76"/>
      <c r="AJ46" s="79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57"/>
      <c r="B47" s="58"/>
      <c r="C47" s="102"/>
      <c r="D47" s="60"/>
      <c r="E47" s="100"/>
      <c r="F47" s="81" t="str">
        <f aca="false">IF(F48&gt;0,"НУ","")</f>
        <v/>
      </c>
      <c r="G47" s="82" t="str">
        <f aca="false">IF(G48&gt;0,"НУ","")</f>
        <v/>
      </c>
      <c r="H47" s="82" t="str">
        <f aca="false">IF(H48&gt;0,"НУ","")</f>
        <v/>
      </c>
      <c r="I47" s="82" t="str">
        <f aca="false">IF(I48&gt;0,"НУ","")</f>
        <v/>
      </c>
      <c r="J47" s="82" t="str">
        <f aca="false">IF(J48&gt;0,"НУ","")</f>
        <v/>
      </c>
      <c r="K47" s="82" t="str">
        <f aca="false">IF(K48&gt;0,"НУ","")</f>
        <v/>
      </c>
      <c r="L47" s="82" t="str">
        <f aca="false">IF(L48&gt;0,"НУ","")</f>
        <v/>
      </c>
      <c r="M47" s="82" t="str">
        <f aca="false">IF(M48&gt;0,"НУ","")</f>
        <v/>
      </c>
      <c r="N47" s="82" t="str">
        <f aca="false">IF(N48&gt;0,"НУ","")</f>
        <v/>
      </c>
      <c r="O47" s="82" t="str">
        <f aca="false">IF(O48&gt;0,"НУ","")</f>
        <v/>
      </c>
      <c r="P47" s="82" t="str">
        <f aca="false">IF(P48&gt;0,"НУ","")</f>
        <v/>
      </c>
      <c r="Q47" s="83" t="str">
        <f aca="false">IF(Q48&gt;0,"НУ","")</f>
        <v/>
      </c>
      <c r="R47" s="82" t="str">
        <f aca="false">IF(R48&gt;0,"НУ","")</f>
        <v/>
      </c>
      <c r="S47" s="82" t="str">
        <f aca="false">IF(S48&gt;0,"НУ","")</f>
        <v/>
      </c>
      <c r="T47" s="83" t="str">
        <f aca="false">IF(T48&gt;0,"НУ","")</f>
        <v/>
      </c>
      <c r="U47" s="82" t="str">
        <f aca="false">IF(U48&gt;0,"НУ","")</f>
        <v/>
      </c>
      <c r="V47" s="82" t="str">
        <f aca="false">IF(V48&gt;0,"НУ","")</f>
        <v/>
      </c>
      <c r="W47" s="83" t="str">
        <f aca="false">IF(W48&gt;0,"НУ","")</f>
        <v/>
      </c>
      <c r="X47" s="83" t="str">
        <f aca="false">IF(X48&gt;0,"НУ","")</f>
        <v/>
      </c>
      <c r="Y47" s="82" t="str">
        <f aca="false">IF(Y48&gt;0,"НУ","")</f>
        <v/>
      </c>
      <c r="Z47" s="83" t="str">
        <f aca="false">IF(Z48&gt;0,"НУ","")</f>
        <v/>
      </c>
      <c r="AA47" s="84"/>
      <c r="AB47" s="82"/>
      <c r="AC47" s="82"/>
      <c r="AD47" s="82"/>
      <c r="AE47" s="82"/>
      <c r="AF47" s="82"/>
      <c r="AG47" s="82"/>
      <c r="AH47" s="83" t="str">
        <f aca="false">IF(AH48&gt;0,"НУ","")</f>
        <v/>
      </c>
      <c r="AI47" s="83" t="str">
        <f aca="false">IF(AI48&gt;0,"НУ","")</f>
        <v/>
      </c>
      <c r="AJ47" s="85" t="str">
        <f aca="false">IF(AJ48&gt;0,"НУ","")</f>
        <v/>
      </c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57"/>
      <c r="B48" s="58"/>
      <c r="C48" s="102"/>
      <c r="D48" s="60"/>
      <c r="E48" s="101"/>
      <c r="F48" s="87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9"/>
      <c r="R48" s="88"/>
      <c r="S48" s="88"/>
      <c r="T48" s="89"/>
      <c r="U48" s="88"/>
      <c r="V48" s="88"/>
      <c r="W48" s="89"/>
      <c r="X48" s="89"/>
      <c r="Y48" s="88"/>
      <c r="Z48" s="89"/>
      <c r="AA48" s="90"/>
      <c r="AB48" s="88"/>
      <c r="AC48" s="88"/>
      <c r="AD48" s="88"/>
      <c r="AE48" s="88"/>
      <c r="AF48" s="88"/>
      <c r="AG48" s="88"/>
      <c r="AH48" s="88"/>
      <c r="AI48" s="88"/>
      <c r="AJ48" s="91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57" t="n">
        <v>10</v>
      </c>
      <c r="B49" s="58" t="str">
        <f aca="false">IFERROR(VLOOKUP($C49,Списки!$A$1:$C$3999,2,0),"")</f>
        <v>Мишковський Ілля Ярославович</v>
      </c>
      <c r="C49" s="102" t="s">
        <v>164</v>
      </c>
      <c r="D49" s="60" t="str">
        <f aca="false">IFERROR(VLOOKUP($C49,Списки!$A$1:$C$3999,3,0),"")</f>
        <v>комірник</v>
      </c>
      <c r="E49" s="92"/>
      <c r="F49" s="61" t="str">
        <f aca="false">VLOOKUP(F$11,Графік!$E$5:$H$32,3,0)</f>
        <v>ВВ</v>
      </c>
      <c r="G49" s="62" t="str">
        <f aca="false">VLOOKUP(G$11,Графік!$E$5:$H$32,3,0)</f>
        <v>ВВ</v>
      </c>
      <c r="H49" s="62" t="str">
        <f aca="false">VLOOKUP(H$11,Графік!$E$5:$H$32,3,0)</f>
        <v>Р</v>
      </c>
      <c r="I49" s="62" t="str">
        <f aca="false">VLOOKUP(I$11,Графік!$E$5:$H$32,3,0)</f>
        <v>Р</v>
      </c>
      <c r="J49" s="62" t="str">
        <f aca="false">VLOOKUP(J$11,Графік!$E$5:$H$32,3,0)</f>
        <v>Р</v>
      </c>
      <c r="K49" s="62" t="str">
        <f aca="false">VLOOKUP(K$11,Графік!$E$5:$H$32,3,0)</f>
        <v>Р</v>
      </c>
      <c r="L49" s="62" t="str">
        <f aca="false">VLOOKUP(L$11,Графік!$E$5:$H$32,3,0)</f>
        <v>ВВ</v>
      </c>
      <c r="M49" s="62" t="str">
        <f aca="false">VLOOKUP(M$11,Графік!$E$5:$H$32,3,0)</f>
        <v>ВВ</v>
      </c>
      <c r="N49" s="62" t="str">
        <f aca="false">VLOOKUP(N$11,Графік!$E$5:$H$32,3,0)</f>
        <v>Р</v>
      </c>
      <c r="O49" s="62" t="str">
        <f aca="false">VLOOKUP(O$11,Графік!$E$5:$H$32,3,0)</f>
        <v>Р</v>
      </c>
      <c r="P49" s="62" t="str">
        <f aca="false">VLOOKUP(P$11,Графік!$E$5:$H$32,3,0)</f>
        <v>Р</v>
      </c>
      <c r="Q49" s="63" t="str">
        <f aca="false">VLOOKUP(Q$11,Графік!$E$5:$H$32,3,0)</f>
        <v>Р</v>
      </c>
      <c r="R49" s="62" t="str">
        <f aca="false">VLOOKUP(R$11,Графік!$E$5:$H$32,3,0)</f>
        <v>ВВ</v>
      </c>
      <c r="S49" s="62" t="str">
        <f aca="false">VLOOKUP(S$11,Графік!$E$5:$H$32,3,0)</f>
        <v>ВВ</v>
      </c>
      <c r="T49" s="63" t="str">
        <f aca="false">VLOOKUP(T$11,Графік!$E$5:$H$32,3,0)</f>
        <v>Р</v>
      </c>
      <c r="U49" s="62" t="str">
        <f aca="false">VLOOKUP(U$11,Графік!$E$5:$H$32,3,0)</f>
        <v>Р</v>
      </c>
      <c r="V49" s="62" t="s">
        <v>51</v>
      </c>
      <c r="W49" s="63" t="str">
        <f aca="false">VLOOKUP(W$11,Графік!$E$5:$H$32,3,0)</f>
        <v>Р</v>
      </c>
      <c r="X49" s="63" t="str">
        <f aca="false">VLOOKUP(X$11,Графік!$E$5:$H$32,3,0)</f>
        <v>ВВ</v>
      </c>
      <c r="Y49" s="62" t="str">
        <f aca="false">VLOOKUP(Y$11,Графік!$E$5:$H$32,3,0)</f>
        <v>ВВ</v>
      </c>
      <c r="Z49" s="63" t="str">
        <f aca="false">VLOOKUP(Z$11,Графік!$E$5:$H$32,3,0)</f>
        <v>Р</v>
      </c>
      <c r="AA49" s="64" t="str">
        <f aca="false">VLOOKUP(AA$11,Графік!$E$5:$H$32,3,0)</f>
        <v>Р</v>
      </c>
      <c r="AB49" s="62" t="s">
        <v>51</v>
      </c>
      <c r="AC49" s="62" t="s">
        <v>51</v>
      </c>
      <c r="AD49" s="63" t="str">
        <f aca="false">VLOOKUP(AD$11,Графік!$E$5:$H$32,3,0)</f>
        <v>ВВ</v>
      </c>
      <c r="AE49" s="62" t="str">
        <f aca="false">VLOOKUP(AE$11,Графік!$E$5:$H$32,3,0)</f>
        <v>ВВ</v>
      </c>
      <c r="AF49" s="62"/>
      <c r="AG49" s="62"/>
      <c r="AH49" s="62"/>
      <c r="AI49" s="62"/>
      <c r="AJ49" s="65"/>
      <c r="AK49" s="93" t="n">
        <f aca="false">SUMIF($F49:$AJ52,"Р",$F50:$AJ50)</f>
        <v>104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104</v>
      </c>
      <c r="AO49" s="70" t="n">
        <f aca="false">COUNTIF($F49:$AJ52,"=Р")</f>
        <v>13</v>
      </c>
      <c r="AP49" s="97" t="n">
        <f aca="false">COUNTIF($F49:$AJ52,"=ВВ")</f>
        <v>10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0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3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n">
        <f aca="false">IF(C49&gt;1,Графік!$H$36,"")</f>
        <v>144</v>
      </c>
    </row>
    <row r="50" customFormat="false" ht="15" hidden="false" customHeight="true" outlineLevel="0" collapsed="false">
      <c r="A50" s="57"/>
      <c r="B50" s="58"/>
      <c r="C50" s="102"/>
      <c r="D50" s="60"/>
      <c r="E50" s="100"/>
      <c r="F50" s="198"/>
      <c r="G50" s="199"/>
      <c r="H50" s="76" t="n">
        <f aca="false">IF(H49="Р",8,"")</f>
        <v>8</v>
      </c>
      <c r="I50" s="76" t="n">
        <f aca="false">IF(I49="Р",8,"")</f>
        <v>8</v>
      </c>
      <c r="J50" s="76" t="n">
        <f aca="false">IF(J49="Р",8,"")</f>
        <v>8</v>
      </c>
      <c r="K50" s="76" t="n">
        <f aca="false">IF(K49="Р",8,"")</f>
        <v>8</v>
      </c>
      <c r="L50" s="76" t="str">
        <f aca="false">IF(L49="Р",8,"")</f>
        <v/>
      </c>
      <c r="M50" s="76" t="str">
        <f aca="false">IF(M49="Р",8,"")</f>
        <v/>
      </c>
      <c r="N50" s="76" t="n">
        <f aca="false">IF(N49="Р",8,"")</f>
        <v>8</v>
      </c>
      <c r="O50" s="76" t="n">
        <f aca="false">IF(O49="Р",8,"")</f>
        <v>8</v>
      </c>
      <c r="P50" s="76" t="n">
        <f aca="false">IF(P49="Р",8,"")</f>
        <v>8</v>
      </c>
      <c r="Q50" s="77" t="n">
        <f aca="false">IF(Q49="Р",8,"")</f>
        <v>8</v>
      </c>
      <c r="R50" s="76" t="str">
        <f aca="false">IF(R49="Р",8,"")</f>
        <v/>
      </c>
      <c r="S50" s="76" t="str">
        <f aca="false">IF(S49="Р",8,"")</f>
        <v/>
      </c>
      <c r="T50" s="77" t="n">
        <f aca="false">IF(T49="Р",8,"")</f>
        <v>8</v>
      </c>
      <c r="U50" s="76" t="n">
        <f aca="false">IF(U49="Р",8,"")</f>
        <v>8</v>
      </c>
      <c r="V50" s="76" t="str">
        <f aca="false">IF(V49="Р",8,"")</f>
        <v/>
      </c>
      <c r="W50" s="77" t="n">
        <f aca="false">IF(W49="Р",8,"")</f>
        <v>8</v>
      </c>
      <c r="X50" s="77" t="str">
        <f aca="false">IF(X49="Р",8,"")</f>
        <v/>
      </c>
      <c r="Y50" s="76" t="str">
        <f aca="false">IF(Y49="Р",8,"")</f>
        <v/>
      </c>
      <c r="Z50" s="77" t="n">
        <f aca="false">IF(Z49="Р",8,"")</f>
        <v>8</v>
      </c>
      <c r="AA50" s="78" t="n">
        <f aca="false">IF(AA49="Р",8,"")</f>
        <v>8</v>
      </c>
      <c r="AB50" s="76"/>
      <c r="AC50" s="76"/>
      <c r="AD50" s="76"/>
      <c r="AE50" s="76"/>
      <c r="AF50" s="76"/>
      <c r="AG50" s="76"/>
      <c r="AH50" s="76"/>
      <c r="AI50" s="76"/>
      <c r="AJ50" s="79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57"/>
      <c r="B51" s="58"/>
      <c r="C51" s="102"/>
      <c r="D51" s="60"/>
      <c r="E51" s="100"/>
      <c r="F51" s="81" t="str">
        <f aca="false">IF(F52&gt;0,"НУ","")</f>
        <v/>
      </c>
      <c r="G51" s="82" t="str">
        <f aca="false">IF(G52&gt;0,"НУ","")</f>
        <v/>
      </c>
      <c r="H51" s="82" t="str">
        <f aca="false">IF(H52&gt;0,"НУ","")</f>
        <v/>
      </c>
      <c r="I51" s="82" t="str">
        <f aca="false">IF(I52&gt;0,"НУ","")</f>
        <v/>
      </c>
      <c r="J51" s="82" t="str">
        <f aca="false">IF(J52&gt;0,"НУ","")</f>
        <v/>
      </c>
      <c r="K51" s="82" t="str">
        <f aca="false">IF(K52&gt;0,"НУ","")</f>
        <v/>
      </c>
      <c r="L51" s="82" t="str">
        <f aca="false">IF(L52&gt;0,"НУ","")</f>
        <v/>
      </c>
      <c r="M51" s="82" t="str">
        <f aca="false">IF(M52&gt;0,"НУ","")</f>
        <v/>
      </c>
      <c r="N51" s="82" t="str">
        <f aca="false">IF(N52&gt;0,"НУ","")</f>
        <v/>
      </c>
      <c r="O51" s="82" t="str">
        <f aca="false">IF(O52&gt;0,"НУ","")</f>
        <v/>
      </c>
      <c r="P51" s="82" t="str">
        <f aca="false">IF(P52&gt;0,"НУ","")</f>
        <v/>
      </c>
      <c r="Q51" s="83" t="str">
        <f aca="false">IF(Q52&gt;0,"НУ","")</f>
        <v/>
      </c>
      <c r="R51" s="82" t="str">
        <f aca="false">IF(R52&gt;0,"НУ","")</f>
        <v/>
      </c>
      <c r="S51" s="82" t="str">
        <f aca="false">IF(S52&gt;0,"НУ","")</f>
        <v/>
      </c>
      <c r="T51" s="83" t="str">
        <f aca="false">IF(T52&gt;0,"НУ","")</f>
        <v/>
      </c>
      <c r="U51" s="82" t="str">
        <f aca="false">IF(U52&gt;0,"НУ","")</f>
        <v/>
      </c>
      <c r="V51" s="82" t="str">
        <f aca="false">IF(V52&gt;0,"НУ","")</f>
        <v/>
      </c>
      <c r="W51" s="83" t="str">
        <f aca="false">IF(W52&gt;0,"НУ","")</f>
        <v/>
      </c>
      <c r="X51" s="83" t="str">
        <f aca="false">IF(X52&gt;0,"НУ","")</f>
        <v/>
      </c>
      <c r="Y51" s="82" t="str">
        <f aca="false">IF(Y52&gt;0,"НУ","")</f>
        <v/>
      </c>
      <c r="Z51" s="83" t="str">
        <f aca="false">IF(Z52&gt;0,"НУ","")</f>
        <v/>
      </c>
      <c r="AA51" s="84"/>
      <c r="AB51" s="82"/>
      <c r="AC51" s="82"/>
      <c r="AD51" s="82"/>
      <c r="AE51" s="82"/>
      <c r="AF51" s="82"/>
      <c r="AG51" s="82"/>
      <c r="AH51" s="83" t="str">
        <f aca="false">IF(AH52&gt;0,"НУ","")</f>
        <v/>
      </c>
      <c r="AI51" s="83" t="str">
        <f aca="false">IF(AI52&gt;0,"НУ","")</f>
        <v/>
      </c>
      <c r="AJ51" s="85" t="str">
        <f aca="false">IF(AJ52&gt;0,"НУ","")</f>
        <v/>
      </c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57"/>
      <c r="B52" s="58"/>
      <c r="C52" s="102"/>
      <c r="D52" s="60"/>
      <c r="E52" s="101"/>
      <c r="F52" s="87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9"/>
      <c r="R52" s="88"/>
      <c r="S52" s="88"/>
      <c r="T52" s="89"/>
      <c r="U52" s="88"/>
      <c r="V52" s="88"/>
      <c r="W52" s="89"/>
      <c r="X52" s="89"/>
      <c r="Y52" s="88"/>
      <c r="Z52" s="89"/>
      <c r="AA52" s="90"/>
      <c r="AB52" s="88"/>
      <c r="AC52" s="88"/>
      <c r="AD52" s="88"/>
      <c r="AE52" s="88"/>
      <c r="AF52" s="88"/>
      <c r="AG52" s="88"/>
      <c r="AH52" s="88"/>
      <c r="AI52" s="88"/>
      <c r="AJ52" s="91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15" hidden="false" customHeight="true" outlineLevel="0" collapsed="false">
      <c r="A53" s="57" t="n">
        <v>11</v>
      </c>
      <c r="B53" s="58" t="str">
        <f aca="false">IFERROR(VLOOKUP($C53,Списки!$A$1:$C$3999,2,0),"")</f>
        <v>Сандуляк  Андрій  Миколайович</v>
      </c>
      <c r="C53" s="102" t="s">
        <v>165</v>
      </c>
      <c r="D53" s="60" t="str">
        <f aca="false">IFERROR(VLOOKUP($C53,Списки!$A$1:$C$3999,3,0),"")</f>
        <v>старший комірник</v>
      </c>
      <c r="E53" s="92"/>
      <c r="F53" s="61" t="str">
        <f aca="false">VLOOKUP(F$11,Графік!$E$5:$H$32,3,0)</f>
        <v>ВВ</v>
      </c>
      <c r="G53" s="62" t="str">
        <f aca="false">VLOOKUP(G$11,Графік!$E$5:$H$32,3,0)</f>
        <v>ВВ</v>
      </c>
      <c r="H53" s="62" t="str">
        <f aca="false">VLOOKUP(H$11,Графік!$E$5:$H$32,3,0)</f>
        <v>Р</v>
      </c>
      <c r="I53" s="62" t="str">
        <f aca="false">VLOOKUP(I$11,Графік!$E$5:$H$32,3,0)</f>
        <v>Р</v>
      </c>
      <c r="J53" s="62" t="str">
        <f aca="false">VLOOKUP(J$11,Графік!$E$5:$H$32,3,0)</f>
        <v>Р</v>
      </c>
      <c r="K53" s="62" t="str">
        <f aca="false">VLOOKUP(K$11,Графік!$E$5:$H$32,3,0)</f>
        <v>Р</v>
      </c>
      <c r="L53" s="62" t="str">
        <f aca="false">VLOOKUP(L$11,Графік!$E$5:$H$32,3,0)</f>
        <v>ВВ</v>
      </c>
      <c r="M53" s="62" t="str">
        <f aca="false">VLOOKUP(M$11,Графік!$E$5:$H$32,3,0)</f>
        <v>ВВ</v>
      </c>
      <c r="N53" s="62" t="str">
        <f aca="false">VLOOKUP(N$11,Графік!$E$5:$H$32,3,0)</f>
        <v>Р</v>
      </c>
      <c r="O53" s="62" t="str">
        <f aca="false">VLOOKUP(O$11,Графік!$E$5:$H$32,3,0)</f>
        <v>Р</v>
      </c>
      <c r="P53" s="62" t="str">
        <f aca="false">VLOOKUP(P$11,Графік!$E$5:$H$32,3,0)</f>
        <v>Р</v>
      </c>
      <c r="Q53" s="63" t="str">
        <f aca="false">VLOOKUP(Q$11,Графік!$E$5:$H$32,3,0)</f>
        <v>Р</v>
      </c>
      <c r="R53" s="62" t="str">
        <f aca="false">VLOOKUP(R$11,Графік!$E$5:$H$32,3,0)</f>
        <v>ВВ</v>
      </c>
      <c r="S53" s="62" t="str">
        <f aca="false">VLOOKUP(S$11,Графік!$E$5:$H$32,3,0)</f>
        <v>ВВ</v>
      </c>
      <c r="T53" s="63" t="str">
        <f aca="false">VLOOKUP(T$11,Графік!$E$5:$H$32,3,0)</f>
        <v>Р</v>
      </c>
      <c r="U53" s="62" t="str">
        <f aca="false">VLOOKUP(U$11,Графік!$E$5:$H$32,3,0)</f>
        <v>Р</v>
      </c>
      <c r="V53" s="62" t="s">
        <v>51</v>
      </c>
      <c r="W53" s="63" t="str">
        <f aca="false">VLOOKUP(W$11,Графік!$E$5:$H$32,3,0)</f>
        <v>Р</v>
      </c>
      <c r="X53" s="63" t="str">
        <f aca="false">VLOOKUP(X$11,Графік!$E$5:$H$32,3,0)</f>
        <v>ВВ</v>
      </c>
      <c r="Y53" s="62" t="str">
        <f aca="false">VLOOKUP(Y$11,Графік!$E$5:$H$32,3,0)</f>
        <v>ВВ</v>
      </c>
      <c r="Z53" s="63" t="str">
        <f aca="false">VLOOKUP(Z$11,Графік!$E$5:$H$32,3,0)</f>
        <v>Р</v>
      </c>
      <c r="AA53" s="64" t="str">
        <f aca="false">VLOOKUP(AA$11,Графік!$E$5:$H$32,3,0)</f>
        <v>Р</v>
      </c>
      <c r="AB53" s="62" t="s">
        <v>51</v>
      </c>
      <c r="AC53" s="63" t="str">
        <f aca="false">VLOOKUP(AC$11,Графік!$E$5:$H$32,3,0)</f>
        <v>Р</v>
      </c>
      <c r="AD53" s="63" t="str">
        <f aca="false">VLOOKUP(AD$11,Графік!$E$5:$H$32,3,0)</f>
        <v>ВВ</v>
      </c>
      <c r="AE53" s="62" t="str">
        <f aca="false">VLOOKUP(AE$11,Графік!$E$5:$H$32,3,0)</f>
        <v>ВВ</v>
      </c>
      <c r="AF53" s="62"/>
      <c r="AG53" s="62"/>
      <c r="AH53" s="62"/>
      <c r="AI53" s="62"/>
      <c r="AJ53" s="65"/>
      <c r="AK53" s="93" t="n">
        <f aca="false">SUMIF($F53:$AJ56,"Р",$F54:$AJ54)</f>
        <v>112</v>
      </c>
      <c r="AL53" s="94" t="n">
        <f aca="false">SUMIF($F55:$AJ56,"НУ",$F56:$AJ56)</f>
        <v>0</v>
      </c>
      <c r="AM53" s="95" t="n">
        <f aca="false">SUMIF(F53:AJ56,"РВ",F54:AJ54)</f>
        <v>0</v>
      </c>
      <c r="AN53" s="96" t="n">
        <f aca="false">AK53+AL53+AM53</f>
        <v>112</v>
      </c>
      <c r="AO53" s="70" t="n">
        <f aca="false">COUNTIF($F53:$AJ56,"=Р")</f>
        <v>14</v>
      </c>
      <c r="AP53" s="97" t="n">
        <f aca="false">COUNTIF($F53:$AJ56,"=ВВ")</f>
        <v>10</v>
      </c>
      <c r="AQ53" s="97" t="n">
        <f aca="false">COUNTIF($F53:$AJ56,"=В")</f>
        <v>0</v>
      </c>
      <c r="AR53" s="98" t="n">
        <f aca="false">COUNTIF($F53:$AJ56,"=НА")</f>
        <v>0</v>
      </c>
      <c r="AS53" s="98" t="n">
        <f aca="false">COUNTIF(F53:AJ56,"=ТН")</f>
        <v>0</v>
      </c>
      <c r="AT53" s="98" t="n">
        <f aca="false">COUNTIF($F53:$AJ56,"=ВД")</f>
        <v>0</v>
      </c>
      <c r="AU53" s="98" t="n">
        <f aca="false">COUNTIF($F53:$AJ56,"=ВП")</f>
        <v>0</v>
      </c>
      <c r="AV53" s="98" t="n">
        <f aca="false">COUNTIF($F53:$AJ56,"=ДД")</f>
        <v>0</v>
      </c>
      <c r="AW53" s="98" t="n">
        <f aca="false">COUNTIF($F53:$AJ56,"=П")</f>
        <v>2</v>
      </c>
      <c r="AX53" s="98" t="n">
        <f aca="false">COUNTIF($F53:$AJ56,"=ПР")</f>
        <v>0</v>
      </c>
      <c r="AY53" s="99" t="n">
        <f aca="false">COUNTIF($F53:$AJ56,"=І")</f>
        <v>0</v>
      </c>
      <c r="AZ53" s="99" t="n">
        <f aca="false">COUNTIF($F53:$AJ56,"=НЗ")</f>
        <v>0</v>
      </c>
      <c r="BA53" s="73" t="n">
        <f aca="false">IF(C53&gt;1,Графік!$H$36,"")</f>
        <v>144</v>
      </c>
    </row>
    <row r="54" customFormat="false" ht="15" hidden="false" customHeight="true" outlineLevel="0" collapsed="false">
      <c r="A54" s="57"/>
      <c r="B54" s="58"/>
      <c r="C54" s="102"/>
      <c r="D54" s="60"/>
      <c r="E54" s="100"/>
      <c r="F54" s="75" t="str">
        <f aca="false">IF(F53="Р",8,"")</f>
        <v/>
      </c>
      <c r="G54" s="76" t="str">
        <f aca="false">IF(G53="Р",8,"")</f>
        <v/>
      </c>
      <c r="H54" s="76" t="n">
        <f aca="false">IF(H53="Р",8,"")</f>
        <v>8</v>
      </c>
      <c r="I54" s="76" t="n">
        <f aca="false">IF(I53="Р",8,"")</f>
        <v>8</v>
      </c>
      <c r="J54" s="76" t="n">
        <f aca="false">IF(J53="Р",8,"")</f>
        <v>8</v>
      </c>
      <c r="K54" s="76" t="n">
        <f aca="false">IF(K53="Р",8,"")</f>
        <v>8</v>
      </c>
      <c r="L54" s="76" t="str">
        <f aca="false">IF(L53="Р",8,"")</f>
        <v/>
      </c>
      <c r="M54" s="76" t="str">
        <f aca="false">IF(M53="Р",8,"")</f>
        <v/>
      </c>
      <c r="N54" s="76" t="n">
        <f aca="false">IF(N53="Р",8,"")</f>
        <v>8</v>
      </c>
      <c r="O54" s="76" t="n">
        <f aca="false">IF(O53="Р",8,"")</f>
        <v>8</v>
      </c>
      <c r="P54" s="76" t="n">
        <f aca="false">IF(P53="Р",8,"")</f>
        <v>8</v>
      </c>
      <c r="Q54" s="77" t="n">
        <f aca="false">IF(Q53="Р",8,"")</f>
        <v>8</v>
      </c>
      <c r="R54" s="76" t="str">
        <f aca="false">IF(R53="Р",8,"")</f>
        <v/>
      </c>
      <c r="S54" s="76" t="str">
        <f aca="false">IF(S53="Р",8,"")</f>
        <v/>
      </c>
      <c r="T54" s="77" t="n">
        <f aca="false">IF(T53="Р",8,"")</f>
        <v>8</v>
      </c>
      <c r="U54" s="76" t="n">
        <f aca="false">IF(U53="Р",8,"")</f>
        <v>8</v>
      </c>
      <c r="V54" s="76" t="str">
        <f aca="false">IF(V53="Р",8,"")</f>
        <v/>
      </c>
      <c r="W54" s="77" t="n">
        <f aca="false">IF(W53="Р",8,"")</f>
        <v>8</v>
      </c>
      <c r="X54" s="77" t="str">
        <f aca="false">IF(X53="Р",8,"")</f>
        <v/>
      </c>
      <c r="Y54" s="76" t="str">
        <f aca="false">IF(Y53="Р",8,"")</f>
        <v/>
      </c>
      <c r="Z54" s="77" t="n">
        <f aca="false">IF(Z53="Р",8,"")</f>
        <v>8</v>
      </c>
      <c r="AA54" s="78" t="n">
        <f aca="false">IF(AA53="Р",8,"")</f>
        <v>8</v>
      </c>
      <c r="AB54" s="76"/>
      <c r="AC54" s="77" t="n">
        <f aca="false">IF(AC53="Р",8,"")</f>
        <v>8</v>
      </c>
      <c r="AD54" s="76"/>
      <c r="AE54" s="76"/>
      <c r="AF54" s="76"/>
      <c r="AG54" s="76"/>
      <c r="AH54" s="76"/>
      <c r="AI54" s="76"/>
      <c r="AJ54" s="79"/>
      <c r="AK54" s="93"/>
      <c r="AL54" s="94"/>
      <c r="AM54" s="95"/>
      <c r="AN54" s="96"/>
      <c r="AO54" s="70"/>
      <c r="AP54" s="70"/>
      <c r="AQ54" s="70"/>
      <c r="AR54" s="98"/>
      <c r="AS54" s="98"/>
      <c r="AT54" s="98"/>
      <c r="AU54" s="98"/>
      <c r="AV54" s="98"/>
      <c r="AW54" s="98"/>
      <c r="AX54" s="98"/>
      <c r="AY54" s="99"/>
      <c r="AZ54" s="99"/>
      <c r="BA54" s="73"/>
    </row>
    <row r="55" customFormat="false" ht="15" hidden="false" customHeight="true" outlineLevel="0" collapsed="false">
      <c r="A55" s="57"/>
      <c r="B55" s="58"/>
      <c r="C55" s="102"/>
      <c r="D55" s="60"/>
      <c r="E55" s="100"/>
      <c r="F55" s="81" t="str">
        <f aca="false">IF(F56&gt;0,"НУ","")</f>
        <v/>
      </c>
      <c r="G55" s="82" t="str">
        <f aca="false">IF(G56&gt;0,"НУ","")</f>
        <v/>
      </c>
      <c r="H55" s="82" t="str">
        <f aca="false">IF(H56&gt;0,"НУ","")</f>
        <v/>
      </c>
      <c r="I55" s="82" t="str">
        <f aca="false">IF(I56&gt;0,"НУ","")</f>
        <v/>
      </c>
      <c r="J55" s="82" t="str">
        <f aca="false">IF(J56&gt;0,"НУ","")</f>
        <v/>
      </c>
      <c r="K55" s="82" t="str">
        <f aca="false">IF(K56&gt;0,"НУ","")</f>
        <v/>
      </c>
      <c r="L55" s="82" t="str">
        <f aca="false">IF(L56&gt;0,"НУ","")</f>
        <v/>
      </c>
      <c r="M55" s="82" t="str">
        <f aca="false">IF(M56&gt;0,"НУ","")</f>
        <v/>
      </c>
      <c r="N55" s="82" t="str">
        <f aca="false">IF(N56&gt;0,"НУ","")</f>
        <v/>
      </c>
      <c r="O55" s="82" t="str">
        <f aca="false">IF(O56&gt;0,"НУ","")</f>
        <v/>
      </c>
      <c r="P55" s="82" t="str">
        <f aca="false">IF(P56&gt;0,"НУ","")</f>
        <v/>
      </c>
      <c r="Q55" s="83" t="str">
        <f aca="false">IF(Q56&gt;0,"НУ","")</f>
        <v/>
      </c>
      <c r="R55" s="82" t="str">
        <f aca="false">IF(R56&gt;0,"НУ","")</f>
        <v/>
      </c>
      <c r="S55" s="82" t="str">
        <f aca="false">IF(S56&gt;0,"НУ","")</f>
        <v/>
      </c>
      <c r="T55" s="83" t="str">
        <f aca="false">IF(T56&gt;0,"НУ","")</f>
        <v/>
      </c>
      <c r="U55" s="82" t="str">
        <f aca="false">IF(U56&gt;0,"НУ","")</f>
        <v/>
      </c>
      <c r="V55" s="82" t="str">
        <f aca="false">IF(V56&gt;0,"НУ","")</f>
        <v/>
      </c>
      <c r="W55" s="83" t="str">
        <f aca="false">IF(W56&gt;0,"НУ","")</f>
        <v/>
      </c>
      <c r="X55" s="83" t="str">
        <f aca="false">IF(X56&gt;0,"НУ","")</f>
        <v/>
      </c>
      <c r="Y55" s="82" t="str">
        <f aca="false">IF(Y56&gt;0,"НУ","")</f>
        <v/>
      </c>
      <c r="Z55" s="83" t="str">
        <f aca="false">IF(Z56&gt;0,"НУ","")</f>
        <v/>
      </c>
      <c r="AA55" s="84"/>
      <c r="AB55" s="82"/>
      <c r="AC55" s="82"/>
      <c r="AD55" s="82"/>
      <c r="AE55" s="82"/>
      <c r="AF55" s="82"/>
      <c r="AG55" s="82"/>
      <c r="AH55" s="83" t="str">
        <f aca="false">IF(AH56&gt;0,"НУ","")</f>
        <v/>
      </c>
      <c r="AI55" s="83" t="str">
        <f aca="false">IF(AI56&gt;0,"НУ","")</f>
        <v/>
      </c>
      <c r="AJ55" s="85" t="str">
        <f aca="false">IF(AJ56&gt;0,"НУ","")</f>
        <v/>
      </c>
      <c r="AK55" s="93"/>
      <c r="AL55" s="94"/>
      <c r="AM55" s="95"/>
      <c r="AN55" s="96"/>
      <c r="AO55" s="70"/>
      <c r="AP55" s="70"/>
      <c r="AQ55" s="70"/>
      <c r="AR55" s="98"/>
      <c r="AS55" s="98"/>
      <c r="AT55" s="98"/>
      <c r="AU55" s="98"/>
      <c r="AV55" s="98"/>
      <c r="AW55" s="98"/>
      <c r="AX55" s="98"/>
      <c r="AY55" s="99"/>
      <c r="AZ55" s="99"/>
      <c r="BA55" s="73"/>
    </row>
    <row r="56" customFormat="false" ht="15" hidden="false" customHeight="true" outlineLevel="0" collapsed="false">
      <c r="A56" s="57"/>
      <c r="B56" s="58"/>
      <c r="C56" s="102"/>
      <c r="D56" s="60"/>
      <c r="E56" s="101"/>
      <c r="F56" s="87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9"/>
      <c r="R56" s="88"/>
      <c r="S56" s="88"/>
      <c r="T56" s="89"/>
      <c r="U56" s="88"/>
      <c r="V56" s="88"/>
      <c r="W56" s="89"/>
      <c r="X56" s="89"/>
      <c r="Y56" s="88"/>
      <c r="Z56" s="89"/>
      <c r="AA56" s="90"/>
      <c r="AB56" s="88"/>
      <c r="AC56" s="88"/>
      <c r="AD56" s="88"/>
      <c r="AE56" s="88"/>
      <c r="AF56" s="88"/>
      <c r="AG56" s="88"/>
      <c r="AH56" s="88"/>
      <c r="AI56" s="88"/>
      <c r="AJ56" s="91"/>
      <c r="AK56" s="93"/>
      <c r="AL56" s="94"/>
      <c r="AM56" s="95"/>
      <c r="AN56" s="96"/>
      <c r="AO56" s="70"/>
      <c r="AP56" s="70"/>
      <c r="AQ56" s="70"/>
      <c r="AR56" s="98"/>
      <c r="AS56" s="98"/>
      <c r="AT56" s="98"/>
      <c r="AU56" s="98"/>
      <c r="AV56" s="98"/>
      <c r="AW56" s="98"/>
      <c r="AX56" s="98"/>
      <c r="AY56" s="99"/>
      <c r="AZ56" s="99"/>
      <c r="BA56" s="73"/>
    </row>
    <row r="57" customFormat="false" ht="15" hidden="false" customHeight="true" outlineLevel="0" collapsed="false">
      <c r="A57" s="57" t="n">
        <v>12</v>
      </c>
      <c r="B57" s="58" t="str">
        <f aca="false">IFERROR(VLOOKUP($C57,Списки!$A$1:$C$3999,2,0),"")</f>
        <v>Юрнюк Ганна Дмитрівна</v>
      </c>
      <c r="C57" s="102" t="s">
        <v>166</v>
      </c>
      <c r="D57" s="60" t="str">
        <f aca="false">IFERROR(VLOOKUP($C57,Списки!$A$1:$C$3999,3,0),"")</f>
        <v>комірник/скарб</v>
      </c>
      <c r="E57" s="92"/>
      <c r="F57" s="61" t="str">
        <f aca="false">VLOOKUP(F$11,Графік!$E$5:$H$32,3,0)</f>
        <v>ВВ</v>
      </c>
      <c r="G57" s="62" t="str">
        <f aca="false">VLOOKUP(G$11,Графік!$E$5:$H$32,3,0)</f>
        <v>ВВ</v>
      </c>
      <c r="H57" s="62" t="str">
        <f aca="false">VLOOKUP(H$11,Графік!$E$5:$H$32,3,0)</f>
        <v>Р</v>
      </c>
      <c r="I57" s="62" t="str">
        <f aca="false">VLOOKUP(I$11,Графік!$E$5:$H$32,3,0)</f>
        <v>Р</v>
      </c>
      <c r="J57" s="62" t="str">
        <f aca="false">VLOOKUP(J$11,Графік!$E$5:$H$32,3,0)</f>
        <v>Р</v>
      </c>
      <c r="K57" s="62" t="str">
        <f aca="false">VLOOKUP(K$11,Графік!$E$5:$H$32,3,0)</f>
        <v>Р</v>
      </c>
      <c r="L57" s="62" t="str">
        <f aca="false">VLOOKUP(L$11,Графік!$E$5:$H$32,3,0)</f>
        <v>ВВ</v>
      </c>
      <c r="M57" s="62" t="str">
        <f aca="false">VLOOKUP(M$11,Графік!$E$5:$H$32,3,0)</f>
        <v>ВВ</v>
      </c>
      <c r="N57" s="62" t="str">
        <f aca="false">VLOOKUP(N$11,Графік!$E$5:$H$32,3,0)</f>
        <v>Р</v>
      </c>
      <c r="O57" s="62" t="str">
        <f aca="false">VLOOKUP(O$11,Графік!$E$5:$H$32,3,0)</f>
        <v>Р</v>
      </c>
      <c r="P57" s="62" t="str">
        <f aca="false">VLOOKUP(P$11,Графік!$E$5:$H$32,3,0)</f>
        <v>Р</v>
      </c>
      <c r="Q57" s="63" t="str">
        <f aca="false">VLOOKUP(Q$11,Графік!$E$5:$H$32,3,0)</f>
        <v>Р</v>
      </c>
      <c r="R57" s="62" t="str">
        <f aca="false">VLOOKUP(R$11,Графік!$E$5:$H$32,3,0)</f>
        <v>ВВ</v>
      </c>
      <c r="S57" s="62" t="str">
        <f aca="false">VLOOKUP(S$11,Графік!$E$5:$H$32,3,0)</f>
        <v>ВВ</v>
      </c>
      <c r="T57" s="63" t="s">
        <v>70</v>
      </c>
      <c r="U57" s="63" t="s">
        <v>70</v>
      </c>
      <c r="V57" s="63" t="s">
        <v>70</v>
      </c>
      <c r="W57" s="63" t="s">
        <v>70</v>
      </c>
      <c r="X57" s="63" t="str">
        <f aca="false">VLOOKUP(X$11,Графік!$E$5:$H$32,3,0)</f>
        <v>ВВ</v>
      </c>
      <c r="Y57" s="62" t="str">
        <f aca="false">VLOOKUP(Y$11,Графік!$E$5:$H$32,3,0)</f>
        <v>ВВ</v>
      </c>
      <c r="Z57" s="63" t="str">
        <f aca="false">VLOOKUP(Z$11,Графік!$E$5:$H$32,3,0)</f>
        <v>Р</v>
      </c>
      <c r="AA57" s="64" t="s">
        <v>51</v>
      </c>
      <c r="AB57" s="62" t="s">
        <v>51</v>
      </c>
      <c r="AC57" s="62" t="s">
        <v>51</v>
      </c>
      <c r="AD57" s="63" t="str">
        <f aca="false">VLOOKUP(AD$11,Графік!$E$5:$H$32,3,0)</f>
        <v>ВВ</v>
      </c>
      <c r="AE57" s="62" t="str">
        <f aca="false">VLOOKUP(AE$11,Графік!$E$5:$H$32,3,0)</f>
        <v>ВВ</v>
      </c>
      <c r="AF57" s="62"/>
      <c r="AG57" s="62"/>
      <c r="AH57" s="62"/>
      <c r="AI57" s="62"/>
      <c r="AJ57" s="65"/>
      <c r="AK57" s="93" t="n">
        <f aca="false">SUMIF($F57:$AJ60,"Р",$F58:$AJ58)</f>
        <v>72</v>
      </c>
      <c r="AL57" s="94" t="n">
        <f aca="false">SUMIF($F59:$AJ60,"НУ",$F60:$AJ60)</f>
        <v>0</v>
      </c>
      <c r="AM57" s="95" t="n">
        <f aca="false">SUMIF(F57:AJ60,"РВ",F58:AJ58)</f>
        <v>0</v>
      </c>
      <c r="AN57" s="96" t="n">
        <f aca="false">AK57+AL57+AM57</f>
        <v>72</v>
      </c>
      <c r="AO57" s="70" t="n">
        <f aca="false">COUNTIF($F57:$AJ60,"=Р")</f>
        <v>9</v>
      </c>
      <c r="AP57" s="97" t="n">
        <f aca="false">COUNTIF($F57:$AJ60,"=ВВ")</f>
        <v>10</v>
      </c>
      <c r="AQ57" s="97" t="n">
        <f aca="false">COUNTIF($F57:$AJ60,"=В")</f>
        <v>0</v>
      </c>
      <c r="AR57" s="98" t="n">
        <f aca="false">COUNTIF($F57:$AJ60,"=НА")</f>
        <v>0</v>
      </c>
      <c r="AS57" s="98" t="n">
        <f aca="false">COUNTIF(F57:AJ60,"=ТН")</f>
        <v>4</v>
      </c>
      <c r="AT57" s="98" t="n">
        <f aca="false">COUNTIF($F57:$AJ60,"=ВД")</f>
        <v>0</v>
      </c>
      <c r="AU57" s="98" t="n">
        <f aca="false">COUNTIF($F57:$AJ60,"=ВП")</f>
        <v>0</v>
      </c>
      <c r="AV57" s="98" t="n">
        <f aca="false">COUNTIF($F57:$AJ60,"=ДД")</f>
        <v>0</v>
      </c>
      <c r="AW57" s="98" t="n">
        <f aca="false">COUNTIF($F57:$AJ60,"=П")</f>
        <v>3</v>
      </c>
      <c r="AX57" s="98" t="n">
        <f aca="false">COUNTIF($F57:$AJ60,"=ПР")</f>
        <v>0</v>
      </c>
      <c r="AY57" s="99" t="n">
        <f aca="false">COUNTIF($F57:$AJ60,"=І")</f>
        <v>0</v>
      </c>
      <c r="AZ57" s="99" t="n">
        <f aca="false">COUNTIF($F57:$AJ60,"=НЗ")</f>
        <v>0</v>
      </c>
      <c r="BA57" s="73" t="n">
        <f aca="false">IF(C57&gt;1,Графік!$H$36,"")</f>
        <v>144</v>
      </c>
    </row>
    <row r="58" customFormat="false" ht="15" hidden="false" customHeight="true" outlineLevel="0" collapsed="false">
      <c r="A58" s="57"/>
      <c r="B58" s="58"/>
      <c r="C58" s="102"/>
      <c r="D58" s="60"/>
      <c r="E58" s="100"/>
      <c r="F58" s="75" t="str">
        <f aca="false">IF(F57="Р",8,"")</f>
        <v/>
      </c>
      <c r="G58" s="76" t="str">
        <f aca="false">IF(G57="Р",8,"")</f>
        <v/>
      </c>
      <c r="H58" s="76" t="n">
        <f aca="false">IF(H57="Р",8,"")</f>
        <v>8</v>
      </c>
      <c r="I58" s="76" t="n">
        <f aca="false">IF(I57="Р",8,"")</f>
        <v>8</v>
      </c>
      <c r="J58" s="76" t="n">
        <f aca="false">IF(J57="Р",8,"")</f>
        <v>8</v>
      </c>
      <c r="K58" s="76" t="n">
        <f aca="false">IF(K57="Р",8,"")</f>
        <v>8</v>
      </c>
      <c r="L58" s="76" t="str">
        <f aca="false">IF(L57="Р",8,"")</f>
        <v/>
      </c>
      <c r="M58" s="76" t="str">
        <f aca="false">IF(M57="Р",8,"")</f>
        <v/>
      </c>
      <c r="N58" s="76" t="n">
        <f aca="false">IF(N57="Р",8,"")</f>
        <v>8</v>
      </c>
      <c r="O58" s="76" t="n">
        <f aca="false">IF(O57="Р",8,"")</f>
        <v>8</v>
      </c>
      <c r="P58" s="76" t="n">
        <f aca="false">IF(P57="Р",8,"")</f>
        <v>8</v>
      </c>
      <c r="Q58" s="77" t="n">
        <f aca="false">IF(Q57="Р",8,"")</f>
        <v>8</v>
      </c>
      <c r="R58" s="76" t="str">
        <f aca="false">IF(R57="Р",8,"")</f>
        <v/>
      </c>
      <c r="S58" s="76" t="str">
        <f aca="false">IF(S57="Р",8,"")</f>
        <v/>
      </c>
      <c r="T58" s="77" t="str">
        <f aca="false">IF(T57="Р",8,"")</f>
        <v/>
      </c>
      <c r="U58" s="76" t="str">
        <f aca="false">IF(U57="Р",8,"")</f>
        <v/>
      </c>
      <c r="V58" s="76" t="str">
        <f aca="false">IF(V57="Р",8,"")</f>
        <v/>
      </c>
      <c r="W58" s="77" t="str">
        <f aca="false">IF(W57="Р",8,"")</f>
        <v/>
      </c>
      <c r="X58" s="77" t="str">
        <f aca="false">IF(X57="Р",8,"")</f>
        <v/>
      </c>
      <c r="Y58" s="76" t="str">
        <f aca="false">IF(Y57="Р",8,"")</f>
        <v/>
      </c>
      <c r="Z58" s="77" t="n">
        <f aca="false">IF(Z57="Р",8,"")</f>
        <v>8</v>
      </c>
      <c r="AA58" s="78"/>
      <c r="AB58" s="76"/>
      <c r="AC58" s="76"/>
      <c r="AD58" s="76"/>
      <c r="AE58" s="76"/>
      <c r="AF58" s="76"/>
      <c r="AG58" s="76"/>
      <c r="AH58" s="76"/>
      <c r="AI58" s="76"/>
      <c r="AJ58" s="79"/>
      <c r="AK58" s="93"/>
      <c r="AL58" s="94"/>
      <c r="AM58" s="95"/>
      <c r="AN58" s="96"/>
      <c r="AO58" s="70"/>
      <c r="AP58" s="70"/>
      <c r="AQ58" s="70"/>
      <c r="AR58" s="98"/>
      <c r="AS58" s="98"/>
      <c r="AT58" s="98"/>
      <c r="AU58" s="98"/>
      <c r="AV58" s="98"/>
      <c r="AW58" s="98"/>
      <c r="AX58" s="98"/>
      <c r="AY58" s="99"/>
      <c r="AZ58" s="99"/>
      <c r="BA58" s="73"/>
    </row>
    <row r="59" customFormat="false" ht="15" hidden="false" customHeight="true" outlineLevel="0" collapsed="false">
      <c r="A59" s="57"/>
      <c r="B59" s="58"/>
      <c r="C59" s="102"/>
      <c r="D59" s="60"/>
      <c r="E59" s="100"/>
      <c r="F59" s="81" t="str">
        <f aca="false">IF(F60&gt;0,"НУ","")</f>
        <v/>
      </c>
      <c r="G59" s="82" t="str">
        <f aca="false">IF(G60&gt;0,"НУ","")</f>
        <v/>
      </c>
      <c r="H59" s="82" t="str">
        <f aca="false">IF(H60&gt;0,"НУ","")</f>
        <v/>
      </c>
      <c r="I59" s="82" t="str">
        <f aca="false">IF(I60&gt;0,"НУ","")</f>
        <v/>
      </c>
      <c r="J59" s="82" t="str">
        <f aca="false">IF(J60&gt;0,"НУ","")</f>
        <v/>
      </c>
      <c r="K59" s="82" t="str">
        <f aca="false">IF(K60&gt;0,"НУ","")</f>
        <v/>
      </c>
      <c r="L59" s="82" t="str">
        <f aca="false">IF(L60&gt;0,"НУ","")</f>
        <v/>
      </c>
      <c r="M59" s="82" t="str">
        <f aca="false">IF(M60&gt;0,"НУ","")</f>
        <v/>
      </c>
      <c r="N59" s="82" t="str">
        <f aca="false">IF(N60&gt;0,"НУ","")</f>
        <v/>
      </c>
      <c r="O59" s="82" t="str">
        <f aca="false">IF(O60&gt;0,"НУ","")</f>
        <v/>
      </c>
      <c r="P59" s="82" t="str">
        <f aca="false">IF(P60&gt;0,"НУ","")</f>
        <v/>
      </c>
      <c r="Q59" s="83" t="str">
        <f aca="false">IF(Q60&gt;0,"НУ","")</f>
        <v/>
      </c>
      <c r="R59" s="82" t="str">
        <f aca="false">IF(R60&gt;0,"НУ","")</f>
        <v/>
      </c>
      <c r="S59" s="82" t="str">
        <f aca="false">IF(S60&gt;0,"НУ","")</f>
        <v/>
      </c>
      <c r="T59" s="83" t="str">
        <f aca="false">IF(T60&gt;0,"НУ","")</f>
        <v/>
      </c>
      <c r="U59" s="82" t="str">
        <f aca="false">IF(U60&gt;0,"НУ","")</f>
        <v/>
      </c>
      <c r="V59" s="82" t="str">
        <f aca="false">IF(V60&gt;0,"НУ","")</f>
        <v/>
      </c>
      <c r="W59" s="83" t="str">
        <f aca="false">IF(W60&gt;0,"НУ","")</f>
        <v/>
      </c>
      <c r="X59" s="83" t="str">
        <f aca="false">IF(X60&gt;0,"НУ","")</f>
        <v/>
      </c>
      <c r="Y59" s="82" t="str">
        <f aca="false">IF(Y60&gt;0,"НУ","")</f>
        <v/>
      </c>
      <c r="Z59" s="83" t="str">
        <f aca="false">IF(Z60&gt;0,"НУ","")</f>
        <v/>
      </c>
      <c r="AA59" s="84"/>
      <c r="AB59" s="82"/>
      <c r="AC59" s="82"/>
      <c r="AD59" s="82"/>
      <c r="AE59" s="82"/>
      <c r="AF59" s="82"/>
      <c r="AG59" s="82"/>
      <c r="AH59" s="83" t="str">
        <f aca="false">IF(AH60&gt;0,"НУ","")</f>
        <v/>
      </c>
      <c r="AI59" s="83" t="str">
        <f aca="false">IF(AI60&gt;0,"НУ","")</f>
        <v/>
      </c>
      <c r="AJ59" s="85" t="str">
        <f aca="false">IF(AJ60&gt;0,"НУ","")</f>
        <v/>
      </c>
      <c r="AK59" s="93"/>
      <c r="AL59" s="94"/>
      <c r="AM59" s="95"/>
      <c r="AN59" s="96"/>
      <c r="AO59" s="70"/>
      <c r="AP59" s="70"/>
      <c r="AQ59" s="70"/>
      <c r="AR59" s="98"/>
      <c r="AS59" s="98"/>
      <c r="AT59" s="98"/>
      <c r="AU59" s="98"/>
      <c r="AV59" s="98"/>
      <c r="AW59" s="98"/>
      <c r="AX59" s="98"/>
      <c r="AY59" s="99"/>
      <c r="AZ59" s="99"/>
      <c r="BA59" s="73"/>
    </row>
    <row r="60" customFormat="false" ht="15" hidden="false" customHeight="true" outlineLevel="0" collapsed="false">
      <c r="A60" s="57"/>
      <c r="B60" s="58"/>
      <c r="C60" s="102"/>
      <c r="D60" s="60"/>
      <c r="E60" s="101"/>
      <c r="F60" s="87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9"/>
      <c r="R60" s="88"/>
      <c r="S60" s="88"/>
      <c r="T60" s="89"/>
      <c r="U60" s="88"/>
      <c r="V60" s="88"/>
      <c r="W60" s="89"/>
      <c r="X60" s="89"/>
      <c r="Y60" s="88"/>
      <c r="Z60" s="89"/>
      <c r="AA60" s="90"/>
      <c r="AB60" s="88"/>
      <c r="AC60" s="88"/>
      <c r="AD60" s="88"/>
      <c r="AE60" s="88"/>
      <c r="AF60" s="88"/>
      <c r="AG60" s="88"/>
      <c r="AH60" s="88"/>
      <c r="AI60" s="88"/>
      <c r="AJ60" s="91"/>
      <c r="AK60" s="93"/>
      <c r="AL60" s="94"/>
      <c r="AM60" s="95"/>
      <c r="AN60" s="96"/>
      <c r="AO60" s="70"/>
      <c r="AP60" s="70"/>
      <c r="AQ60" s="70"/>
      <c r="AR60" s="98"/>
      <c r="AS60" s="98"/>
      <c r="AT60" s="98"/>
      <c r="AU60" s="98"/>
      <c r="AV60" s="98"/>
      <c r="AW60" s="98"/>
      <c r="AX60" s="98"/>
      <c r="AY60" s="99"/>
      <c r="AZ60" s="99"/>
      <c r="BA60" s="73"/>
    </row>
    <row r="61" customFormat="false" ht="15" hidden="false" customHeight="true" outlineLevel="0" collapsed="false">
      <c r="A61" s="57" t="n">
        <v>13</v>
      </c>
      <c r="B61" s="58" t="str">
        <f aca="false">IFERROR(VLOOKUP($C61,Списки!$A$1:$C$3999,2,0),"")</f>
        <v/>
      </c>
      <c r="C61" s="102"/>
      <c r="D61" s="60" t="str">
        <f aca="false">IFERROR(VLOOKUP($C61,Списки!$A$1:$C$3999,3,0),"")</f>
        <v/>
      </c>
      <c r="E61" s="92"/>
      <c r="F61" s="61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3"/>
      <c r="R61" s="62"/>
      <c r="S61" s="62"/>
      <c r="T61" s="63"/>
      <c r="U61" s="62"/>
      <c r="V61" s="62"/>
      <c r="W61" s="63"/>
      <c r="X61" s="63"/>
      <c r="Y61" s="62"/>
      <c r="Z61" s="63"/>
      <c r="AA61" s="64"/>
      <c r="AB61" s="62"/>
      <c r="AC61" s="62"/>
      <c r="AD61" s="62"/>
      <c r="AE61" s="62"/>
      <c r="AF61" s="62"/>
      <c r="AG61" s="62"/>
      <c r="AH61" s="62"/>
      <c r="AI61" s="62"/>
      <c r="AJ61" s="65"/>
      <c r="AK61" s="93" t="n">
        <f aca="false">SUMIF($F61:$AJ64,"Р",$F62:$AJ62)</f>
        <v>0</v>
      </c>
      <c r="AL61" s="94" t="n">
        <f aca="false">SUMIF($F63:$AJ64,"НУ",$F64:$AJ64)</f>
        <v>0</v>
      </c>
      <c r="AM61" s="95" t="n">
        <f aca="false">SUMIF(F61:AJ64,"РВ",F62:AJ62)</f>
        <v>0</v>
      </c>
      <c r="AN61" s="96" t="n">
        <f aca="false">AK61+AL61+AM61</f>
        <v>0</v>
      </c>
      <c r="AO61" s="70" t="n">
        <f aca="false">COUNTIF($F61:$AJ64,"=Р")</f>
        <v>0</v>
      </c>
      <c r="AP61" s="97" t="n">
        <f aca="false">COUNTIF($F61:$AJ64,"=ВВ")</f>
        <v>0</v>
      </c>
      <c r="AQ61" s="97" t="n">
        <f aca="false">COUNTIF($F61:$AJ64,"=В")</f>
        <v>0</v>
      </c>
      <c r="AR61" s="98" t="n">
        <f aca="false">COUNTIF($F61:$AJ64,"=НА")</f>
        <v>0</v>
      </c>
      <c r="AS61" s="98" t="n">
        <f aca="false">COUNTIF(F61:AJ64,"=ТН")</f>
        <v>0</v>
      </c>
      <c r="AT61" s="98" t="n">
        <f aca="false">COUNTIF($F61:$AJ64,"=ВД")</f>
        <v>0</v>
      </c>
      <c r="AU61" s="98" t="n">
        <f aca="false">COUNTIF($F61:$AJ64,"=ВП")</f>
        <v>0</v>
      </c>
      <c r="AV61" s="98" t="n">
        <f aca="false">COUNTIF($F61:$AJ64,"=ДД")</f>
        <v>0</v>
      </c>
      <c r="AW61" s="98" t="n">
        <f aca="false">COUNTIF($F61:$AJ64,"=П")</f>
        <v>0</v>
      </c>
      <c r="AX61" s="98" t="n">
        <f aca="false">COUNTIF($F61:$AJ64,"=ПР")</f>
        <v>0</v>
      </c>
      <c r="AY61" s="99" t="n">
        <f aca="false">COUNTIF($F61:$AJ64,"=І")</f>
        <v>0</v>
      </c>
      <c r="AZ61" s="99" t="n">
        <f aca="false">COUNTIF($F61:$AJ64,"=НЗ")</f>
        <v>0</v>
      </c>
      <c r="BA61" s="73" t="str">
        <f aca="false">IF(C61&gt;1,Графік!$H$36,"")</f>
        <v/>
      </c>
    </row>
    <row r="62" customFormat="false" ht="15" hidden="false" customHeight="true" outlineLevel="0" collapsed="false">
      <c r="A62" s="57"/>
      <c r="B62" s="58"/>
      <c r="C62" s="102"/>
      <c r="D62" s="60"/>
      <c r="E62" s="100"/>
      <c r="F62" s="75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7"/>
      <c r="R62" s="76"/>
      <c r="S62" s="76"/>
      <c r="T62" s="77"/>
      <c r="U62" s="76"/>
      <c r="V62" s="76"/>
      <c r="W62" s="77"/>
      <c r="X62" s="77"/>
      <c r="Y62" s="76"/>
      <c r="Z62" s="77"/>
      <c r="AA62" s="78"/>
      <c r="AB62" s="76"/>
      <c r="AC62" s="76"/>
      <c r="AD62" s="76"/>
      <c r="AE62" s="76"/>
      <c r="AF62" s="76"/>
      <c r="AG62" s="76"/>
      <c r="AH62" s="76"/>
      <c r="AI62" s="76"/>
      <c r="AJ62" s="79"/>
      <c r="AK62" s="93"/>
      <c r="AL62" s="94"/>
      <c r="AM62" s="95"/>
      <c r="AN62" s="96"/>
      <c r="AO62" s="70"/>
      <c r="AP62" s="70"/>
      <c r="AQ62" s="70"/>
      <c r="AR62" s="98"/>
      <c r="AS62" s="98"/>
      <c r="AT62" s="98"/>
      <c r="AU62" s="98"/>
      <c r="AV62" s="98"/>
      <c r="AW62" s="98"/>
      <c r="AX62" s="98"/>
      <c r="AY62" s="99"/>
      <c r="AZ62" s="99"/>
      <c r="BA62" s="73"/>
    </row>
    <row r="63" customFormat="false" ht="15" hidden="false" customHeight="true" outlineLevel="0" collapsed="false">
      <c r="A63" s="57"/>
      <c r="B63" s="58"/>
      <c r="C63" s="102"/>
      <c r="D63" s="60"/>
      <c r="E63" s="100"/>
      <c r="F63" s="81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3"/>
      <c r="R63" s="82"/>
      <c r="S63" s="82"/>
      <c r="T63" s="83"/>
      <c r="U63" s="82"/>
      <c r="V63" s="82"/>
      <c r="W63" s="83"/>
      <c r="X63" s="83"/>
      <c r="Y63" s="82"/>
      <c r="Z63" s="83"/>
      <c r="AA63" s="84"/>
      <c r="AB63" s="82"/>
      <c r="AC63" s="82"/>
      <c r="AD63" s="82"/>
      <c r="AE63" s="82"/>
      <c r="AF63" s="82"/>
      <c r="AG63" s="82"/>
      <c r="AH63" s="83"/>
      <c r="AI63" s="83" t="str">
        <f aca="false">IF(AI64&gt;0,"НУ","")</f>
        <v/>
      </c>
      <c r="AJ63" s="85" t="str">
        <f aca="false">IF(AJ64&gt;0,"НУ","")</f>
        <v/>
      </c>
      <c r="AK63" s="93"/>
      <c r="AL63" s="94"/>
      <c r="AM63" s="95"/>
      <c r="AN63" s="96"/>
      <c r="AO63" s="70"/>
      <c r="AP63" s="70"/>
      <c r="AQ63" s="70"/>
      <c r="AR63" s="98"/>
      <c r="AS63" s="98"/>
      <c r="AT63" s="98"/>
      <c r="AU63" s="98"/>
      <c r="AV63" s="98"/>
      <c r="AW63" s="98"/>
      <c r="AX63" s="98"/>
      <c r="AY63" s="99"/>
      <c r="AZ63" s="99"/>
      <c r="BA63" s="73"/>
    </row>
    <row r="64" customFormat="false" ht="15" hidden="false" customHeight="true" outlineLevel="0" collapsed="false">
      <c r="A64" s="57"/>
      <c r="B64" s="58"/>
      <c r="C64" s="102"/>
      <c r="D64" s="60"/>
      <c r="E64" s="101"/>
      <c r="F64" s="87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9"/>
      <c r="R64" s="88"/>
      <c r="S64" s="88"/>
      <c r="T64" s="89"/>
      <c r="U64" s="88"/>
      <c r="V64" s="88"/>
      <c r="W64" s="89"/>
      <c r="X64" s="89"/>
      <c r="Y64" s="88"/>
      <c r="Z64" s="89"/>
      <c r="AA64" s="90"/>
      <c r="AB64" s="88"/>
      <c r="AC64" s="88"/>
      <c r="AD64" s="88"/>
      <c r="AE64" s="88"/>
      <c r="AF64" s="88"/>
      <c r="AG64" s="88"/>
      <c r="AH64" s="88"/>
      <c r="AI64" s="88"/>
      <c r="AJ64" s="91"/>
      <c r="AK64" s="93"/>
      <c r="AL64" s="94"/>
      <c r="AM64" s="95"/>
      <c r="AN64" s="96"/>
      <c r="AO64" s="70"/>
      <c r="AP64" s="70"/>
      <c r="AQ64" s="70"/>
      <c r="AR64" s="98"/>
      <c r="AS64" s="98"/>
      <c r="AT64" s="98"/>
      <c r="AU64" s="98"/>
      <c r="AV64" s="98"/>
      <c r="AW64" s="98"/>
      <c r="AX64" s="98"/>
      <c r="AY64" s="99"/>
      <c r="AZ64" s="99"/>
      <c r="BA64" s="73"/>
    </row>
    <row r="65" customFormat="false" ht="15" hidden="false" customHeight="true" outlineLevel="0" collapsed="false">
      <c r="A65" s="57" t="n">
        <v>14</v>
      </c>
      <c r="B65" s="58" t="str">
        <f aca="false">IFERROR(VLOOKUP($C65,Списки!$A$1:$C$3999,2,0),"")</f>
        <v/>
      </c>
      <c r="C65" s="102"/>
      <c r="D65" s="60" t="str">
        <f aca="false">IFERROR(VLOOKUP($C65,Списки!$A$1:$C$3999,3,0),"")</f>
        <v/>
      </c>
      <c r="E65" s="92"/>
      <c r="F65" s="61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3"/>
      <c r="R65" s="62"/>
      <c r="S65" s="62"/>
      <c r="T65" s="63"/>
      <c r="U65" s="62"/>
      <c r="V65" s="62"/>
      <c r="W65" s="63"/>
      <c r="X65" s="63"/>
      <c r="Y65" s="62"/>
      <c r="Z65" s="63"/>
      <c r="AA65" s="64"/>
      <c r="AB65" s="62"/>
      <c r="AC65" s="62"/>
      <c r="AD65" s="62"/>
      <c r="AE65" s="62"/>
      <c r="AF65" s="62"/>
      <c r="AG65" s="62"/>
      <c r="AH65" s="62"/>
      <c r="AI65" s="62"/>
      <c r="AJ65" s="65"/>
      <c r="AK65" s="93" t="n">
        <f aca="false">SUMIF($F65:$AJ68,"Р",$F66:$AJ66)</f>
        <v>0</v>
      </c>
      <c r="AL65" s="94" t="n">
        <f aca="false">SUMIF($F67:$AJ68,"НУ",$F68:$AJ68)</f>
        <v>0</v>
      </c>
      <c r="AM65" s="95" t="n">
        <f aca="false">SUMIF(F65:AJ68,"РВ",F66:AJ66)</f>
        <v>0</v>
      </c>
      <c r="AN65" s="96" t="n">
        <f aca="false">AK65+AL65+AM65</f>
        <v>0</v>
      </c>
      <c r="AO65" s="70" t="n">
        <f aca="false">COUNTIF($F65:$AJ68,"=Р")</f>
        <v>0</v>
      </c>
      <c r="AP65" s="97" t="n">
        <f aca="false">COUNTIF($F65:$AJ68,"=ВВ")</f>
        <v>0</v>
      </c>
      <c r="AQ65" s="97" t="n">
        <f aca="false">COUNTIF($F65:$AJ68,"=В")</f>
        <v>0</v>
      </c>
      <c r="AR65" s="98" t="n">
        <f aca="false">COUNTIF($F65:$AJ68,"=НА")</f>
        <v>0</v>
      </c>
      <c r="AS65" s="98" t="n">
        <f aca="false">COUNTIF(F65:AJ68,"=ТН")</f>
        <v>0</v>
      </c>
      <c r="AT65" s="98" t="n">
        <f aca="false">COUNTIF($F65:$AJ68,"=ВД")</f>
        <v>0</v>
      </c>
      <c r="AU65" s="98" t="n">
        <f aca="false">COUNTIF($F65:$AJ68,"=ВП")</f>
        <v>0</v>
      </c>
      <c r="AV65" s="98" t="n">
        <f aca="false">COUNTIF($F65:$AJ68,"=ДД")</f>
        <v>0</v>
      </c>
      <c r="AW65" s="98" t="n">
        <f aca="false">COUNTIF($F65:$AJ68,"=П")</f>
        <v>0</v>
      </c>
      <c r="AX65" s="98" t="n">
        <f aca="false">COUNTIF($F65:$AJ68,"=ПР")</f>
        <v>0</v>
      </c>
      <c r="AY65" s="99" t="n">
        <f aca="false">COUNTIF($F65:$AJ68,"=І")</f>
        <v>0</v>
      </c>
      <c r="AZ65" s="99" t="n">
        <f aca="false">COUNTIF($F65:$AJ68,"=НЗ")</f>
        <v>0</v>
      </c>
      <c r="BA65" s="73" t="str">
        <f aca="false">IF(C65&gt;1,Графік!$H$36,"")</f>
        <v/>
      </c>
    </row>
    <row r="66" customFormat="false" ht="15" hidden="false" customHeight="true" outlineLevel="0" collapsed="false">
      <c r="A66" s="57"/>
      <c r="B66" s="58"/>
      <c r="C66" s="102"/>
      <c r="D66" s="60"/>
      <c r="E66" s="100"/>
      <c r="F66" s="75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7"/>
      <c r="R66" s="76"/>
      <c r="S66" s="76"/>
      <c r="T66" s="77"/>
      <c r="U66" s="76"/>
      <c r="V66" s="76"/>
      <c r="W66" s="77"/>
      <c r="X66" s="77"/>
      <c r="Y66" s="76"/>
      <c r="Z66" s="77"/>
      <c r="AA66" s="78"/>
      <c r="AB66" s="76"/>
      <c r="AC66" s="76"/>
      <c r="AD66" s="76"/>
      <c r="AE66" s="76"/>
      <c r="AF66" s="76"/>
      <c r="AG66" s="76"/>
      <c r="AH66" s="76"/>
      <c r="AI66" s="76"/>
      <c r="AJ66" s="79"/>
      <c r="AK66" s="93"/>
      <c r="AL66" s="94"/>
      <c r="AM66" s="95"/>
      <c r="AN66" s="96"/>
      <c r="AO66" s="70"/>
      <c r="AP66" s="70"/>
      <c r="AQ66" s="70"/>
      <c r="AR66" s="98"/>
      <c r="AS66" s="98"/>
      <c r="AT66" s="98"/>
      <c r="AU66" s="98"/>
      <c r="AV66" s="98"/>
      <c r="AW66" s="98"/>
      <c r="AX66" s="98"/>
      <c r="AY66" s="99"/>
      <c r="AZ66" s="99"/>
      <c r="BA66" s="73"/>
    </row>
    <row r="67" customFormat="false" ht="15" hidden="false" customHeight="true" outlineLevel="0" collapsed="false">
      <c r="A67" s="57"/>
      <c r="B67" s="58"/>
      <c r="C67" s="102"/>
      <c r="D67" s="60"/>
      <c r="E67" s="100"/>
      <c r="F67" s="81" t="str">
        <f aca="false">IF(F68&gt;0,"НУ","")</f>
        <v/>
      </c>
      <c r="G67" s="82" t="str">
        <f aca="false">IF(G68&gt;0,"НУ","")</f>
        <v/>
      </c>
      <c r="H67" s="82" t="str">
        <f aca="false">IF(H68&gt;0,"НУ","")</f>
        <v/>
      </c>
      <c r="I67" s="82" t="str">
        <f aca="false">IF(I68&gt;0,"НУ","")</f>
        <v/>
      </c>
      <c r="J67" s="82" t="str">
        <f aca="false">IF(J68&gt;0,"НУ","")</f>
        <v/>
      </c>
      <c r="K67" s="82" t="str">
        <f aca="false">IF(K68&gt;0,"НУ","")</f>
        <v/>
      </c>
      <c r="L67" s="82" t="str">
        <f aca="false">IF(L68&gt;0,"НУ","")</f>
        <v/>
      </c>
      <c r="M67" s="82" t="str">
        <f aca="false">IF(M68&gt;0,"НУ","")</f>
        <v/>
      </c>
      <c r="N67" s="82" t="str">
        <f aca="false">IF(N68&gt;0,"НУ","")</f>
        <v/>
      </c>
      <c r="O67" s="82" t="str">
        <f aca="false">IF(O68&gt;0,"НУ","")</f>
        <v/>
      </c>
      <c r="P67" s="82" t="str">
        <f aca="false">IF(P68&gt;0,"НУ","")</f>
        <v/>
      </c>
      <c r="Q67" s="83" t="str">
        <f aca="false">IF(Q68&gt;0,"НУ","")</f>
        <v/>
      </c>
      <c r="R67" s="82" t="str">
        <f aca="false">IF(R68&gt;0,"НУ","")</f>
        <v/>
      </c>
      <c r="S67" s="82" t="str">
        <f aca="false">IF(S68&gt;0,"НУ","")</f>
        <v/>
      </c>
      <c r="T67" s="83" t="str">
        <f aca="false">IF(T68&gt;0,"НУ","")</f>
        <v/>
      </c>
      <c r="U67" s="82" t="str">
        <f aca="false">IF(U68&gt;0,"НУ","")</f>
        <v/>
      </c>
      <c r="V67" s="82" t="str">
        <f aca="false">IF(V68&gt;0,"НУ","")</f>
        <v/>
      </c>
      <c r="W67" s="83" t="str">
        <f aca="false">IF(W68&gt;0,"НУ","")</f>
        <v/>
      </c>
      <c r="X67" s="83" t="str">
        <f aca="false">IF(X68&gt;0,"НУ","")</f>
        <v/>
      </c>
      <c r="Y67" s="82" t="str">
        <f aca="false">IF(Y68&gt;0,"НУ","")</f>
        <v/>
      </c>
      <c r="Z67" s="83" t="str">
        <f aca="false">IF(Z68&gt;0,"НУ","")</f>
        <v/>
      </c>
      <c r="AA67" s="84" t="str">
        <f aca="false">IF(AA68&gt;0,"НУ","")</f>
        <v/>
      </c>
      <c r="AB67" s="82" t="str">
        <f aca="false">IF(AB68&gt;0,"НУ","")</f>
        <v/>
      </c>
      <c r="AC67" s="82" t="str">
        <f aca="false">IF(AC68&gt;0,"НУ","")</f>
        <v/>
      </c>
      <c r="AD67" s="82" t="str">
        <f aca="false">IF(AD68&gt;0,"НУ","")</f>
        <v/>
      </c>
      <c r="AE67" s="82" t="str">
        <f aca="false">IF(AE68&gt;0,"НУ","")</f>
        <v/>
      </c>
      <c r="AF67" s="82" t="str">
        <f aca="false">IF(AF68&gt;0,"НУ","")</f>
        <v/>
      </c>
      <c r="AG67" s="82" t="str">
        <f aca="false">IF(AG68&gt;0,"НУ","")</f>
        <v/>
      </c>
      <c r="AH67" s="83" t="str">
        <f aca="false">IF(AH68&gt;0,"НУ","")</f>
        <v/>
      </c>
      <c r="AI67" s="83" t="str">
        <f aca="false">IF(AI68&gt;0,"НУ","")</f>
        <v/>
      </c>
      <c r="AJ67" s="85" t="str">
        <f aca="false">IF(AJ68&gt;0,"НУ","")</f>
        <v/>
      </c>
      <c r="AK67" s="93"/>
      <c r="AL67" s="94"/>
      <c r="AM67" s="95"/>
      <c r="AN67" s="96"/>
      <c r="AO67" s="70"/>
      <c r="AP67" s="70"/>
      <c r="AQ67" s="70"/>
      <c r="AR67" s="98"/>
      <c r="AS67" s="98"/>
      <c r="AT67" s="98"/>
      <c r="AU67" s="98"/>
      <c r="AV67" s="98"/>
      <c r="AW67" s="98"/>
      <c r="AX67" s="98"/>
      <c r="AY67" s="99"/>
      <c r="AZ67" s="99"/>
      <c r="BA67" s="73"/>
    </row>
    <row r="68" customFormat="false" ht="15" hidden="false" customHeight="true" outlineLevel="0" collapsed="false">
      <c r="A68" s="57"/>
      <c r="B68" s="58"/>
      <c r="C68" s="102"/>
      <c r="D68" s="60"/>
      <c r="E68" s="101"/>
      <c r="F68" s="87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9"/>
      <c r="R68" s="88"/>
      <c r="S68" s="88"/>
      <c r="T68" s="89"/>
      <c r="U68" s="88"/>
      <c r="V68" s="88"/>
      <c r="W68" s="89"/>
      <c r="X68" s="89"/>
      <c r="Y68" s="88"/>
      <c r="Z68" s="89"/>
      <c r="AA68" s="90"/>
      <c r="AB68" s="88"/>
      <c r="AC68" s="88"/>
      <c r="AD68" s="88"/>
      <c r="AE68" s="88"/>
      <c r="AF68" s="88"/>
      <c r="AG68" s="88"/>
      <c r="AH68" s="88"/>
      <c r="AI68" s="88"/>
      <c r="AJ68" s="91"/>
      <c r="AK68" s="93"/>
      <c r="AL68" s="94"/>
      <c r="AM68" s="95"/>
      <c r="AN68" s="96"/>
      <c r="AO68" s="70"/>
      <c r="AP68" s="70"/>
      <c r="AQ68" s="70"/>
      <c r="AR68" s="98"/>
      <c r="AS68" s="98"/>
      <c r="AT68" s="98"/>
      <c r="AU68" s="98"/>
      <c r="AV68" s="98"/>
      <c r="AW68" s="98"/>
      <c r="AX68" s="98"/>
      <c r="AY68" s="99"/>
      <c r="AZ68" s="99"/>
      <c r="BA68" s="73"/>
    </row>
    <row r="69" customFormat="false" ht="15" hidden="false" customHeight="true" outlineLevel="0" collapsed="false">
      <c r="A69" s="57" t="n">
        <v>15</v>
      </c>
      <c r="B69" s="58" t="str">
        <f aca="false">IFERROR(VLOOKUP($C69,Списки!$A$1:$C$3999,2,0),"")</f>
        <v/>
      </c>
      <c r="C69" s="102"/>
      <c r="D69" s="60" t="str">
        <f aca="false">IFERROR(VLOOKUP($C69,Списки!$A$1:$C$3999,3,0),"")</f>
        <v/>
      </c>
      <c r="E69" s="92"/>
      <c r="F69" s="61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3"/>
      <c r="R69" s="62"/>
      <c r="S69" s="62"/>
      <c r="T69" s="63"/>
      <c r="U69" s="62"/>
      <c r="V69" s="62"/>
      <c r="W69" s="63"/>
      <c r="X69" s="63"/>
      <c r="Y69" s="62"/>
      <c r="Z69" s="63"/>
      <c r="AA69" s="64"/>
      <c r="AB69" s="62"/>
      <c r="AC69" s="62"/>
      <c r="AD69" s="62"/>
      <c r="AE69" s="62"/>
      <c r="AF69" s="62"/>
      <c r="AG69" s="62"/>
      <c r="AH69" s="62"/>
      <c r="AI69" s="62"/>
      <c r="AJ69" s="65"/>
      <c r="AK69" s="93" t="n">
        <f aca="false">SUMIF($F69:$AJ72,"Р",$F70:$AJ70)</f>
        <v>0</v>
      </c>
      <c r="AL69" s="94" t="n">
        <f aca="false">SUMIF($F71:$AJ72,"НУ",$F72:$AJ72)</f>
        <v>0</v>
      </c>
      <c r="AM69" s="95" t="n">
        <f aca="false">SUMIF(F69:AJ72,"РВ",F70:AJ70)</f>
        <v>0</v>
      </c>
      <c r="AN69" s="96" t="n">
        <f aca="false">AK69+AL69+AM69</f>
        <v>0</v>
      </c>
      <c r="AO69" s="70" t="n">
        <f aca="false">COUNTIF($F69:$AJ72,"=Р")</f>
        <v>0</v>
      </c>
      <c r="AP69" s="97" t="n">
        <f aca="false">COUNTIF($F69:$AJ72,"=ВВ")</f>
        <v>0</v>
      </c>
      <c r="AQ69" s="97" t="n">
        <f aca="false">COUNTIF($F69:$AJ72,"=В")</f>
        <v>0</v>
      </c>
      <c r="AR69" s="98" t="n">
        <f aca="false">COUNTIF($F69:$AJ72,"=НА")</f>
        <v>0</v>
      </c>
      <c r="AS69" s="98" t="n">
        <f aca="false">COUNTIF(F69:AJ72,"=ТН")</f>
        <v>0</v>
      </c>
      <c r="AT69" s="98" t="n">
        <f aca="false">COUNTIF($F69:$AJ72,"=ВД")</f>
        <v>0</v>
      </c>
      <c r="AU69" s="98" t="n">
        <f aca="false">COUNTIF($F69:$AJ72,"=ВП")</f>
        <v>0</v>
      </c>
      <c r="AV69" s="98" t="n">
        <f aca="false">COUNTIF($F69:$AJ72,"=ДД")</f>
        <v>0</v>
      </c>
      <c r="AW69" s="98" t="n">
        <f aca="false">COUNTIF($F69:$AJ72,"=П")</f>
        <v>0</v>
      </c>
      <c r="AX69" s="98" t="n">
        <f aca="false">COUNTIF($F69:$AJ72,"=ПР")</f>
        <v>0</v>
      </c>
      <c r="AY69" s="99" t="n">
        <f aca="false">COUNTIF($F69:$AJ72,"=І")</f>
        <v>0</v>
      </c>
      <c r="AZ69" s="99" t="n">
        <f aca="false">COUNTIF($F69:$AJ72,"=НЗ")</f>
        <v>0</v>
      </c>
      <c r="BA69" s="73" t="str">
        <f aca="false">IF(C69&gt;1,Графік!$H$36,"")</f>
        <v/>
      </c>
    </row>
    <row r="70" customFormat="false" ht="15" hidden="false" customHeight="true" outlineLevel="0" collapsed="false">
      <c r="A70" s="57"/>
      <c r="B70" s="58"/>
      <c r="C70" s="102"/>
      <c r="D70" s="60"/>
      <c r="E70" s="100"/>
      <c r="F70" s="75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7"/>
      <c r="R70" s="76"/>
      <c r="S70" s="76"/>
      <c r="T70" s="77"/>
      <c r="U70" s="76"/>
      <c r="V70" s="76"/>
      <c r="W70" s="77"/>
      <c r="X70" s="77"/>
      <c r="Y70" s="76"/>
      <c r="Z70" s="77"/>
      <c r="AA70" s="78"/>
      <c r="AB70" s="76"/>
      <c r="AC70" s="76"/>
      <c r="AD70" s="76"/>
      <c r="AE70" s="76"/>
      <c r="AF70" s="76"/>
      <c r="AG70" s="76"/>
      <c r="AH70" s="76"/>
      <c r="AI70" s="76"/>
      <c r="AJ70" s="79"/>
      <c r="AK70" s="93"/>
      <c r="AL70" s="94"/>
      <c r="AM70" s="95"/>
      <c r="AN70" s="96"/>
      <c r="AO70" s="70"/>
      <c r="AP70" s="70"/>
      <c r="AQ70" s="70"/>
      <c r="AR70" s="98"/>
      <c r="AS70" s="98"/>
      <c r="AT70" s="98"/>
      <c r="AU70" s="98"/>
      <c r="AV70" s="98"/>
      <c r="AW70" s="98"/>
      <c r="AX70" s="98"/>
      <c r="AY70" s="99"/>
      <c r="AZ70" s="99"/>
      <c r="BA70" s="73"/>
    </row>
    <row r="71" customFormat="false" ht="15" hidden="false" customHeight="true" outlineLevel="0" collapsed="false">
      <c r="A71" s="57"/>
      <c r="B71" s="58"/>
      <c r="C71" s="102"/>
      <c r="D71" s="60"/>
      <c r="E71" s="100"/>
      <c r="F71" s="81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3"/>
      <c r="R71" s="82"/>
      <c r="S71" s="82"/>
      <c r="T71" s="83"/>
      <c r="U71" s="82"/>
      <c r="V71" s="82"/>
      <c r="W71" s="83"/>
      <c r="X71" s="83"/>
      <c r="Y71" s="82"/>
      <c r="Z71" s="83"/>
      <c r="AA71" s="84"/>
      <c r="AB71" s="82"/>
      <c r="AC71" s="82"/>
      <c r="AD71" s="82"/>
      <c r="AE71" s="82"/>
      <c r="AF71" s="82"/>
      <c r="AG71" s="82"/>
      <c r="AH71" s="83" t="str">
        <f aca="false">IF(AH72&gt;0,"НУ","")</f>
        <v/>
      </c>
      <c r="AI71" s="83" t="str">
        <f aca="false">IF(AI72&gt;0,"НУ","")</f>
        <v/>
      </c>
      <c r="AJ71" s="85" t="str">
        <f aca="false">IF(AJ72&gt;0,"НУ","")</f>
        <v/>
      </c>
      <c r="AK71" s="93"/>
      <c r="AL71" s="94"/>
      <c r="AM71" s="95"/>
      <c r="AN71" s="96"/>
      <c r="AO71" s="70"/>
      <c r="AP71" s="70"/>
      <c r="AQ71" s="70"/>
      <c r="AR71" s="98"/>
      <c r="AS71" s="98"/>
      <c r="AT71" s="98"/>
      <c r="AU71" s="98"/>
      <c r="AV71" s="98"/>
      <c r="AW71" s="98"/>
      <c r="AX71" s="98"/>
      <c r="AY71" s="99"/>
      <c r="AZ71" s="99"/>
      <c r="BA71" s="73"/>
    </row>
    <row r="72" customFormat="false" ht="15" hidden="false" customHeight="true" outlineLevel="0" collapsed="false">
      <c r="A72" s="57"/>
      <c r="B72" s="58"/>
      <c r="C72" s="102"/>
      <c r="D72" s="60"/>
      <c r="E72" s="101"/>
      <c r="F72" s="87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9"/>
      <c r="R72" s="88"/>
      <c r="S72" s="88"/>
      <c r="T72" s="89"/>
      <c r="U72" s="88"/>
      <c r="V72" s="88"/>
      <c r="W72" s="89"/>
      <c r="X72" s="89"/>
      <c r="Y72" s="88"/>
      <c r="Z72" s="89"/>
      <c r="AA72" s="90"/>
      <c r="AB72" s="88"/>
      <c r="AC72" s="88"/>
      <c r="AD72" s="88"/>
      <c r="AE72" s="88"/>
      <c r="AF72" s="88"/>
      <c r="AG72" s="88"/>
      <c r="AH72" s="88"/>
      <c r="AI72" s="88"/>
      <c r="AJ72" s="91"/>
      <c r="AK72" s="93"/>
      <c r="AL72" s="94"/>
      <c r="AM72" s="95"/>
      <c r="AN72" s="96"/>
      <c r="AO72" s="70"/>
      <c r="AP72" s="70"/>
      <c r="AQ72" s="70"/>
      <c r="AR72" s="98"/>
      <c r="AS72" s="98"/>
      <c r="AT72" s="98"/>
      <c r="AU72" s="98"/>
      <c r="AV72" s="98"/>
      <c r="AW72" s="98"/>
      <c r="AX72" s="98"/>
      <c r="AY72" s="99"/>
      <c r="AZ72" s="99"/>
      <c r="BA72" s="73"/>
    </row>
    <row r="73" customFormat="false" ht="27" hidden="false" customHeight="true" outlineLevel="0" collapsed="false">
      <c r="A73" s="103" t="s">
        <v>77</v>
      </c>
      <c r="B73" s="103"/>
      <c r="C73" s="103"/>
      <c r="D73" s="103"/>
      <c r="E73" s="103"/>
      <c r="F73" s="103" t="str">
        <f aca="false">IF(COUNTIF(F$13:F$72,"Р")=0,"-",COUNTIF(F$13:F$72,"Р"))</f>
        <v>-</v>
      </c>
      <c r="G73" s="103" t="str">
        <f aca="false">IF(COUNTIF(G$13:G$72,"Р")=0,"-",COUNTIF(G$13:G$72,"Р"))</f>
        <v>-</v>
      </c>
      <c r="H73" s="103" t="n">
        <f aca="false">IF(COUNTIF(H$13:H$72,"Р")=0,"-",COUNTIF(H$13:H$72,"Р"))</f>
        <v>12</v>
      </c>
      <c r="I73" s="103" t="n">
        <f aca="false">IF(COUNTIF(I$13:I$72,"Р")=0,"-",COUNTIF(I$13:I$72,"Р"))</f>
        <v>12</v>
      </c>
      <c r="J73" s="103" t="n">
        <f aca="false">IF(COUNTIF(J$13:J$72,"Р")=0,"-",COUNTIF(J$13:J$72,"Р"))</f>
        <v>12</v>
      </c>
      <c r="K73" s="103" t="n">
        <f aca="false">IF(COUNTIF(K$13:K$72,"Р")=0,"-",COUNTIF(K$13:K$72,"Р"))</f>
        <v>12</v>
      </c>
      <c r="L73" s="103" t="str">
        <f aca="false">IF(COUNTIF(L$13:L$72,"Р")=0,"-",COUNTIF(L$13:L$72,"Р"))</f>
        <v>-</v>
      </c>
      <c r="M73" s="103" t="str">
        <f aca="false">IF(COUNTIF(M$13:M$72,"Р")=0,"-",COUNTIF(M$13:M$72,"Р"))</f>
        <v>-</v>
      </c>
      <c r="N73" s="103" t="n">
        <f aca="false">IF(COUNTIF(N$13:N$72,"Р")=0,"-",COUNTIF(N$13:N$72,"Р"))</f>
        <v>12</v>
      </c>
      <c r="O73" s="103" t="n">
        <f aca="false">IF(COUNTIF(O$13:O$72,"Р")=0,"-",COUNTIF(O$13:O$72,"Р"))</f>
        <v>12</v>
      </c>
      <c r="P73" s="103" t="n">
        <f aca="false">IF(COUNTIF(P$13:P$72,"Р")=0,"-",COUNTIF(P$13:P$72,"Р"))</f>
        <v>12</v>
      </c>
      <c r="Q73" s="103" t="n">
        <f aca="false">IF(COUNTIF(Q$13:Q$72,"Р")=0,"-",COUNTIF(Q$13:Q$72,"Р"))</f>
        <v>12</v>
      </c>
      <c r="R73" s="103" t="str">
        <f aca="false">IF(COUNTIF(R$13:R$72,"Р")=0,"-",COUNTIF(R$13:R$72,"Р"))</f>
        <v>-</v>
      </c>
      <c r="S73" s="103" t="str">
        <f aca="false">IF(COUNTIF(S$13:S$72,"Р")=0,"-",COUNTIF(S$13:S$72,"Р"))</f>
        <v>-</v>
      </c>
      <c r="T73" s="103" t="n">
        <f aca="false">IF(COUNTIF(T$13:T$72,"Р")=0,"-",COUNTIF(T$13:T$72,"Р"))</f>
        <v>11</v>
      </c>
      <c r="U73" s="103" t="n">
        <f aca="false">IF(COUNTIF(U$13:U$72,"Р")=0,"-",COUNTIF(U$13:U$72,"Р"))</f>
        <v>11</v>
      </c>
      <c r="V73" s="103" t="str">
        <f aca="false">IF(COUNTIF(V$13:V$72,"Р")=0,"-",COUNTIF(V$13:V$72,"Р"))</f>
        <v>-</v>
      </c>
      <c r="W73" s="103" t="n">
        <f aca="false">IF(COUNTIF(W$13:W$72,"Р")=0,"-",COUNTIF(W$13:W$72,"Р"))</f>
        <v>10</v>
      </c>
      <c r="X73" s="104" t="str">
        <f aca="false">IF(COUNTIF(X$13:X$72,"Р")=0,"-",COUNTIF(X$13:X$72,"Р"))</f>
        <v>-</v>
      </c>
      <c r="Y73" s="103" t="str">
        <f aca="false">IF(COUNTIF(Y$13:Y$72,"Р")=0,"-",COUNTIF(Y$13:Y$72,"Р"))</f>
        <v>-</v>
      </c>
      <c r="Z73" s="104" t="n">
        <f aca="false">IF(COUNTIF(Z$13:Z$72,"Р")=0,"-",COUNTIF(Z$13:Z$72,"Р"))</f>
        <v>12</v>
      </c>
      <c r="AA73" s="105" t="n">
        <f aca="false">IF(COUNTIF(AA$13:AA$72,"Р")=0,"-",COUNTIF(AA$13:AA$72,"Р"))</f>
        <v>8</v>
      </c>
      <c r="AB73" s="103" t="str">
        <f aca="false">IF(COUNTIF(AB$13:AB$72,"Р")=0,"-",COUNTIF(AB$13:AB$72,"Р"))</f>
        <v>-</v>
      </c>
      <c r="AC73" s="103" t="n">
        <f aca="false">IF(COUNTIF(AC$13:AC$72,"Р")=0,"-",COUNTIF(AC$13:AC$72,"Р"))</f>
        <v>3</v>
      </c>
      <c r="AD73" s="103" t="str">
        <f aca="false">IF(COUNTIF(AD$13:AD$72,"Р")=0,"-",COUNTIF(AD$13:AD$72,"Р"))</f>
        <v>-</v>
      </c>
      <c r="AE73" s="103" t="str">
        <f aca="false">IF(COUNTIF(AE$13:AE$72,"Р")=0,"-",COUNTIF(AE$13:AE$72,"Р"))</f>
        <v>-</v>
      </c>
      <c r="AF73" s="103" t="str">
        <f aca="false">IF(COUNTIF(AF$13:AF$72,"Р")=0,"-",COUNTIF(AF$13:AF$72,"Р"))</f>
        <v>-</v>
      </c>
      <c r="AG73" s="103" t="str">
        <f aca="false">IF(COUNTIF(AG$13:AG$72,"Р")=0,"-",COUNTIF(AG$13:AG$72,"Р"))</f>
        <v>-</v>
      </c>
      <c r="AH73" s="103" t="str">
        <f aca="false">IF(COUNTIF(AH$13:AH$72,"Р")=0,"-",COUNTIF(AH$13:AH$72,"Р"))</f>
        <v>-</v>
      </c>
      <c r="AI73" s="103" t="str">
        <f aca="false">IF(COUNTIF(AI$13:AI$72,"Р")=0,"-",COUNTIF(AI$13:AI$72,"Р"))</f>
        <v>-</v>
      </c>
      <c r="AJ73" s="103" t="str">
        <f aca="false">IF(COUNTIF(AJ$13:AJ$72,"Р")=0,"-",COUNTIF(AJ$13:AJ$72,"Р"))</f>
        <v>-</v>
      </c>
      <c r="AK73" s="106" t="n">
        <f aca="false">IF(SUM(AK$13:AK$72)&gt;0,SUM(AK$13:AK$72),"-")</f>
        <v>1205.5</v>
      </c>
      <c r="AL73" s="107" t="str">
        <f aca="false">IF(SUM(AL$13:AL$72)&gt;0,SUM(AL$13:AL$72),"-")</f>
        <v>-</v>
      </c>
      <c r="AM73" s="107" t="n">
        <f aca="false">IF(SUM(AM$13:AM$72)&gt;0,SUM(AM$13:AM$72),"-")</f>
        <v>16</v>
      </c>
      <c r="AN73" s="108" t="n">
        <f aca="false">IF(SUM(AN$13:AN$72)&gt;0,SUM(AN$13:AN$72),"-")</f>
        <v>1221.5</v>
      </c>
      <c r="AO73" s="109" t="n">
        <f aca="false">IF(SUM(AO$13:AO$72)&gt;0,SUM(AO$13:AO$72),"-")</f>
        <v>151</v>
      </c>
      <c r="AP73" s="109" t="n">
        <f aca="false">IF(SUM(AP$13:AP$72)&gt;0,SUM(AP$13:AP$72),"-")</f>
        <v>118</v>
      </c>
      <c r="AQ73" s="109" t="str">
        <f aca="false">IF(SUM(AQ$13:AQ$72)&gt;0,SUM(AQ$13:AQ$72),"-")</f>
        <v>-</v>
      </c>
      <c r="AR73" s="109" t="str">
        <f aca="false">IF(SUM(AR$13:AR$72)&gt;0,SUM(AR$13:AR$72),"-")</f>
        <v>-</v>
      </c>
      <c r="AS73" s="109" t="n">
        <f aca="false">IF(SUM(AS$13:AS$72)&gt;0,SUM(AS$13:AS$72),"-")</f>
        <v>4</v>
      </c>
      <c r="AT73" s="109" t="str">
        <f aca="false">IF(SUM(AT$13:AT$72)&gt;0,SUM(AT$13:AT$72),"-")</f>
        <v>-</v>
      </c>
      <c r="AU73" s="109" t="str">
        <f aca="false">IF(SUM(AU$13:AU$72)&gt;0,SUM(AU$13:AU$72),"-")</f>
        <v>-</v>
      </c>
      <c r="AV73" s="109" t="str">
        <f aca="false">IF(SUM(AV$13:AV$72)&gt;0,SUM(AV$13:AV$72),"-")</f>
        <v>-</v>
      </c>
      <c r="AW73" s="109" t="n">
        <f aca="false">IF(SUM(AW$13:AW$72)&gt;0,SUM(AW$13:AW$72),"-")</f>
        <v>36</v>
      </c>
      <c r="AX73" s="109" t="str">
        <f aca="false">IF(SUM(AX$13:AX$72)&gt;0,SUM(AX$13:AX$72),"-")</f>
        <v>-</v>
      </c>
      <c r="AY73" s="109" t="str">
        <f aca="false">IF(SUM(AY$13:AY$72)&gt;0,SUM(AY$13:AY$72),"-")</f>
        <v>-</v>
      </c>
      <c r="AZ73" s="109" t="n">
        <f aca="false">IF(SUM(AZ$13:AZ$72)&gt;0,SUM(AZ$13:AZ$72),"-")</f>
        <v>1</v>
      </c>
      <c r="BA73" s="110" t="n">
        <f aca="false">IF(SUM(BA$13:BA$72)&gt;0,SUM(BA$13:BA$72),"-")</f>
        <v>1728</v>
      </c>
    </row>
    <row r="74" customFormat="false" ht="27" hidden="false" customHeight="true" outlineLevel="0" collapsed="false">
      <c r="A74" s="103" t="s">
        <v>78</v>
      </c>
      <c r="B74" s="103"/>
      <c r="C74" s="103"/>
      <c r="D74" s="103"/>
      <c r="E74" s="103"/>
      <c r="F74" s="103" t="str">
        <f aca="false">IF(COUNTIF(F$13:F$72,"РВ")=0,"-",COUNTIF(F$13:F$72,"РВ"))</f>
        <v>-</v>
      </c>
      <c r="G74" s="103" t="n">
        <f aca="false">IF(COUNTIF(G$13:G$72,"РВ")=0,"-",COUNTIF(G$13:G$72,"РВ"))</f>
        <v>1</v>
      </c>
      <c r="H74" s="103" t="str">
        <f aca="false">IF(COUNTIF(H$13:H$72,"РВ")=0,"-",COUNTIF(H$13:H$72,"РВ"))</f>
        <v>-</v>
      </c>
      <c r="I74" s="103" t="str">
        <f aca="false">IF(COUNTIF(I$13:I$72,"РВ")=0,"-",COUNTIF(I$13:I$72,"РВ"))</f>
        <v>-</v>
      </c>
      <c r="J74" s="103" t="str">
        <f aca="false">IF(COUNTIF(J$13:J$72,"РВ")=0,"-",COUNTIF(J$13:J$72,"РВ"))</f>
        <v>-</v>
      </c>
      <c r="K74" s="103" t="str">
        <f aca="false">IF(COUNTIF(K$13:K$72,"РВ")=0,"-",COUNTIF(K$13:K$72,"РВ"))</f>
        <v>-</v>
      </c>
      <c r="L74" s="103" t="str">
        <f aca="false">IF(COUNTIF(L$13:L$72,"РВ")=0,"-",COUNTIF(L$13:L$72,"РВ"))</f>
        <v>-</v>
      </c>
      <c r="M74" s="103" t="n">
        <f aca="false">IF(COUNTIF(M$13:M$72,"РВ")=0,"-",COUNTIF(M$13:M$72,"РВ"))</f>
        <v>1</v>
      </c>
      <c r="N74" s="103" t="str">
        <f aca="false">IF(COUNTIF(N$13:N$72,"РВ")=0,"-",COUNTIF(N$13:N$72,"РВ"))</f>
        <v>-</v>
      </c>
      <c r="O74" s="103" t="str">
        <f aca="false">IF(COUNTIF(O$13:O$72,"РВ")=0,"-",COUNTIF(O$13:O$72,"РВ"))</f>
        <v>-</v>
      </c>
      <c r="P74" s="103" t="str">
        <f aca="false">IF(COUNTIF(P$13:P$72,"РВ")=0,"-",COUNTIF(P$13:P$72,"РВ"))</f>
        <v>-</v>
      </c>
      <c r="Q74" s="103" t="str">
        <f aca="false">IF(COUNTIF(Q$13:Q$72,"РВ")=0,"-",COUNTIF(Q$13:Q$72,"РВ"))</f>
        <v>-</v>
      </c>
      <c r="R74" s="103" t="str">
        <f aca="false">IF(COUNTIF(R$13:R$72,"РВ")=0,"-",COUNTIF(R$13:R$72,"РВ"))</f>
        <v>-</v>
      </c>
      <c r="S74" s="103" t="str">
        <f aca="false">IF(COUNTIF(S$13:S$72,"РВ")=0,"-",COUNTIF(S$13:S$72,"РВ"))</f>
        <v>-</v>
      </c>
      <c r="T74" s="103" t="str">
        <f aca="false">IF(COUNTIF(T$13:T$72,"РВ")=0,"-",COUNTIF(T$13:T$72,"РВ"))</f>
        <v>-</v>
      </c>
      <c r="U74" s="103" t="str">
        <f aca="false">IF(COUNTIF(U$13:U$72,"РВ")=0,"-",COUNTIF(U$13:U$72,"РВ"))</f>
        <v>-</v>
      </c>
      <c r="V74" s="103" t="str">
        <f aca="false">IF(COUNTIF(V$13:V$72,"РВ")=0,"-",COUNTIF(V$13:V$72,"РВ"))</f>
        <v>-</v>
      </c>
      <c r="W74" s="103" t="str">
        <f aca="false">IF(COUNTIF(W$13:W$72,"РВ")=0,"-",COUNTIF(W$13:W$72,"РВ"))</f>
        <v>-</v>
      </c>
      <c r="X74" s="104" t="str">
        <f aca="false">IF(COUNTIF(X$13:X$72,"РВ")=0,"-",COUNTIF(X$13:X$72,"РВ"))</f>
        <v>-</v>
      </c>
      <c r="Y74" s="103" t="str">
        <f aca="false">IF(COUNTIF(Y$13:Y$72,"РВ")=0,"-",COUNTIF(Y$13:Y$72,"РВ"))</f>
        <v>-</v>
      </c>
      <c r="Z74" s="104" t="str">
        <f aca="false">IF(COUNTIF(Z$13:Z$72,"РВ")=0,"-",COUNTIF(Z$13:Z$72,"РВ"))</f>
        <v>-</v>
      </c>
      <c r="AA74" s="105" t="str">
        <f aca="false">IF(COUNTIF(AA$13:AA$72,"РВ")=0,"-",COUNTIF(AA$13:AA$72,"РВ"))</f>
        <v>-</v>
      </c>
      <c r="AB74" s="103" t="str">
        <f aca="false">IF(COUNTIF(AB$13:AB$72,"РВ")=0,"-",COUNTIF(AB$13:AB$72,"РВ"))</f>
        <v>-</v>
      </c>
      <c r="AC74" s="103" t="str">
        <f aca="false">IF(COUNTIF(AC$13:AC$72,"РВ")=0,"-",COUNTIF(AC$13:AC$72,"РВ"))</f>
        <v>-</v>
      </c>
      <c r="AD74" s="103" t="str">
        <f aca="false">IF(COUNTIF(AD$13:AD$72,"РВ")=0,"-",COUNTIF(AD$13:AD$72,"РВ"))</f>
        <v>-</v>
      </c>
      <c r="AE74" s="103" t="str">
        <f aca="false">IF(COUNTIF(AE$13:AE$72,"РВ")=0,"-",COUNTIF(AE$13:AE$72,"РВ"))</f>
        <v>-</v>
      </c>
      <c r="AF74" s="103" t="str">
        <f aca="false">IF(COUNTIF(AF$13:AF$72,"РВ")=0,"-",COUNTIF(AF$13:AF$72,"РВ"))</f>
        <v>-</v>
      </c>
      <c r="AG74" s="103" t="str">
        <f aca="false">IF(COUNTIF(AG$13:AG$72,"РВ")=0,"-",COUNTIF(AG$13:AG$72,"РВ"))</f>
        <v>-</v>
      </c>
      <c r="AH74" s="103" t="str">
        <f aca="false">IF(COUNTIF(AH$13:AH$72,"РВ")=0,"-",COUNTIF(AH$13:AH$72,"РВ"))</f>
        <v>-</v>
      </c>
      <c r="AI74" s="103" t="str">
        <f aca="false">IF(COUNTIF(AI$13:AI$72,"РВ")=0,"-",COUNTIF(AI$13:AI$72,"РВ"))</f>
        <v>-</v>
      </c>
      <c r="AJ74" s="103" t="str">
        <f aca="false">IF(COUNTIF(AJ$13:AJ$72,"РВ")=0,"-",COUNTIF(AJ$13:AJ$72,"РВ"))</f>
        <v>-</v>
      </c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  <c r="AX74" s="111"/>
      <c r="AY74" s="111"/>
      <c r="AZ74" s="111"/>
      <c r="BA74" s="112"/>
    </row>
    <row r="75" customFormat="false" ht="27" hidden="false" customHeight="true" outlineLevel="0" collapsed="false">
      <c r="A75" s="113" t="s">
        <v>79</v>
      </c>
      <c r="B75" s="113"/>
      <c r="C75" s="113"/>
      <c r="D75" s="113"/>
      <c r="E75" s="113"/>
      <c r="F75" s="103" t="str">
        <f aca="false">IF(COUNTIF(F$13:F$72,"НУ")=0,"-",COUNTIF(F$13:F$72,"НУ"))</f>
        <v>-</v>
      </c>
      <c r="G75" s="103" t="str">
        <f aca="false">IF(COUNTIF(G$13:G$72,"НУ")=0,"-",COUNTIF(G$13:G$72,"НУ"))</f>
        <v>-</v>
      </c>
      <c r="H75" s="103" t="str">
        <f aca="false">IF(COUNTIF(H$13:H$72,"НУ")=0,"-",COUNTIF(H$13:H$72,"НУ"))</f>
        <v>-</v>
      </c>
      <c r="I75" s="103" t="str">
        <f aca="false">IF(COUNTIF(I$13:I$72,"НУ")=0,"-",COUNTIF(I$13:I$72,"НУ"))</f>
        <v>-</v>
      </c>
      <c r="J75" s="103" t="str">
        <f aca="false">IF(COUNTIF(J$13:J$72,"НУ")=0,"-",COUNTIF(J$13:J$72,"НУ"))</f>
        <v>-</v>
      </c>
      <c r="K75" s="103" t="str">
        <f aca="false">IF(COUNTIF(K$13:K$72,"НУ")=0,"-",COUNTIF(K$13:K$72,"НУ"))</f>
        <v>-</v>
      </c>
      <c r="L75" s="103" t="str">
        <f aca="false">IF(COUNTIF(L$13:L$72,"НУ")=0,"-",COUNTIF(L$13:L$72,"НУ"))</f>
        <v>-</v>
      </c>
      <c r="M75" s="103" t="str">
        <f aca="false">IF(COUNTIF(M$13:M$72,"НУ")=0,"-",COUNTIF(M$13:M$72,"НУ"))</f>
        <v>-</v>
      </c>
      <c r="N75" s="103" t="str">
        <f aca="false">IF(COUNTIF(N$13:N$72,"НУ")=0,"-",COUNTIF(N$13:N$72,"НУ"))</f>
        <v>-</v>
      </c>
      <c r="O75" s="103" t="str">
        <f aca="false">IF(COUNTIF(O$13:O$72,"НУ")=0,"-",COUNTIF(O$13:O$72,"НУ"))</f>
        <v>-</v>
      </c>
      <c r="P75" s="103" t="str">
        <f aca="false">IF(COUNTIF(P$13:P$72,"НУ")=0,"-",COUNTIF(P$13:P$72,"НУ"))</f>
        <v>-</v>
      </c>
      <c r="Q75" s="103" t="str">
        <f aca="false">IF(COUNTIF(Q$13:Q$72,"НУ")=0,"-",COUNTIF(Q$13:Q$72,"НУ"))</f>
        <v>-</v>
      </c>
      <c r="R75" s="103" t="str">
        <f aca="false">IF(COUNTIF(R$13:R$72,"НУ")=0,"-",COUNTIF(R$13:R$72,"НУ"))</f>
        <v>-</v>
      </c>
      <c r="S75" s="103" t="str">
        <f aca="false">IF(COUNTIF(S$13:S$72,"НУ")=0,"-",COUNTIF(S$13:S$72,"НУ"))</f>
        <v>-</v>
      </c>
      <c r="T75" s="103" t="str">
        <f aca="false">IF(COUNTIF(T$13:T$72,"НУ")=0,"-",COUNTIF(T$13:T$72,"НУ"))</f>
        <v>-</v>
      </c>
      <c r="U75" s="103" t="str">
        <f aca="false">IF(COUNTIF(U$13:U$72,"НУ")=0,"-",COUNTIF(U$13:U$72,"НУ"))</f>
        <v>-</v>
      </c>
      <c r="V75" s="103" t="str">
        <f aca="false">IF(COUNTIF(V$13:V$72,"НУ")=0,"-",COUNTIF(V$13:V$72,"НУ"))</f>
        <v>-</v>
      </c>
      <c r="W75" s="103" t="str">
        <f aca="false">IF(COUNTIF(W$13:W$72,"НУ")=0,"-",COUNTIF(W$13:W$72,"НУ"))</f>
        <v>-</v>
      </c>
      <c r="X75" s="104" t="str">
        <f aca="false">IF(COUNTIF(X$13:X$72,"НУ")=0,"-",COUNTIF(X$13:X$72,"НУ"))</f>
        <v>-</v>
      </c>
      <c r="Y75" s="103" t="str">
        <f aca="false">IF(COUNTIF(Y$13:Y$72,"НУ")=0,"-",COUNTIF(Y$13:Y$72,"НУ"))</f>
        <v>-</v>
      </c>
      <c r="Z75" s="104" t="str">
        <f aca="false">IF(COUNTIF(Z$13:Z$72,"НУ")=0,"-",COUNTIF(Z$13:Z$72,"НУ"))</f>
        <v>-</v>
      </c>
      <c r="AA75" s="105" t="str">
        <f aca="false">IF(COUNTIF(AA$13:AA$72,"НУ")=0,"-",COUNTIF(AA$13:AA$72,"НУ"))</f>
        <v>-</v>
      </c>
      <c r="AB75" s="103" t="str">
        <f aca="false">IF(COUNTIF(AB$13:AB$72,"НУ")=0,"-",COUNTIF(AB$13:AB$72,"НУ"))</f>
        <v>-</v>
      </c>
      <c r="AC75" s="103" t="str">
        <f aca="false">IF(COUNTIF(AC$13:AC$72,"НУ")=0,"-",COUNTIF(AC$13:AC$72,"НУ"))</f>
        <v>-</v>
      </c>
      <c r="AD75" s="103" t="str">
        <f aca="false">IF(COUNTIF(AD$13:AD$72,"НУ")=0,"-",COUNTIF(AD$13:AD$72,"НУ"))</f>
        <v>-</v>
      </c>
      <c r="AE75" s="103" t="str">
        <f aca="false">IF(COUNTIF(AE$13:AE$72,"НУ")=0,"-",COUNTIF(AE$13:AE$72,"НУ"))</f>
        <v>-</v>
      </c>
      <c r="AF75" s="103" t="str">
        <f aca="false">IF(COUNTIF(AF$13:AF$72,"НУ")=0,"-",COUNTIF(AF$13:AF$72,"НУ"))</f>
        <v>-</v>
      </c>
      <c r="AG75" s="103" t="str">
        <f aca="false">IF(COUNTIF(AG$13:AG$72,"НУ")=0,"-",COUNTIF(AG$13:AG$72,"НУ"))</f>
        <v>-</v>
      </c>
      <c r="AH75" s="103" t="str">
        <f aca="false">IF(COUNTIF(AH$13:AH$72,"НУ")=0,"-",COUNTIF(AH$13:AH$72,"НУ"))</f>
        <v>-</v>
      </c>
      <c r="AI75" s="103" t="str">
        <f aca="false">IF(COUNTIF(AI$13:AI$72,"НУ")=0,"-",COUNTIF(AI$13:AI$72,"НУ"))</f>
        <v>-</v>
      </c>
      <c r="AJ75" s="103" t="str">
        <f aca="false">IF(COUNTIF(AJ$13:AJ$72,"НУ")=0,"-",COUNTIF(AJ$13:AJ$72,"НУ"))</f>
        <v>-</v>
      </c>
      <c r="AK75" s="111"/>
      <c r="AL75" s="111"/>
      <c r="AM75" s="111"/>
      <c r="AN75" s="111"/>
      <c r="AO75" s="111"/>
      <c r="AP75" s="111"/>
      <c r="AQ75" s="111"/>
      <c r="AR75" s="111"/>
      <c r="AS75" s="111"/>
      <c r="AT75" s="111"/>
      <c r="AU75" s="111"/>
      <c r="AV75" s="111"/>
      <c r="AW75" s="111"/>
      <c r="AX75" s="111"/>
      <c r="AY75" s="111"/>
      <c r="AZ75" s="111"/>
      <c r="BA75" s="112"/>
    </row>
    <row r="76" customFormat="false" ht="27" hidden="false" customHeight="true" outlineLevel="0" collapsed="false">
      <c r="A76" s="114" t="s">
        <v>80</v>
      </c>
      <c r="B76" s="114"/>
      <c r="C76" s="114"/>
      <c r="D76" s="114"/>
      <c r="E76" s="114"/>
      <c r="F76" s="115" t="str">
        <f aca="false">IF(COUNTIF(F$13:F$72,"ВВ"),"-",IF(COUNTIF(F$13:F$72,"НЗ")+COUNTIF(F$13:F$72,"ТН")+COUNTIF(F$13:F$72,"ПР")+COUNTIF(F$13:F$72,"П")+COUNTIF(F$13:F$72,"В")+COUNTIF(F$13:F$72,"НА")+COUNTIF(F$13:F$72,"ВД")+COUNTIF(F$13:F$72,"ВП")+COUNTIF(F$13:F$72,"ДД")+COUNTIF(F$13:F$72,"І")=0,"-",COUNTIF(F$13:F$72,"НЗ")+COUNTIF(F$13:F$72,"ТН")+COUNTIF(F$13:F$72,"ПР")+COUNTIF(F$13:F$72,"П")+COUNTIF(F$13:F$72,"В")+COUNTIF(F$13:F$72,"НА")+COUNTIF(F$13:F$72,"ВД")+COUNTIF(F$13:F$72,"ВП")+COUNTIF(F$13:F$72,"ДД")+COUNTIF(F$13:F$72,"І")))</f>
        <v>-</v>
      </c>
      <c r="G76" s="115" t="str">
        <f aca="false">IF(COUNTIF(G$13:G$72,"ВВ"),"-",IF(COUNTIF(G$13:G$72,"НЗ")+COUNTIF(G$13:G$72,"ТН")+COUNTIF(G$13:G$72,"ПР")+COUNTIF(G$13:G$72,"П")+COUNTIF(G$13:G$72,"В")+COUNTIF(G$13:G$72,"НА")+COUNTIF(G$13:G$72,"ВД")+COUNTIF(G$13:G$72,"ВП")+COUNTIF(G$13:G$72,"ДД")+COUNTIF(G$13:G$72,"І")=0,"-",COUNTIF(G$13:G$72,"НЗ")+COUNTIF(G$13:G$72,"ТН")+COUNTIF(G$13:G$72,"ПР")+COUNTIF(G$13:G$72,"П")+COUNTIF(G$13:G$72,"В")+COUNTIF(G$13:G$72,"НА")+COUNTIF(G$13:G$72,"ВД")+COUNTIF(G$13:G$72,"ВП")+COUNTIF(G$13:G$72,"ДД")+COUNTIF(G$13:G$72,"І")))</f>
        <v>-</v>
      </c>
      <c r="H76" s="115" t="str">
        <f aca="false">IF(COUNTIF(H$13:H$72,"ВВ"),"-",IF(COUNTIF(H$13:H$72,"НЗ")+COUNTIF(H$13:H$72,"ТН")+COUNTIF(H$13:H$72,"ПР")+COUNTIF(H$13:H$72,"П")+COUNTIF(H$13:H$72,"В")+COUNTIF(H$13:H$72,"НА")+COUNTIF(H$13:H$72,"ВД")+COUNTIF(H$13:H$72,"ВП")+COUNTIF(H$13:H$72,"ДД")+COUNTIF(H$13:H$72,"І")=0,"-",COUNTIF(H$13:H$72,"НЗ")+COUNTIF(H$13:H$72,"ТН")+COUNTIF(H$13:H$72,"ПР")+COUNTIF(H$13:H$72,"П")+COUNTIF(H$13:H$72,"В")+COUNTIF(H$13:H$72,"НА")+COUNTIF(H$13:H$72,"ВД")+COUNTIF(H$13:H$72,"ВП")+COUNTIF(H$13:H$72,"ДД")+COUNTIF(H$13:H$72,"І")))</f>
        <v>-</v>
      </c>
      <c r="I76" s="115" t="str">
        <f aca="false">IF(COUNTIF(I$13:I$72,"ВВ"),"-",IF(COUNTIF(I$13:I$72,"НЗ")+COUNTIF(I$13:I$72,"ТН")+COUNTIF(I$13:I$72,"ПР")+COUNTIF(I$13:I$72,"П")+COUNTIF(I$13:I$72,"В")+COUNTIF(I$13:I$72,"НА")+COUNTIF(I$13:I$72,"ВД")+COUNTIF(I$13:I$72,"ВП")+COUNTIF(I$13:I$72,"ДД")+COUNTIF(I$13:I$72,"І")=0,"-",COUNTIF(I$13:I$72,"НЗ")+COUNTIF(I$13:I$72,"ТН")+COUNTIF(I$13:I$72,"ПР")+COUNTIF(I$13:I$72,"П")+COUNTIF(I$13:I$72,"В")+COUNTIF(I$13:I$72,"НА")+COUNTIF(I$13:I$72,"ВД")+COUNTIF(I$13:I$72,"ВП")+COUNTIF(I$13:I$72,"ДД")+COUNTIF(I$13:I$72,"І")))</f>
        <v>-</v>
      </c>
      <c r="J76" s="115" t="str">
        <f aca="false">IF(COUNTIF(J$13:J$72,"ВВ"),"-",IF(COUNTIF(J$13:J$72,"НЗ")+COUNTIF(J$13:J$72,"ТН")+COUNTIF(J$13:J$72,"ПР")+COUNTIF(J$13:J$72,"П")+COUNTIF(J$13:J$72,"В")+COUNTIF(J$13:J$72,"НА")+COUNTIF(J$13:J$72,"ВД")+COUNTIF(J$13:J$72,"ВП")+COUNTIF(J$13:J$72,"ДД")+COUNTIF(J$13:J$72,"І")=0,"-",COUNTIF(J$13:J$72,"НЗ")+COUNTIF(J$13:J$72,"ТН")+COUNTIF(J$13:J$72,"ПР")+COUNTIF(J$13:J$72,"П")+COUNTIF(J$13:J$72,"В")+COUNTIF(J$13:J$72,"НА")+COUNTIF(J$13:J$72,"ВД")+COUNTIF(J$13:J$72,"ВП")+COUNTIF(J$13:J$72,"ДД")+COUNTIF(J$13:J$72,"І")))</f>
        <v>-</v>
      </c>
      <c r="K76" s="115" t="str">
        <f aca="false">IF(COUNTIF(K$13:K$72,"ВВ"),"-",IF(COUNTIF(K$13:K$72,"НЗ")+COUNTIF(K$13:K$72,"ТН")+COUNTIF(K$13:K$72,"ПР")+COUNTIF(K$13:K$72,"П")+COUNTIF(K$13:K$72,"В")+COUNTIF(K$13:K$72,"НА")+COUNTIF(K$13:K$72,"ВД")+COUNTIF(K$13:K$72,"ВП")+COUNTIF(K$13:K$72,"ДД")+COUNTIF(K$13:K$72,"І")=0,"-",COUNTIF(K$13:K$72,"НЗ")+COUNTIF(K$13:K$72,"ТН")+COUNTIF(K$13:K$72,"ПР")+COUNTIF(K$13:K$72,"П")+COUNTIF(K$13:K$72,"В")+COUNTIF(K$13:K$72,"НА")+COUNTIF(K$13:K$72,"ВД")+COUNTIF(K$13:K$72,"ВП")+COUNTIF(K$13:K$72,"ДД")+COUNTIF(K$13:K$72,"І")))</f>
        <v>-</v>
      </c>
      <c r="L76" s="115" t="str">
        <f aca="false">IF(COUNTIF(L$13:L$72,"ВВ"),"-",IF(COUNTIF(L$13:L$72,"НЗ")+COUNTIF(L$13:L$72,"ТН")+COUNTIF(L$13:L$72,"ПР")+COUNTIF(L$13:L$72,"П")+COUNTIF(L$13:L$72,"В")+COUNTIF(L$13:L$72,"НА")+COUNTIF(L$13:L$72,"ВД")+COUNTIF(L$13:L$72,"ВП")+COUNTIF(L$13:L$72,"ДД")+COUNTIF(L$13:L$72,"І")=0,"-",COUNTIF(L$13:L$72,"НЗ")+COUNTIF(L$13:L$72,"ТН")+COUNTIF(L$13:L$72,"ПР")+COUNTIF(L$13:L$72,"П")+COUNTIF(L$13:L$72,"В")+COUNTIF(L$13:L$72,"НА")+COUNTIF(L$13:L$72,"ВД")+COUNTIF(L$13:L$72,"ВП")+COUNTIF(L$13:L$72,"ДД")+COUNTIF(L$13:L$72,"І")))</f>
        <v>-</v>
      </c>
      <c r="M76" s="115" t="str">
        <f aca="false">IF(COUNTIF(M$13:M$72,"ВВ"),"-",IF(COUNTIF(M$13:M$72,"НЗ")+COUNTIF(M$13:M$72,"ТН")+COUNTIF(M$13:M$72,"ПР")+COUNTIF(M$13:M$72,"П")+COUNTIF(M$13:M$72,"В")+COUNTIF(M$13:M$72,"НА")+COUNTIF(M$13:M$72,"ВД")+COUNTIF(M$13:M$72,"ВП")+COUNTIF(M$13:M$72,"ДД")+COUNTIF(M$13:M$72,"І")=0,"-",COUNTIF(M$13:M$72,"НЗ")+COUNTIF(M$13:M$72,"ТН")+COUNTIF(M$13:M$72,"ПР")+COUNTIF(M$13:M$72,"П")+COUNTIF(M$13:M$72,"В")+COUNTIF(M$13:M$72,"НА")+COUNTIF(M$13:M$72,"ВД")+COUNTIF(M$13:M$72,"ВП")+COUNTIF(M$13:M$72,"ДД")+COUNTIF(M$13:M$72,"І")))</f>
        <v>-</v>
      </c>
      <c r="N76" s="115" t="str">
        <f aca="false">IF(COUNTIF(N$13:N$72,"ВВ"),"-",IF(COUNTIF(N$13:N$72,"НЗ")+COUNTIF(N$13:N$72,"ТН")+COUNTIF(N$13:N$72,"ПР")+COUNTIF(N$13:N$72,"П")+COUNTIF(N$13:N$72,"В")+COUNTIF(N$13:N$72,"НА")+COUNTIF(N$13:N$72,"ВД")+COUNTIF(N$13:N$72,"ВП")+COUNTIF(N$13:N$72,"ДД")+COUNTIF(N$13:N$72,"І")=0,"-",COUNTIF(N$13:N$72,"НЗ")+COUNTIF(N$13:N$72,"ТН")+COUNTIF(N$13:N$72,"ПР")+COUNTIF(N$13:N$72,"П")+COUNTIF(N$13:N$72,"В")+COUNTIF(N$13:N$72,"НА")+COUNTIF(N$13:N$72,"ВД")+COUNTIF(N$13:N$72,"ВП")+COUNTIF(N$13:N$72,"ДД")+COUNTIF(N$13:N$72,"І")))</f>
        <v>-</v>
      </c>
      <c r="O76" s="115" t="str">
        <f aca="false">IF(COUNTIF(O$13:O$72,"ВВ"),"-",IF(COUNTIF(O$13:O$72,"НЗ")+COUNTIF(O$13:O$72,"ТН")+COUNTIF(O$13:O$72,"ПР")+COUNTIF(O$13:O$72,"П")+COUNTIF(O$13:O$72,"В")+COUNTIF(O$13:O$72,"НА")+COUNTIF(O$13:O$72,"ВД")+COUNTIF(O$13:O$72,"ВП")+COUNTIF(O$13:O$72,"ДД")+COUNTIF(O$13:O$72,"І")=0,"-",COUNTIF(O$13:O$72,"НЗ")+COUNTIF(O$13:O$72,"ТН")+COUNTIF(O$13:O$72,"ПР")+COUNTIF(O$13:O$72,"П")+COUNTIF(O$13:O$72,"В")+COUNTIF(O$13:O$72,"НА")+COUNTIF(O$13:O$72,"ВД")+COUNTIF(O$13:O$72,"ВП")+COUNTIF(O$13:O$72,"ДД")+COUNTIF(O$13:O$72,"І")))</f>
        <v>-</v>
      </c>
      <c r="P76" s="115" t="str">
        <f aca="false">IF(COUNTIF(P$13:P$72,"ВВ"),"-",IF(COUNTIF(P$13:P$72,"НЗ")+COUNTIF(P$13:P$72,"ТН")+COUNTIF(P$13:P$72,"ПР")+COUNTIF(P$13:P$72,"П")+COUNTIF(P$13:P$72,"В")+COUNTIF(P$13:P$72,"НА")+COUNTIF(P$13:P$72,"ВД")+COUNTIF(P$13:P$72,"ВП")+COUNTIF(P$13:P$72,"ДД")+COUNTIF(P$13:P$72,"І")=0,"-",COUNTIF(P$13:P$72,"НЗ")+COUNTIF(P$13:P$72,"ТН")+COUNTIF(P$13:P$72,"ПР")+COUNTIF(P$13:P$72,"П")+COUNTIF(P$13:P$72,"В")+COUNTIF(P$13:P$72,"НА")+COUNTIF(P$13:P$72,"ВД")+COUNTIF(P$13:P$72,"ВП")+COUNTIF(P$13:P$72,"ДД")+COUNTIF(P$13:P$72,"І")))</f>
        <v>-</v>
      </c>
      <c r="Q76" s="115" t="str">
        <f aca="false">IF(COUNTIF(Q$13:Q$72,"ВВ"),"-",IF(COUNTIF(Q$13:Q$72,"НЗ")+COUNTIF(Q$13:Q$72,"ТН")+COUNTIF(Q$13:Q$72,"ПР")+COUNTIF(Q$13:Q$72,"П")+COUNTIF(Q$13:Q$72,"В")+COUNTIF(Q$13:Q$72,"НА")+COUNTIF(Q$13:Q$72,"ВД")+COUNTIF(Q$13:Q$72,"ВП")+COUNTIF(Q$13:Q$72,"ДД")+COUNTIF(Q$13:Q$72,"І")=0,"-",COUNTIF(Q$13:Q$72,"НЗ")+COUNTIF(Q$13:Q$72,"ТН")+COUNTIF(Q$13:Q$72,"ПР")+COUNTIF(Q$13:Q$72,"П")+COUNTIF(Q$13:Q$72,"В")+COUNTIF(Q$13:Q$72,"НА")+COUNTIF(Q$13:Q$72,"ВД")+COUNTIF(Q$13:Q$72,"ВП")+COUNTIF(Q$13:Q$72,"ДД")+COUNTIF(Q$13:Q$72,"І")))</f>
        <v>-</v>
      </c>
      <c r="R76" s="115" t="str">
        <f aca="false">IF(COUNTIF(R$13:R$72,"ВВ"),"-",IF(COUNTIF(R$13:R$72,"НЗ")+COUNTIF(R$13:R$72,"ТН")+COUNTIF(R$13:R$72,"ПР")+COUNTIF(R$13:R$72,"П")+COUNTIF(R$13:R$72,"В")+COUNTIF(R$13:R$72,"НА")+COUNTIF(R$13:R$72,"ВД")+COUNTIF(R$13:R$72,"ВП")+COUNTIF(R$13:R$72,"ДД")+COUNTIF(R$13:R$72,"І")=0,"-",COUNTIF(R$13:R$72,"НЗ")+COUNTIF(R$13:R$72,"ТН")+COUNTIF(R$13:R$72,"ПР")+COUNTIF(R$13:R$72,"П")+COUNTIF(R$13:R$72,"В")+COUNTIF(R$13:R$72,"НА")+COUNTIF(R$13:R$72,"ВД")+COUNTIF(R$13:R$72,"ВП")+COUNTIF(R$13:R$72,"ДД")+COUNTIF(R$13:R$72,"І")))</f>
        <v>-</v>
      </c>
      <c r="S76" s="115" t="str">
        <f aca="false">IF(COUNTIF(S$13:S$72,"ВВ"),"-",IF(COUNTIF(S$13:S$72,"НЗ")+COUNTIF(S$13:S$72,"ТН")+COUNTIF(S$13:S$72,"ПР")+COUNTIF(S$13:S$72,"П")+COUNTIF(S$13:S$72,"В")+COUNTIF(S$13:S$72,"НА")+COUNTIF(S$13:S$72,"ВД")+COUNTIF(S$13:S$72,"ВП")+COUNTIF(S$13:S$72,"ДД")+COUNTIF(S$13:S$72,"І")=0,"-",COUNTIF(S$13:S$72,"НЗ")+COUNTIF(S$13:S$72,"ТН")+COUNTIF(S$13:S$72,"ПР")+COUNTIF(S$13:S$72,"П")+COUNTIF(S$13:S$72,"В")+COUNTIF(S$13:S$72,"НА")+COUNTIF(S$13:S$72,"ВД")+COUNTIF(S$13:S$72,"ВП")+COUNTIF(S$13:S$72,"ДД")+COUNTIF(S$13:S$72,"І")))</f>
        <v>-</v>
      </c>
      <c r="T76" s="115" t="n">
        <f aca="false">IF(COUNTIF(T$13:T$72,"ВВ"),"-",IF(COUNTIF(T$13:T$72,"НЗ")+COUNTIF(T$13:T$72,"ТН")+COUNTIF(T$13:T$72,"ПР")+COUNTIF(T$13:T$72,"П")+COUNTIF(T$13:T$72,"В")+COUNTIF(T$13:T$72,"НА")+COUNTIF(T$13:T$72,"ВД")+COUNTIF(T$13:T$72,"ВП")+COUNTIF(T$13:T$72,"ДД")+COUNTIF(T$13:T$72,"І")=0,"-",COUNTIF(T$13:T$72,"НЗ")+COUNTIF(T$13:T$72,"ТН")+COUNTIF(T$13:T$72,"ПР")+COUNTIF(T$13:T$72,"П")+COUNTIF(T$13:T$72,"В")+COUNTIF(T$13:T$72,"НА")+COUNTIF(T$13:T$72,"ВД")+COUNTIF(T$13:T$72,"ВП")+COUNTIF(T$13:T$72,"ДД")+COUNTIF(T$13:T$72,"І")))</f>
        <v>1</v>
      </c>
      <c r="U76" s="115" t="n">
        <f aca="false">IF(COUNTIF(U$13:U$72,"ВВ"),"-",IF(COUNTIF(U$13:U$72,"НЗ")+COUNTIF(U$13:U$72,"ТН")+COUNTIF(U$13:U$72,"ПР")+COUNTIF(U$13:U$72,"П")+COUNTIF(U$13:U$72,"В")+COUNTIF(U$13:U$72,"НА")+COUNTIF(U$13:U$72,"ВД")+COUNTIF(U$13:U$72,"ВП")+COUNTIF(U$13:U$72,"ДД")+COUNTIF(U$13:U$72,"І")=0,"-",COUNTIF(U$13:U$72,"НЗ")+COUNTIF(U$13:U$72,"ТН")+COUNTIF(U$13:U$72,"ПР")+COUNTIF(U$13:U$72,"П")+COUNTIF(U$13:U$72,"В")+COUNTIF(U$13:U$72,"НА")+COUNTIF(U$13:U$72,"ВД")+COUNTIF(U$13:U$72,"ВП")+COUNTIF(U$13:U$72,"ДД")+COUNTIF(U$13:U$72,"І")))</f>
        <v>1</v>
      </c>
      <c r="V76" s="115" t="n">
        <f aca="false">IF(COUNTIF(V$13:V$72,"ВВ"),"-",IF(COUNTIF(V$13:V$72,"НЗ")+COUNTIF(V$13:V$72,"ТН")+COUNTIF(V$13:V$72,"ПР")+COUNTIF(V$13:V$72,"П")+COUNTIF(V$13:V$72,"В")+COUNTIF(V$13:V$72,"НА")+COUNTIF(V$13:V$72,"ВД")+COUNTIF(V$13:V$72,"ВП")+COUNTIF(V$13:V$72,"ДД")+COUNTIF(V$13:V$72,"І")=0,"-",COUNTIF(V$13:V$72,"НЗ")+COUNTIF(V$13:V$72,"ТН")+COUNTIF(V$13:V$72,"ПР")+COUNTIF(V$13:V$72,"П")+COUNTIF(V$13:V$72,"В")+COUNTIF(V$13:V$72,"НА")+COUNTIF(V$13:V$72,"ВД")+COUNTIF(V$13:V$72,"ВП")+COUNTIF(V$13:V$72,"ДД")+COUNTIF(V$13:V$72,"І")))</f>
        <v>12</v>
      </c>
      <c r="W76" s="115" t="n">
        <f aca="false">IF(COUNTIF(W$13:W$72,"ВВ"),"-",IF(COUNTIF(W$13:W$72,"НЗ")+COUNTIF(W$13:W$72,"ТН")+COUNTIF(W$13:W$72,"ПР")+COUNTIF(W$13:W$72,"П")+COUNTIF(W$13:W$72,"В")+COUNTIF(W$13:W$72,"НА")+COUNTIF(W$13:W$72,"ВД")+COUNTIF(W$13:W$72,"ВП")+COUNTIF(W$13:W$72,"ДД")+COUNTIF(W$13:W$72,"І")=0,"-",COUNTIF(W$13:W$72,"НЗ")+COUNTIF(W$13:W$72,"ТН")+COUNTIF(W$13:W$72,"ПР")+COUNTIF(W$13:W$72,"П")+COUNTIF(W$13:W$72,"В")+COUNTIF(W$13:W$72,"НА")+COUNTIF(W$13:W$72,"ВД")+COUNTIF(W$13:W$72,"ВП")+COUNTIF(W$13:W$72,"ДД")+COUNTIF(W$13:W$72,"І")))</f>
        <v>2</v>
      </c>
      <c r="X76" s="116" t="str">
        <f aca="false">IF(COUNTIF(X$13:X$72,"ВВ"),"-",IF(COUNTIF(X$13:X$72,"НЗ")+COUNTIF(X$13:X$72,"ТН")+COUNTIF(X$13:X$72,"ПР")+COUNTIF(X$13:X$72,"П")+COUNTIF(X$13:X$72,"В")+COUNTIF(X$13:X$72,"НА")+COUNTIF(X$13:X$72,"ВД")+COUNTIF(X$13:X$72,"ВП")+COUNTIF(X$13:X$72,"ДД")+COUNTIF(X$13:X$72,"І")=0,"-",COUNTIF(X$13:X$72,"НЗ")+COUNTIF(X$13:X$72,"ТН")+COUNTIF(X$13:X$72,"ПР")+COUNTIF(X$13:X$72,"П")+COUNTIF(X$13:X$72,"В")+COUNTIF(X$13:X$72,"НА")+COUNTIF(X$13:X$72,"ВД")+COUNTIF(X$13:X$72,"ВП")+COUNTIF(X$13:X$72,"ДД")+COUNTIF(X$13:X$72,"І")))</f>
        <v>-</v>
      </c>
      <c r="Y76" s="115" t="str">
        <f aca="false">IF(COUNTIF(Y$13:Y$72,"ВВ"),"-",IF(COUNTIF(Y$13:Y$72,"НЗ")+COUNTIF(Y$13:Y$72,"ТН")+COUNTIF(Y$13:Y$72,"ПР")+COUNTIF(Y$13:Y$72,"П")+COUNTIF(Y$13:Y$72,"В")+COUNTIF(Y$13:Y$72,"НА")+COUNTIF(Y$13:Y$72,"ВД")+COUNTIF(Y$13:Y$72,"ВП")+COUNTIF(Y$13:Y$72,"ДД")+COUNTIF(Y$13:Y$72,"І")=0,"-",COUNTIF(Y$13:Y$72,"НЗ")+COUNTIF(Y$13:Y$72,"ТН")+COUNTIF(Y$13:Y$72,"ПР")+COUNTIF(Y$13:Y$72,"П")+COUNTIF(Y$13:Y$72,"В")+COUNTIF(Y$13:Y$72,"НА")+COUNTIF(Y$13:Y$72,"ВД")+COUNTIF(Y$13:Y$72,"ВП")+COUNTIF(Y$13:Y$72,"ДД")+COUNTIF(Y$13:Y$72,"І")))</f>
        <v>-</v>
      </c>
      <c r="Z76" s="116" t="str">
        <f aca="false">IF(COUNTIF(Z$13:Z$72,"ВВ"),"-",IF(COUNTIF(Z$13:Z$72,"НЗ")+COUNTIF(Z$13:Z$72,"ТН")+COUNTIF(Z$13:Z$72,"ПР")+COUNTIF(Z$13:Z$72,"П")+COUNTIF(Z$13:Z$72,"В")+COUNTIF(Z$13:Z$72,"НА")+COUNTIF(Z$13:Z$72,"ВД")+COUNTIF(Z$13:Z$72,"ВП")+COUNTIF(Z$13:Z$72,"ДД")+COUNTIF(Z$13:Z$72,"І")=0,"-",COUNTIF(Z$13:Z$72,"НЗ")+COUNTIF(Z$13:Z$72,"ТН")+COUNTIF(Z$13:Z$72,"ПР")+COUNTIF(Z$13:Z$72,"П")+COUNTIF(Z$13:Z$72,"В")+COUNTIF(Z$13:Z$72,"НА")+COUNTIF(Z$13:Z$72,"ВД")+COUNTIF(Z$13:Z$72,"ВП")+COUNTIF(Z$13:Z$72,"ДД")+COUNTIF(Z$13:Z$72,"І")))</f>
        <v>-</v>
      </c>
      <c r="AA76" s="117" t="n">
        <f aca="false">IF(COUNTIF(AA$13:AA$72,"ВВ"),"-",IF(COUNTIF(AA$13:AA$72,"НЗ")+COUNTIF(AA$13:AA$72,"ТН")+COUNTIF(AA$13:AA$72,"ПР")+COUNTIF(AA$13:AA$72,"П")+COUNTIF(AA$13:AA$72,"В")+COUNTIF(AA$13:AA$72,"НА")+COUNTIF(AA$13:AA$72,"ВД")+COUNTIF(AA$13:AA$72,"ВП")+COUNTIF(AA$13:AA$72,"ДД")+COUNTIF(AA$13:AA$72,"І")=0,"-",COUNTIF(AA$13:AA$72,"НЗ")+COUNTIF(AA$13:AA$72,"ТН")+COUNTIF(AA$13:AA$72,"ПР")+COUNTIF(AA$13:AA$72,"П")+COUNTIF(AA$13:AA$72,"В")+COUNTIF(AA$13:AA$72,"НА")+COUNTIF(AA$13:AA$72,"ВД")+COUNTIF(AA$13:AA$72,"ВП")+COUNTIF(AA$13:AA$72,"ДД")+COUNTIF(AA$13:AA$72,"І")))</f>
        <v>4</v>
      </c>
      <c r="AB76" s="115" t="n">
        <f aca="false">IF(COUNTIF(AB$13:AB$72,"ВВ"),"-",IF(COUNTIF(AB$13:AB$72,"НЗ")+COUNTIF(AB$13:AB$72,"ТН")+COUNTIF(AB$13:AB$72,"ПР")+COUNTIF(AB$13:AB$72,"П")+COUNTIF(AB$13:AB$72,"В")+COUNTIF(AB$13:AB$72,"НА")+COUNTIF(AB$13:AB$72,"ВД")+COUNTIF(AB$13:AB$72,"ВП")+COUNTIF(AB$13:AB$72,"ДД")+COUNTIF(AB$13:AB$72,"І")=0,"-",COUNTIF(AB$13:AB$72,"НЗ")+COUNTIF(AB$13:AB$72,"ТН")+COUNTIF(AB$13:AB$72,"ПР")+COUNTIF(AB$13:AB$72,"П")+COUNTIF(AB$13:AB$72,"В")+COUNTIF(AB$13:AB$72,"НА")+COUNTIF(AB$13:AB$72,"ВД")+COUNTIF(AB$13:AB$72,"ВП")+COUNTIF(AB$13:AB$72,"ДД")+COUNTIF(AB$13:AB$72,"І")))</f>
        <v>12</v>
      </c>
      <c r="AC76" s="115" t="n">
        <f aca="false">IF(COUNTIF(AC$13:AC$72,"ВВ"),"-",IF(COUNTIF(AC$13:AC$72,"НЗ")+COUNTIF(AC$13:AC$72,"ТН")+COUNTIF(AC$13:AC$72,"ПР")+COUNTIF(AC$13:AC$72,"П")+COUNTIF(AC$13:AC$72,"В")+COUNTIF(AC$13:AC$72,"НА")+COUNTIF(AC$13:AC$72,"ВД")+COUNTIF(AC$13:AC$72,"ВП")+COUNTIF(AC$13:AC$72,"ДД")+COUNTIF(AC$13:AC$72,"І")=0,"-",COUNTIF(AC$13:AC$72,"НЗ")+COUNTIF(AC$13:AC$72,"ТН")+COUNTIF(AC$13:AC$72,"ПР")+COUNTIF(AC$13:AC$72,"П")+COUNTIF(AC$13:AC$72,"В")+COUNTIF(AC$13:AC$72,"НА")+COUNTIF(AC$13:AC$72,"ВД")+COUNTIF(AC$13:AC$72,"ВП")+COUNTIF(AC$13:AC$72,"ДД")+COUNTIF(AC$13:AC$72,"І")))</f>
        <v>9</v>
      </c>
      <c r="AD76" s="115" t="str">
        <f aca="false">IF(COUNTIF(AD$13:AD$72,"ВВ"),"-",IF(COUNTIF(AD$13:AD$72,"НЗ")+COUNTIF(AD$13:AD$72,"ТН")+COUNTIF(AD$13:AD$72,"ПР")+COUNTIF(AD$13:AD$72,"П")+COUNTIF(AD$13:AD$72,"В")+COUNTIF(AD$13:AD$72,"НА")+COUNTIF(AD$13:AD$72,"ВД")+COUNTIF(AD$13:AD$72,"ВП")+COUNTIF(AD$13:AD$72,"ДД")+COUNTIF(AD$13:AD$72,"І")=0,"-",COUNTIF(AD$13:AD$72,"НЗ")+COUNTIF(AD$13:AD$72,"ТН")+COUNTIF(AD$13:AD$72,"ПР")+COUNTIF(AD$13:AD$72,"П")+COUNTIF(AD$13:AD$72,"В")+COUNTIF(AD$13:AD$72,"НА")+COUNTIF(AD$13:AD$72,"ВД")+COUNTIF(AD$13:AD$72,"ВП")+COUNTIF(AD$13:AD$72,"ДД")+COUNTIF(AD$13:AD$72,"І")))</f>
        <v>-</v>
      </c>
      <c r="AE76" s="115" t="str">
        <f aca="false">IF(COUNTIF(AE$13:AE$72,"ВВ"),"-",IF(COUNTIF(AE$13:AE$72,"НЗ")+COUNTIF(AE$13:AE$72,"ТН")+COUNTIF(AE$13:AE$72,"ПР")+COUNTIF(AE$13:AE$72,"П")+COUNTIF(AE$13:AE$72,"В")+COUNTIF(AE$13:AE$72,"НА")+COUNTIF(AE$13:AE$72,"ВД")+COUNTIF(AE$13:AE$72,"ВП")+COUNTIF(AE$13:AE$72,"ДД")+COUNTIF(AE$13:AE$72,"І")=0,"-",COUNTIF(AE$13:AE$72,"НЗ")+COUNTIF(AE$13:AE$72,"ТН")+COUNTIF(AE$13:AE$72,"ПР")+COUNTIF(AE$13:AE$72,"П")+COUNTIF(AE$13:AE$72,"В")+COUNTIF(AE$13:AE$72,"НА")+COUNTIF(AE$13:AE$72,"ВД")+COUNTIF(AE$13:AE$72,"ВП")+COUNTIF(AE$13:AE$72,"ДД")+COUNTIF(AE$13:AE$72,"І")))</f>
        <v>-</v>
      </c>
      <c r="AF76" s="115" t="str">
        <f aca="false">IF(COUNTIF(AF$13:AF$72,"ВВ"),"-",IF(COUNTIF(AF$13:AF$72,"НЗ")+COUNTIF(AF$13:AF$72,"ТН")+COUNTIF(AF$13:AF$72,"ПР")+COUNTIF(AF$13:AF$72,"П")+COUNTIF(AF$13:AF$72,"В")+COUNTIF(AF$13:AF$72,"НА")+COUNTIF(AF$13:AF$72,"ВД")+COUNTIF(AF$13:AF$72,"ВП")+COUNTIF(AF$13:AF$72,"ДД")+COUNTIF(AF$13:AF$72,"І")=0,"-",COUNTIF(AF$13:AF$72,"НЗ")+COUNTIF(AF$13:AF$72,"ТН")+COUNTIF(AF$13:AF$72,"ПР")+COUNTIF(AF$13:AF$72,"П")+COUNTIF(AF$13:AF$72,"В")+COUNTIF(AF$13:AF$72,"НА")+COUNTIF(AF$13:AF$72,"ВД")+COUNTIF(AF$13:AF$72,"ВП")+COUNTIF(AF$13:AF$72,"ДД")+COUNTIF(AF$13:AF$72,"І")))</f>
        <v>-</v>
      </c>
      <c r="AG76" s="115" t="str">
        <f aca="false">IF(COUNTIF(AG$13:AG$72,"ВВ"),"-",IF(COUNTIF(AG$13:AG$72,"НЗ")+COUNTIF(AG$13:AG$72,"ТН")+COUNTIF(AG$13:AG$72,"ПР")+COUNTIF(AG$13:AG$72,"П")+COUNTIF(AG$13:AG$72,"В")+COUNTIF(AG$13:AG$72,"НА")+COUNTIF(AG$13:AG$72,"ВД")+COUNTIF(AG$13:AG$72,"ВП")+COUNTIF(AG$13:AG$72,"ДД")+COUNTIF(AG$13:AG$72,"І")=0,"-",COUNTIF(AG$13:AG$72,"НЗ")+COUNTIF(AG$13:AG$72,"ТН")+COUNTIF(AG$13:AG$72,"ПР")+COUNTIF(AG$13:AG$72,"П")+COUNTIF(AG$13:AG$72,"В")+COUNTIF(AG$13:AG$72,"НА")+COUNTIF(AG$13:AG$72,"ВД")+COUNTIF(AG$13:AG$72,"ВП")+COUNTIF(AG$13:AG$72,"ДД")+COUNTIF(AG$13:AG$72,"І")))</f>
        <v>-</v>
      </c>
      <c r="AH76" s="115" t="str">
        <f aca="false">IF(COUNTIF(AH$13:AH$72,"ВВ"),"-",IF(COUNTIF(AH$13:AH$72,"НЗ")+COUNTIF(AH$13:AH$72,"ТН")+COUNTIF(AH$13:AH$72,"ПР")+COUNTIF(AH$13:AH$72,"П")+COUNTIF(AH$13:AH$72,"В")+COUNTIF(AH$13:AH$72,"НА")+COUNTIF(AH$13:AH$72,"ВД")+COUNTIF(AH$13:AH$72,"ВП")+COUNTIF(AH$13:AH$72,"ДД")+COUNTIF(AH$13:AH$72,"І")=0,"-",COUNTIF(AH$13:AH$72,"НЗ")+COUNTIF(AH$13:AH$72,"ТН")+COUNTIF(AH$13:AH$72,"ПР")+COUNTIF(AH$13:AH$72,"П")+COUNTIF(AH$13:AH$72,"В")+COUNTIF(AH$13:AH$72,"НА")+COUNTIF(AH$13:AH$72,"ВД")+COUNTIF(AH$13:AH$72,"ВП")+COUNTIF(AH$13:AH$72,"ДД")+COUNTIF(AH$13:AH$72,"І")))</f>
        <v>-</v>
      </c>
      <c r="AI76" s="115" t="str">
        <f aca="false">IF(COUNTIF(AI$13:AI$72,"ВВ"),"-",IF(COUNTIF(AI$13:AI$72,"НЗ")+COUNTIF(AI$13:AI$72,"ТН")+COUNTIF(AI$13:AI$72,"ПР")+COUNTIF(AI$13:AI$72,"П")+COUNTIF(AI$13:AI$72,"В")+COUNTIF(AI$13:AI$72,"НА")+COUNTIF(AI$13:AI$72,"ВД")+COUNTIF(AI$13:AI$72,"ВП")+COUNTIF(AI$13:AI$72,"ДД")+COUNTIF(AI$13:AI$72,"І")=0,"-",COUNTIF(AI$13:AI$72,"НЗ")+COUNTIF(AI$13:AI$72,"ТН")+COUNTIF(AI$13:AI$72,"ПР")+COUNTIF(AI$13:AI$72,"П")+COUNTIF(AI$13:AI$72,"В")+COUNTIF(AI$13:AI$72,"НА")+COUNTIF(AI$13:AI$72,"ВД")+COUNTIF(AI$13:AI$72,"ВП")+COUNTIF(AI$13:AI$72,"ДД")+COUNTIF(AI$13:AI$72,"І")))</f>
        <v>-</v>
      </c>
      <c r="AJ76" s="115" t="str">
        <f aca="false">IF(COUNTIF(AJ$13:AJ$72,"ВВ"),"-",IF(COUNTIF(AJ$13:AJ$72,"НЗ")+COUNTIF(AJ$13:AJ$72,"ТН")+COUNTIF(AJ$13:AJ$72,"ПР")+COUNTIF(AJ$13:AJ$72,"П")+COUNTIF(AJ$13:AJ$72,"В")+COUNTIF(AJ$13:AJ$72,"НА")+COUNTIF(AJ$13:AJ$72,"ВД")+COUNTIF(AJ$13:AJ$72,"ВП")+COUNTIF(AJ$13:AJ$72,"ДД")+COUNTIF(AJ$13:AJ$72,"І")=0,"-",COUNTIF(AJ$13:AJ$72,"НЗ")+COUNTIF(AJ$13:AJ$72,"ТН")+COUNTIF(AJ$13:AJ$72,"ПР")+COUNTIF(AJ$13:AJ$72,"П")+COUNTIF(AJ$13:AJ$72,"В")+COUNTIF(AJ$13:AJ$72,"НА")+COUNTIF(AJ$13:AJ$72,"ВД")+COUNTIF(AJ$13:AJ$72,"ВП")+COUNTIF(AJ$13:AJ$72,"ДД")+COUNTIF(AJ$13:AJ$72,"І")))</f>
        <v>-</v>
      </c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9"/>
    </row>
    <row r="77" customFormat="false" ht="12.75" hidden="false" customHeight="false" outlineLevel="0" collapsed="false">
      <c r="D77" s="120"/>
      <c r="E77" s="120"/>
    </row>
    <row r="78" customFormat="false" ht="12.75" hidden="false" customHeight="true" outlineLevel="0" collapsed="false">
      <c r="A78" s="121" t="s">
        <v>81</v>
      </c>
      <c r="B78" s="121"/>
      <c r="C78" s="121"/>
      <c r="D78" s="121"/>
      <c r="E78" s="122"/>
      <c r="F78" s="122"/>
      <c r="G78" s="122"/>
      <c r="H78" s="122"/>
      <c r="I78" s="122"/>
      <c r="J78" s="122"/>
      <c r="L78" s="123"/>
      <c r="M78" s="123"/>
      <c r="N78" s="123"/>
      <c r="P78" s="124"/>
      <c r="Q78" s="124"/>
      <c r="R78" s="124"/>
      <c r="S78" s="124"/>
      <c r="T78" s="124"/>
      <c r="U78" s="125"/>
      <c r="V78" s="125"/>
      <c r="W78" s="126"/>
      <c r="X78" s="126"/>
      <c r="Y78" s="125"/>
      <c r="Z78" s="126"/>
      <c r="AA78" s="127"/>
      <c r="AB78" s="125"/>
      <c r="AC78" s="125"/>
      <c r="AD78" s="125"/>
      <c r="AE78" s="125"/>
      <c r="AF78" s="125"/>
      <c r="AG78" s="125"/>
      <c r="AH78" s="125"/>
      <c r="AI78" s="125"/>
      <c r="AJ78" s="125"/>
      <c r="AK78" s="128"/>
      <c r="AL78" s="128"/>
      <c r="AM78" s="128"/>
      <c r="AN78" s="129"/>
      <c r="AO78" s="129"/>
    </row>
    <row r="79" customFormat="false" ht="12.75" hidden="false" customHeight="true" outlineLevel="0" collapsed="false">
      <c r="A79" s="40"/>
      <c r="B79" s="130"/>
      <c r="C79" s="200"/>
      <c r="D79" s="40"/>
      <c r="E79" s="132" t="s">
        <v>82</v>
      </c>
      <c r="F79" s="132"/>
      <c r="G79" s="132"/>
      <c r="H79" s="132"/>
      <c r="I79" s="132"/>
      <c r="J79" s="132"/>
      <c r="K79" s="40"/>
      <c r="L79" s="132" t="s">
        <v>83</v>
      </c>
      <c r="M79" s="132"/>
      <c r="N79" s="132"/>
      <c r="O79" s="40"/>
      <c r="P79" s="132" t="s">
        <v>84</v>
      </c>
      <c r="Q79" s="132"/>
      <c r="R79" s="132"/>
      <c r="S79" s="132"/>
      <c r="T79" s="132"/>
      <c r="U79" s="40"/>
      <c r="V79" s="40"/>
      <c r="W79" s="133"/>
      <c r="X79" s="133"/>
      <c r="Y79" s="40"/>
      <c r="Z79" s="133"/>
      <c r="AA79" s="134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35"/>
      <c r="AM79" s="40"/>
      <c r="AN79" s="136"/>
      <c r="AO79" s="136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137"/>
    </row>
    <row r="80" customFormat="false" ht="12.75" hidden="false" customHeight="true" outlineLevel="0" collapsed="false">
      <c r="A80" s="138" t="s">
        <v>85</v>
      </c>
      <c r="B80" s="138"/>
      <c r="C80" s="201"/>
      <c r="E80" s="140" t="s">
        <v>86</v>
      </c>
      <c r="F80" s="140"/>
      <c r="G80" s="140"/>
      <c r="H80" s="140"/>
      <c r="I80" s="140"/>
      <c r="J80" s="140"/>
      <c r="L80" s="123"/>
      <c r="M80" s="123"/>
      <c r="N80" s="123"/>
      <c r="P80" s="124"/>
      <c r="Q80" s="124"/>
      <c r="R80" s="124"/>
      <c r="S80" s="124"/>
      <c r="T80" s="124"/>
      <c r="U80" s="125"/>
      <c r="V80" s="125"/>
      <c r="W80" s="126"/>
      <c r="X80" s="126"/>
      <c r="Y80" s="125"/>
      <c r="Z80" s="126"/>
      <c r="AA80" s="127"/>
      <c r="AB80" s="125"/>
      <c r="AC80" s="125"/>
      <c r="AD80" s="125"/>
      <c r="AE80" s="125"/>
      <c r="AF80" s="125"/>
      <c r="AG80" s="125"/>
      <c r="AH80" s="125"/>
      <c r="AI80" s="125"/>
      <c r="AJ80" s="125"/>
      <c r="AK80" s="141" t="n">
        <f aca="false">AO4</f>
        <v>43522</v>
      </c>
      <c r="AL80" s="141"/>
      <c r="AM80" s="141"/>
      <c r="AN80" s="129"/>
      <c r="AO80" s="129"/>
    </row>
    <row r="81" customFormat="false" ht="12.75" hidden="false" customHeight="true" outlineLevel="0" collapsed="false">
      <c r="A81" s="40"/>
      <c r="B81" s="40"/>
      <c r="C81" s="202"/>
      <c r="D81" s="40"/>
      <c r="E81" s="132" t="s">
        <v>82</v>
      </c>
      <c r="F81" s="132"/>
      <c r="G81" s="132"/>
      <c r="H81" s="132"/>
      <c r="I81" s="132"/>
      <c r="J81" s="132"/>
      <c r="K81" s="40"/>
      <c r="L81" s="132" t="s">
        <v>83</v>
      </c>
      <c r="M81" s="132"/>
      <c r="N81" s="132"/>
      <c r="O81" s="40"/>
      <c r="P81" s="132" t="s">
        <v>84</v>
      </c>
      <c r="Q81" s="132"/>
      <c r="R81" s="132"/>
      <c r="S81" s="132"/>
      <c r="T81" s="132"/>
      <c r="U81" s="136"/>
      <c r="V81" s="136"/>
      <c r="W81" s="142"/>
      <c r="X81" s="142"/>
      <c r="Y81" s="136"/>
      <c r="Z81" s="142"/>
      <c r="AA81" s="143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40"/>
      <c r="AM81" s="136"/>
      <c r="AN81" s="136"/>
      <c r="AO81" s="136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137"/>
    </row>
    <row r="83" customFormat="false" ht="12.75" hidden="false" customHeight="true" outlineLevel="0" collapsed="false">
      <c r="D83" s="144" t="s">
        <v>87</v>
      </c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144"/>
      <c r="AM83" s="144"/>
    </row>
    <row r="84" customFormat="false" ht="12.75" hidden="false" customHeight="true" outlineLevel="0" collapsed="false">
      <c r="D84" s="6" t="s">
        <v>35</v>
      </c>
      <c r="E84" s="6" t="s">
        <v>88</v>
      </c>
      <c r="F84" s="145" t="s">
        <v>89</v>
      </c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</row>
    <row r="85" customFormat="false" ht="12.75" hidden="false" customHeight="true" outlineLevel="0" collapsed="false">
      <c r="D85" s="6" t="s">
        <v>38</v>
      </c>
      <c r="E85" s="6" t="s">
        <v>88</v>
      </c>
      <c r="F85" s="145" t="s">
        <v>90</v>
      </c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</row>
    <row r="86" customFormat="false" ht="12.75" hidden="false" customHeight="true" outlineLevel="0" collapsed="false">
      <c r="D86" s="6" t="s">
        <v>91</v>
      </c>
      <c r="E86" s="6" t="s">
        <v>88</v>
      </c>
      <c r="F86" s="145" t="s">
        <v>92</v>
      </c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</row>
    <row r="87" customFormat="false" ht="12.75" hidden="false" customHeight="true" outlineLevel="0" collapsed="false">
      <c r="D87" s="6" t="s">
        <v>93</v>
      </c>
      <c r="E87" s="6" t="s">
        <v>88</v>
      </c>
      <c r="F87" s="145" t="s">
        <v>94</v>
      </c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</row>
    <row r="88" customFormat="false" ht="12.75" hidden="false" customHeight="true" outlineLevel="0" collapsed="false">
      <c r="D88" s="6" t="s">
        <v>36</v>
      </c>
      <c r="E88" s="6" t="s">
        <v>88</v>
      </c>
      <c r="F88" s="145" t="s">
        <v>95</v>
      </c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</row>
    <row r="89" customFormat="false" ht="12.75" hidden="false" customHeight="true" outlineLevel="0" collapsed="false">
      <c r="D89" s="6" t="s">
        <v>37</v>
      </c>
      <c r="E89" s="6" t="s">
        <v>88</v>
      </c>
      <c r="F89" s="145" t="s">
        <v>96</v>
      </c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</row>
    <row r="90" customFormat="false" ht="12.75" hidden="false" customHeight="true" outlineLevel="0" collapsed="false">
      <c r="D90" s="6" t="s">
        <v>42</v>
      </c>
      <c r="E90" s="6" t="s">
        <v>88</v>
      </c>
      <c r="F90" s="145" t="s">
        <v>27</v>
      </c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</row>
    <row r="91" customFormat="false" ht="12.75" hidden="false" customHeight="true" outlineLevel="0" collapsed="false">
      <c r="D91" s="6" t="s">
        <v>97</v>
      </c>
      <c r="E91" s="6" t="s">
        <v>88</v>
      </c>
      <c r="F91" s="145" t="s">
        <v>98</v>
      </c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</row>
    <row r="92" customFormat="false" ht="12.75" hidden="false" customHeight="true" outlineLevel="0" collapsed="false">
      <c r="D92" s="6" t="s">
        <v>43</v>
      </c>
      <c r="E92" s="6" t="s">
        <v>88</v>
      </c>
      <c r="F92" s="145" t="s">
        <v>99</v>
      </c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</row>
    <row r="93" customFormat="false" ht="12.75" hidden="false" customHeight="true" outlineLevel="0" collapsed="false">
      <c r="D93" s="6" t="s">
        <v>44</v>
      </c>
      <c r="E93" s="6" t="s">
        <v>88</v>
      </c>
      <c r="F93" s="145" t="s">
        <v>100</v>
      </c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</row>
    <row r="94" customFormat="false" ht="12.75" hidden="false" customHeight="true" outlineLevel="0" collapsed="false">
      <c r="D94" s="6" t="s">
        <v>40</v>
      </c>
      <c r="E94" s="6" t="s">
        <v>88</v>
      </c>
      <c r="F94" s="145" t="s">
        <v>101</v>
      </c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</row>
    <row r="95" customFormat="false" ht="12.75" hidden="false" customHeight="true" outlineLevel="0" collapsed="false">
      <c r="D95" s="6" t="s">
        <v>45</v>
      </c>
      <c r="E95" s="6" t="s">
        <v>88</v>
      </c>
      <c r="F95" s="145" t="s">
        <v>30</v>
      </c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</row>
    <row r="96" customFormat="false" ht="12.75" hidden="false" customHeight="true" outlineLevel="0" collapsed="false">
      <c r="D96" s="6" t="s">
        <v>46</v>
      </c>
      <c r="E96" s="6" t="s">
        <v>88</v>
      </c>
      <c r="F96" s="145" t="s">
        <v>31</v>
      </c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</row>
    <row r="97" customFormat="false" ht="12.75" hidden="false" customHeight="true" outlineLevel="0" collapsed="false">
      <c r="D97" s="6" t="s">
        <v>41</v>
      </c>
      <c r="E97" s="6" t="s">
        <v>88</v>
      </c>
      <c r="F97" s="145" t="s">
        <v>102</v>
      </c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</row>
    <row r="98" customFormat="false" ht="12.75" hidden="false" customHeight="true" outlineLevel="0" collapsed="false">
      <c r="D98" s="6" t="s">
        <v>47</v>
      </c>
      <c r="E98" s="6" t="s">
        <v>88</v>
      </c>
      <c r="F98" s="145" t="s">
        <v>32</v>
      </c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</row>
    <row r="99" customFormat="false" ht="12.75" hidden="false" customHeight="true" outlineLevel="0" collapsed="false">
      <c r="D99" s="6" t="s">
        <v>48</v>
      </c>
      <c r="E99" s="6" t="s">
        <v>88</v>
      </c>
      <c r="F99" s="145" t="s">
        <v>33</v>
      </c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</row>
  </sheetData>
  <autoFilter ref="A12:BA74"/>
  <mergeCells count="389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E73"/>
    <mergeCell ref="A74:E74"/>
    <mergeCell ref="A75:E75"/>
    <mergeCell ref="A76:E76"/>
    <mergeCell ref="A78:D78"/>
    <mergeCell ref="E78:J78"/>
    <mergeCell ref="L78:N78"/>
    <mergeCell ref="P78:T78"/>
    <mergeCell ref="AK78:AM78"/>
    <mergeCell ref="E79:J79"/>
    <mergeCell ref="L79:N79"/>
    <mergeCell ref="P79:T79"/>
    <mergeCell ref="E80:J80"/>
    <mergeCell ref="L80:N80"/>
    <mergeCell ref="P80:T80"/>
    <mergeCell ref="AK80:AM80"/>
    <mergeCell ref="E81:J81"/>
    <mergeCell ref="L81:N81"/>
    <mergeCell ref="P81:T81"/>
    <mergeCell ref="D83:AM83"/>
    <mergeCell ref="F84:AM84"/>
    <mergeCell ref="F85:AM85"/>
    <mergeCell ref="F86:AM86"/>
    <mergeCell ref="F87:AM87"/>
    <mergeCell ref="F88:AM88"/>
    <mergeCell ref="F89:AM89"/>
    <mergeCell ref="F90:AM90"/>
    <mergeCell ref="F91:AM91"/>
    <mergeCell ref="F92:AM92"/>
    <mergeCell ref="F93:AM93"/>
    <mergeCell ref="F94:AM94"/>
    <mergeCell ref="F95:AM95"/>
    <mergeCell ref="F96:AM96"/>
    <mergeCell ref="F97:AM97"/>
    <mergeCell ref="F98:AM98"/>
    <mergeCell ref="F99:AM99"/>
  </mergeCells>
  <conditionalFormatting sqref="AH16:AJ16,AH20:AJ20,AH24:AJ24,AH28:AJ28,AH32:AJ32,AH36:AJ36,AH40:AJ40,AH44:AJ44,AH48:AJ48,AH52:AJ52,AH56:AJ56,AH60:AJ60,AH64:AJ64,AH68:AJ68,AH72:AJ72">
    <cfRule type="cellIs" priority="2" operator="greaterThan" aboveAverage="0" equalAverage="0" bottom="0" percent="0" rank="0" text="" dxfId="0">
      <formula>4</formula>
    </cfRule>
  </conditionalFormatting>
  <conditionalFormatting sqref="F16:Y16,F20:Y20,F24:Y24,F28:Y28,F32:Y32,F36:Y36,F40:Y40,F44:Y44,F48:Y48,F52:Y52,F56:Y56,F60:Y60,F64:AG64,F68:AG68,F72:AG72,AA16:AG16,AD20:AG20,AD24:AG24,AD32:AG32,AD40:AG40,AD48:AG48,AD56:AG56,AD28:AG28,AD36:AG36,AD44:AG44,AD52:AG52,AA60:AG60">
    <cfRule type="cellIs" priority="3" operator="greaterThan" aboveAverage="0" equalAverage="0" bottom="0" percent="0" rank="0" text="" dxfId="1">
      <formula>4</formula>
    </cfRule>
  </conditionalFormatting>
  <conditionalFormatting sqref="Z16,Z20,Z24,Z28,Z32,Z36,Z40,Z44,Z48,Z52,Z56,Z60">
    <cfRule type="cellIs" priority="4" operator="greaterThan" aboveAverage="0" equalAverage="0" bottom="0" percent="0" rank="0" text="" dxfId="2">
      <formula>4</formula>
    </cfRule>
  </conditionalFormatting>
  <conditionalFormatting sqref="AA20:AC20,AA24:AC24,AA28:AC28,AA32:AC32">
    <cfRule type="cellIs" priority="5" operator="greaterThan" aboveAverage="0" equalAverage="0" bottom="0" percent="0" rank="0" text="" dxfId="3">
      <formula>4</formula>
    </cfRule>
  </conditionalFormatting>
  <conditionalFormatting sqref="AA36:AC36,AA40:AC40,AA44:AC44,AA48:AC48,AA52:AC52,AA56:AC56">
    <cfRule type="cellIs" priority="6" operator="greaterThan" aboveAverage="0" equalAverage="0" bottom="0" percent="0" rank="0" text="" dxfId="4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C00"/>
    <pageSetUpPr fitToPage="true"/>
  </sheetPr>
  <dimension ref="A1:BA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80" workbookViewId="0">
      <pane xSplit="5" ySplit="12" topLeftCell="F13" activePane="bottomRight" state="frozen"/>
      <selection pane="topLeft" activeCell="A1" activeCellId="0" sqref="A1"/>
      <selection pane="topRight" activeCell="F1" activeCellId="0" sqref="F1"/>
      <selection pane="bottomLeft" activeCell="A13" activeCellId="0" sqref="A13"/>
      <selection pane="bottomRight" activeCell="AD35" activeCellId="0" sqref="AD35"/>
    </sheetView>
  </sheetViews>
  <sheetFormatPr defaultRowHeight="12.75"/>
  <cols>
    <col collapsed="false" hidden="false" max="1" min="1" style="1" width="3.99489795918367"/>
    <col collapsed="false" hidden="false" max="2" min="2" style="1" width="29.5357142857143"/>
    <col collapsed="false" hidden="false" max="3" min="3" style="120" width="16.5510204081633"/>
    <col collapsed="false" hidden="false" max="4" min="4" style="1" width="27.6836734693878"/>
    <col collapsed="false" hidden="false" max="5" min="5" style="1" width="3.99489795918367"/>
    <col collapsed="false" hidden="false" max="16" min="6" style="1" width="4.70918367346939"/>
    <col collapsed="false" hidden="false" max="17" min="17" style="2" width="4.70918367346939"/>
    <col collapsed="false" hidden="false" max="19" min="18" style="1" width="4.70918367346939"/>
    <col collapsed="false" hidden="false" max="20" min="20" style="2" width="4.70918367346939"/>
    <col collapsed="false" hidden="false" max="22" min="21" style="1" width="4.70918367346939"/>
    <col collapsed="false" hidden="false" max="23" min="23" style="2" width="4.70918367346939"/>
    <col collapsed="false" hidden="false" max="26" min="24" style="1" width="4.70918367346939"/>
    <col collapsed="false" hidden="false" max="27" min="27" style="2" width="4.70918367346939"/>
    <col collapsed="false" hidden="false" max="29" min="28" style="1" width="4.70918367346939"/>
    <col collapsed="false" hidden="false" max="30" min="30" style="2" width="4.70918367346939"/>
    <col collapsed="false" hidden="false" max="31" min="31" style="3" width="4.70918367346939"/>
    <col collapsed="false" hidden="false" max="36" min="32" style="1" width="4.70918367346939"/>
    <col collapsed="false" hidden="false" max="37" min="37" style="1" width="7.70408163265306"/>
    <col collapsed="false" hidden="false" max="39" min="38" style="1" width="4.70918367346939"/>
    <col collapsed="false" hidden="false" max="40" min="40" style="1" width="8.8469387755102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9.55612244897959"/>
    <col collapsed="false" hidden="false" max="257" min="54" style="1" width="9.13265306122449"/>
    <col collapsed="false" hidden="false" max="1025" min="258" style="0" width="9.13265306122449"/>
  </cols>
  <sheetData>
    <row r="1" customFormat="false" ht="12.75" hidden="false" customHeight="false" outlineLevel="0" collapsed="false">
      <c r="W1" s="2" t="s">
        <v>167</v>
      </c>
    </row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9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4"/>
      <c r="Q4" s="13"/>
      <c r="R4" s="14"/>
      <c r="S4" s="11"/>
      <c r="U4" s="11"/>
      <c r="V4" s="11"/>
      <c r="X4" s="11"/>
      <c r="Y4" s="11"/>
      <c r="Z4" s="11"/>
      <c r="AB4" s="11"/>
      <c r="AC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  <c r="Q5" s="19"/>
      <c r="R5" s="11"/>
      <c r="S5" s="11"/>
      <c r="U5" s="11"/>
      <c r="V5" s="11"/>
      <c r="X5" s="11"/>
      <c r="Y5" s="11"/>
      <c r="Z5" s="11"/>
      <c r="AB5" s="11"/>
      <c r="AC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4"/>
      <c r="Q6" s="13"/>
      <c r="R6" s="11"/>
      <c r="S6" s="11"/>
      <c r="U6" s="11"/>
      <c r="V6" s="11"/>
      <c r="X6" s="11"/>
      <c r="Y6" s="11"/>
      <c r="Z6" s="11"/>
      <c r="AB6" s="11"/>
      <c r="AC6" s="11"/>
      <c r="AK6" s="11"/>
    </row>
    <row r="7" customFormat="false" ht="16.5" hidden="false" customHeight="true" outlineLevel="0" collapsed="false">
      <c r="A7" s="11"/>
      <c r="B7" s="22"/>
      <c r="C7" s="194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5"/>
      <c r="X7" s="23"/>
      <c r="Y7" s="23"/>
      <c r="Z7" s="23"/>
      <c r="AA7" s="25"/>
      <c r="AB7" s="23"/>
      <c r="AC7" s="23"/>
      <c r="AD7" s="25"/>
      <c r="AE7" s="26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93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196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46.45" hidden="false" customHeight="true" outlineLevel="0" collapsed="false">
      <c r="A11" s="31"/>
      <c r="B11" s="31"/>
      <c r="C11" s="196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2" t="n">
        <v>11</v>
      </c>
      <c r="Q11" s="43" t="n">
        <v>12</v>
      </c>
      <c r="R11" s="42" t="n">
        <v>13</v>
      </c>
      <c r="S11" s="42" t="n">
        <v>14</v>
      </c>
      <c r="T11" s="43" t="n">
        <v>15</v>
      </c>
      <c r="U11" s="42" t="n">
        <v>16</v>
      </c>
      <c r="V11" s="42" t="n">
        <v>17</v>
      </c>
      <c r="W11" s="43" t="n">
        <v>18</v>
      </c>
      <c r="X11" s="42" t="n">
        <v>19</v>
      </c>
      <c r="Y11" s="42" t="n">
        <v>20</v>
      </c>
      <c r="Z11" s="42" t="n">
        <v>21</v>
      </c>
      <c r="AA11" s="43" t="n">
        <v>22</v>
      </c>
      <c r="AB11" s="42" t="n">
        <v>23</v>
      </c>
      <c r="AC11" s="42" t="n">
        <v>24</v>
      </c>
      <c r="AD11" s="43" t="n">
        <v>25</v>
      </c>
      <c r="AE11" s="44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5.25" hidden="false" customHeight="true" outlineLevel="0" collapsed="false">
      <c r="A12" s="46"/>
      <c r="B12" s="47"/>
      <c r="C12" s="197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  <c r="R12" s="49"/>
      <c r="S12" s="49"/>
      <c r="T12" s="50"/>
      <c r="U12" s="49"/>
      <c r="V12" s="49"/>
      <c r="W12" s="50"/>
      <c r="X12" s="49"/>
      <c r="Y12" s="49"/>
      <c r="Z12" s="49"/>
      <c r="AA12" s="50"/>
      <c r="AB12" s="49"/>
      <c r="AC12" s="49"/>
      <c r="AD12" s="50"/>
      <c r="AE12" s="51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>Банковський Сергій Сергійович</v>
      </c>
      <c r="C13" s="102" t="s">
        <v>168</v>
      </c>
      <c r="D13" s="60" t="str">
        <f aca="false">IFERROR(VLOOKUP($C13,Списки!$A$1:$C$3999,3,0),"")</f>
        <v>комірник</v>
      </c>
      <c r="E13" s="0"/>
      <c r="F13" s="61" t="str">
        <f aca="false">VLOOKUP(F$11,Графік!$A$5:$C$32,3,0)</f>
        <v>Р</v>
      </c>
      <c r="G13" s="158" t="str">
        <f aca="false">VLOOKUP(G$11,Графік!$A$5:$C$32,3,0)</f>
        <v>Р</v>
      </c>
      <c r="H13" s="158" t="str">
        <f aca="false">VLOOKUP(H$11,Графік!$A$5:$C$32,3,0)</f>
        <v>ВВ</v>
      </c>
      <c r="I13" s="158" t="str">
        <f aca="false">VLOOKUP(I$11,Графік!$A$5:$C$32,3,0)</f>
        <v>ВВ</v>
      </c>
      <c r="J13" s="158" t="str">
        <f aca="false">VLOOKUP(J$11,Графік!$A$5:$C$32,3,0)</f>
        <v>Р</v>
      </c>
      <c r="K13" s="158" t="str">
        <f aca="false">VLOOKUP(K$11,Графік!$A$5:$C$32,3,0)</f>
        <v>Р</v>
      </c>
      <c r="L13" s="158" t="str">
        <f aca="false">VLOOKUP(L$11,Графік!$A$5:$C$32,3,0)</f>
        <v>Р</v>
      </c>
      <c r="M13" s="158" t="str">
        <f aca="false">VLOOKUP(M$11,Графік!$A$5:$C$32,3,0)</f>
        <v>Р</v>
      </c>
      <c r="N13" s="158" t="str">
        <f aca="false">VLOOKUP(N$11,Графік!$A$5:$C$32,3,0)</f>
        <v>ВВ</v>
      </c>
      <c r="O13" s="158" t="str">
        <f aca="false">VLOOKUP(O$11,Графік!$A$5:$C$32,3,0)</f>
        <v>ВВ</v>
      </c>
      <c r="P13" s="158" t="str">
        <f aca="false">VLOOKUP(P$11,Графік!$A$5:$C$32,3,0)</f>
        <v>Р</v>
      </c>
      <c r="Q13" s="159" t="str">
        <f aca="false">VLOOKUP(Q$11,Графік!$A$5:$C$32,3,0)</f>
        <v>Р</v>
      </c>
      <c r="R13" s="158" t="str">
        <f aca="false">VLOOKUP(R$11,Графік!$A$5:$C$32,3,0)</f>
        <v>Р</v>
      </c>
      <c r="S13" s="158" t="str">
        <f aca="false">VLOOKUP(S$11,Графік!$A$5:$C$32,3,0)</f>
        <v>Р</v>
      </c>
      <c r="T13" s="159" t="str">
        <f aca="false">VLOOKUP(T$11,Графік!$A$5:$C$32,3,0)</f>
        <v>ВВ</v>
      </c>
      <c r="U13" s="158" t="str">
        <f aca="false">VLOOKUP(U$11,Графік!$A$5:$C$32,3,0)</f>
        <v>ВВ</v>
      </c>
      <c r="V13" s="158" t="s">
        <v>51</v>
      </c>
      <c r="W13" s="159" t="str">
        <f aca="false">VLOOKUP(W$11,Графік!$A$5:$C$32,3,0)</f>
        <v>Р</v>
      </c>
      <c r="X13" s="158" t="str">
        <f aca="false">VLOOKUP(X$11,Графік!$A$5:$C$32,3,0)</f>
        <v>Р</v>
      </c>
      <c r="Y13" s="158" t="str">
        <f aca="false">VLOOKUP(Y$11,Графік!$A$5:$C$32,3,0)</f>
        <v>Р</v>
      </c>
      <c r="Z13" s="158" t="str">
        <f aca="false">VLOOKUP(Z$11,Графік!$A$5:$C$32,3,0)</f>
        <v>ВВ</v>
      </c>
      <c r="AA13" s="159" t="str">
        <f aca="false">VLOOKUP(AA$11,Графік!$A$5:$C$32,3,0)</f>
        <v>ВВ</v>
      </c>
      <c r="AB13" s="159" t="s">
        <v>51</v>
      </c>
      <c r="AC13" s="159" t="s">
        <v>51</v>
      </c>
      <c r="AD13" s="159" t="str">
        <f aca="false">VLOOKUP(AD$11,Графік!$A$5:$C$32,3,0)</f>
        <v>Р</v>
      </c>
      <c r="AE13" s="160" t="str">
        <f aca="false">VLOOKUP(AE$11,Графік!$A$5:$C$32,3,0)</f>
        <v>Р</v>
      </c>
      <c r="AF13" s="159" t="str">
        <f aca="false">VLOOKUP(AF$11,Графік!$A$5:$C$32,3,0)</f>
        <v>ВВ</v>
      </c>
      <c r="AG13" s="159" t="str">
        <f aca="false">VLOOKUP(AG$11,Графік!$A$5:$C$32,3,0)</f>
        <v>ВВ</v>
      </c>
      <c r="AH13" s="158"/>
      <c r="AI13" s="158"/>
      <c r="AJ13" s="161"/>
      <c r="AK13" s="66" t="n">
        <f aca="false">SUMIF($F13:$AJ16,"Р",$F14:$AJ14)</f>
        <v>120</v>
      </c>
      <c r="AL13" s="67" t="n">
        <f aca="false">SUMIF($F15:$AJ16,"НУ",$F16:$AJ16)</f>
        <v>0</v>
      </c>
      <c r="AM13" s="68" t="n">
        <f aca="false">SUMIF(F13:AJ16,"РВ",F14:AJ14)</f>
        <v>0</v>
      </c>
      <c r="AN13" s="69" t="n">
        <f aca="false">AK13+AL13+AM13</f>
        <v>120</v>
      </c>
      <c r="AO13" s="70" t="n">
        <f aca="false">COUNTIF($F13:$AJ16,"=Р")</f>
        <v>15</v>
      </c>
      <c r="AP13" s="70" t="n">
        <f aca="false">COUNTIF($F13:$AJ16,"=ВВ")</f>
        <v>10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0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3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n">
        <f aca="false">IF(C13&gt;1,Графік!$D$36,"")</f>
        <v>144</v>
      </c>
    </row>
    <row r="14" s="80" customFormat="true" ht="15" hidden="false" customHeight="true" outlineLevel="0" collapsed="false">
      <c r="A14" s="57"/>
      <c r="B14" s="58"/>
      <c r="C14" s="102"/>
      <c r="D14" s="60"/>
      <c r="E14" s="74"/>
      <c r="F14" s="75" t="n">
        <f aca="false">IF(F13="Р",8,"")</f>
        <v>8</v>
      </c>
      <c r="G14" s="76" t="n">
        <f aca="false">IF(G13="Р",8,"")</f>
        <v>8</v>
      </c>
      <c r="H14" s="76" t="str">
        <f aca="false">IF(H13="Р",8,"")</f>
        <v/>
      </c>
      <c r="I14" s="76" t="str">
        <f aca="false">IF(I13="Р",8,"")</f>
        <v/>
      </c>
      <c r="J14" s="76" t="n">
        <f aca="false">IF(J13="Р",8,"")</f>
        <v>8</v>
      </c>
      <c r="K14" s="76" t="n">
        <f aca="false">IF(K13="Р",8,"")</f>
        <v>8</v>
      </c>
      <c r="L14" s="76" t="n">
        <f aca="false">IF(L13="Р",8,"")</f>
        <v>8</v>
      </c>
      <c r="M14" s="76" t="n">
        <f aca="false">IF(M13="Р",8,"")</f>
        <v>8</v>
      </c>
      <c r="N14" s="76" t="str">
        <f aca="false">IF(N13="Р",8,"")</f>
        <v/>
      </c>
      <c r="O14" s="76" t="str">
        <f aca="false">IF(O13="Р",8,"")</f>
        <v/>
      </c>
      <c r="P14" s="76" t="n">
        <f aca="false">IF(P13="Р",8,"")</f>
        <v>8</v>
      </c>
      <c r="Q14" s="77" t="n">
        <f aca="false">IF(Q13="Р",8,"")</f>
        <v>8</v>
      </c>
      <c r="R14" s="76" t="n">
        <f aca="false">IF(R13="Р",8,"")</f>
        <v>8</v>
      </c>
      <c r="S14" s="76" t="n">
        <f aca="false">IF(S13="Р",8,"")</f>
        <v>8</v>
      </c>
      <c r="T14" s="77" t="str">
        <f aca="false">IF(T13="Р",8,"")</f>
        <v/>
      </c>
      <c r="U14" s="76" t="str">
        <f aca="false">IF(U13="Р",8,"")</f>
        <v/>
      </c>
      <c r="V14" s="76" t="str">
        <f aca="false">IF(V13="Р",8,"")</f>
        <v/>
      </c>
      <c r="W14" s="77" t="n">
        <f aca="false">IF(W13="Р",8,"")</f>
        <v>8</v>
      </c>
      <c r="X14" s="76" t="n">
        <f aca="false">IF(X13="Р",8,"")</f>
        <v>8</v>
      </c>
      <c r="Y14" s="76" t="n">
        <f aca="false">IF(Y13="Р",8,"")</f>
        <v>8</v>
      </c>
      <c r="Z14" s="76" t="str">
        <f aca="false">IF(Z13="Р",8,"")</f>
        <v/>
      </c>
      <c r="AA14" s="77" t="str">
        <f aca="false">IF(AA13="Р",8,"")</f>
        <v/>
      </c>
      <c r="AB14" s="76"/>
      <c r="AC14" s="76"/>
      <c r="AD14" s="77" t="n">
        <v>8</v>
      </c>
      <c r="AE14" s="78" t="n">
        <v>8</v>
      </c>
      <c r="AF14" s="76"/>
      <c r="AG14" s="76"/>
      <c r="AH14" s="76"/>
      <c r="AI14" s="76"/>
      <c r="AJ14" s="79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102"/>
      <c r="D15" s="60"/>
      <c r="E15" s="74"/>
      <c r="F15" s="81" t="str">
        <f aca="false">IF(F16&gt;0,"НУ","")</f>
        <v/>
      </c>
      <c r="G15" s="83" t="str">
        <f aca="false">IF(G16&gt;0,"НУ","")</f>
        <v/>
      </c>
      <c r="H15" s="83" t="str">
        <f aca="false">IF(H16&gt;0,"НУ","")</f>
        <v/>
      </c>
      <c r="I15" s="83" t="str">
        <f aca="false">IF(I16&gt;0,"НУ","")</f>
        <v/>
      </c>
      <c r="J15" s="83" t="str">
        <f aca="false">IF(J16&gt;0,"НУ","")</f>
        <v/>
      </c>
      <c r="K15" s="83" t="str">
        <f aca="false">IF(K16&gt;0,"НУ","")</f>
        <v/>
      </c>
      <c r="L15" s="83" t="str">
        <f aca="false">IF(L16&gt;0,"НУ","")</f>
        <v/>
      </c>
      <c r="M15" s="83" t="str">
        <f aca="false">IF(M16&gt;0,"НУ","")</f>
        <v/>
      </c>
      <c r="N15" s="83" t="str">
        <f aca="false">IF(N16&gt;0,"НУ","")</f>
        <v/>
      </c>
      <c r="O15" s="83" t="str">
        <f aca="false">IF(O16&gt;0,"НУ","")</f>
        <v/>
      </c>
      <c r="P15" s="83" t="str">
        <f aca="false">IF(P16&gt;0,"НУ","")</f>
        <v/>
      </c>
      <c r="Q15" s="83" t="str">
        <f aca="false">IF(Q16&gt;0,"НУ","")</f>
        <v/>
      </c>
      <c r="R15" s="83" t="str">
        <f aca="false">IF(R16&gt;0,"НУ","")</f>
        <v/>
      </c>
      <c r="S15" s="83" t="str">
        <f aca="false">IF(S16&gt;0,"НУ","")</f>
        <v/>
      </c>
      <c r="T15" s="83" t="str">
        <f aca="false">IF(T16&gt;0,"НУ","")</f>
        <v/>
      </c>
      <c r="U15" s="83" t="str">
        <f aca="false">IF(U16&gt;0,"НУ","")</f>
        <v/>
      </c>
      <c r="V15" s="83" t="str">
        <f aca="false">IF(V16&gt;0,"НУ","")</f>
        <v/>
      </c>
      <c r="W15" s="83" t="str">
        <f aca="false">IF(W16&gt;0,"НУ","")</f>
        <v/>
      </c>
      <c r="X15" s="83" t="str">
        <f aca="false">IF(X16&gt;0,"НУ","")</f>
        <v/>
      </c>
      <c r="Y15" s="83" t="str">
        <f aca="false">IF(Y16&gt;0,"НУ","")</f>
        <v/>
      </c>
      <c r="Z15" s="83" t="str">
        <f aca="false">IF(Z16&gt;0,"НУ","")</f>
        <v/>
      </c>
      <c r="AA15" s="83" t="str">
        <f aca="false">IF(AA16&gt;0,"НУ","")</f>
        <v/>
      </c>
      <c r="AB15" s="83"/>
      <c r="AC15" s="83"/>
      <c r="AD15" s="83"/>
      <c r="AE15" s="84"/>
      <c r="AF15" s="83"/>
      <c r="AG15" s="83"/>
      <c r="AH15" s="83"/>
      <c r="AI15" s="83" t="str">
        <f aca="false">IF(AI16&gt;0,"НУ","")</f>
        <v/>
      </c>
      <c r="AJ15" s="85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102"/>
      <c r="D16" s="60"/>
      <c r="E16" s="86"/>
      <c r="F16" s="87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9"/>
      <c r="R16" s="88"/>
      <c r="S16" s="88"/>
      <c r="T16" s="89"/>
      <c r="U16" s="88"/>
      <c r="V16" s="88"/>
      <c r="W16" s="89"/>
      <c r="X16" s="88"/>
      <c r="Y16" s="88"/>
      <c r="Z16" s="88"/>
      <c r="AA16" s="89"/>
      <c r="AB16" s="88"/>
      <c r="AC16" s="88"/>
      <c r="AD16" s="89"/>
      <c r="AE16" s="90"/>
      <c r="AF16" s="88"/>
      <c r="AG16" s="88"/>
      <c r="AH16" s="88"/>
      <c r="AI16" s="88"/>
      <c r="AJ16" s="91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>Берлінський  Микола  Петрович</v>
      </c>
      <c r="C17" s="102" t="s">
        <v>169</v>
      </c>
      <c r="D17" s="60" t="str">
        <f aca="false">IFERROR(VLOOKUP($C17,Списки!$A$1:$C$3999,3,0),"")</f>
        <v>старший комірник</v>
      </c>
      <c r="E17" s="92"/>
      <c r="F17" s="165" t="str">
        <f aca="false">VLOOKUP(F$11,Графік!$A$5:$C$32,3,0)</f>
        <v>Р</v>
      </c>
      <c r="G17" s="166" t="str">
        <f aca="false">VLOOKUP(G$11,Графік!$A$5:$C$32,3,0)</f>
        <v>Р</v>
      </c>
      <c r="H17" s="166" t="str">
        <f aca="false">VLOOKUP(H$11,Графік!$A$5:$C$32,3,0)</f>
        <v>ВВ</v>
      </c>
      <c r="I17" s="166" t="str">
        <f aca="false">VLOOKUP(I$11,Графік!$A$5:$C$32,3,0)</f>
        <v>ВВ</v>
      </c>
      <c r="J17" s="166" t="str">
        <f aca="false">VLOOKUP(J$11,Графік!$A$5:$C$32,3,0)</f>
        <v>Р</v>
      </c>
      <c r="K17" s="166" t="str">
        <f aca="false">VLOOKUP(K$11,Графік!$A$5:$C$32,3,0)</f>
        <v>Р</v>
      </c>
      <c r="L17" s="166" t="str">
        <f aca="false">VLOOKUP(L$11,Графік!$A$5:$C$32,3,0)</f>
        <v>Р</v>
      </c>
      <c r="M17" s="166" t="str">
        <f aca="false">VLOOKUP(M$11,Графік!$A$5:$C$32,3,0)</f>
        <v>Р</v>
      </c>
      <c r="N17" s="166" t="str">
        <f aca="false">VLOOKUP(N$11,Графік!$A$5:$C$32,3,0)</f>
        <v>ВВ</v>
      </c>
      <c r="O17" s="166" t="str">
        <f aca="false">VLOOKUP(O$11,Графік!$A$5:$C$32,3,0)</f>
        <v>ВВ</v>
      </c>
      <c r="P17" s="166" t="str">
        <f aca="false">VLOOKUP(P$11,Графік!$A$5:$C$32,3,0)</f>
        <v>Р</v>
      </c>
      <c r="Q17" s="167" t="str">
        <f aca="false">VLOOKUP(Q$11,Графік!$A$5:$C$32,3,0)</f>
        <v>Р</v>
      </c>
      <c r="R17" s="166" t="str">
        <f aca="false">VLOOKUP(R$11,Графік!$A$5:$C$32,3,0)</f>
        <v>Р</v>
      </c>
      <c r="S17" s="166" t="str">
        <f aca="false">VLOOKUP(S$11,Графік!$A$5:$C$32,3,0)</f>
        <v>Р</v>
      </c>
      <c r="T17" s="167" t="str">
        <f aca="false">VLOOKUP(T$11,Графік!$A$5:$C$32,3,0)</f>
        <v>ВВ</v>
      </c>
      <c r="U17" s="166" t="str">
        <f aca="false">VLOOKUP(U$11,Графік!$A$5:$C$32,3,0)</f>
        <v>ВВ</v>
      </c>
      <c r="V17" s="166" t="s">
        <v>51</v>
      </c>
      <c r="W17" s="167" t="str">
        <f aca="false">VLOOKUP(W$11,Графік!$A$5:$C$32,3,0)</f>
        <v>Р</v>
      </c>
      <c r="X17" s="166" t="str">
        <f aca="false">VLOOKUP(X$11,Графік!$A$5:$C$32,3,0)</f>
        <v>Р</v>
      </c>
      <c r="Y17" s="166" t="str">
        <f aca="false">VLOOKUP(Y$11,Графік!$A$5:$C$32,3,0)</f>
        <v>Р</v>
      </c>
      <c r="Z17" s="166" t="str">
        <f aca="false">VLOOKUP(Z$11,Графік!$A$5:$C$32,3,0)</f>
        <v>ВВ</v>
      </c>
      <c r="AA17" s="167" t="s">
        <v>132</v>
      </c>
      <c r="AB17" s="167" t="s">
        <v>51</v>
      </c>
      <c r="AC17" s="167" t="s">
        <v>51</v>
      </c>
      <c r="AD17" s="167" t="str">
        <f aca="false">VLOOKUP(AD$11,Графік!$A$5:$C$32,3,0)</f>
        <v>Р</v>
      </c>
      <c r="AE17" s="168" t="str">
        <f aca="false">VLOOKUP(AE$11,Графік!$A$5:$C$32,3,0)</f>
        <v>Р</v>
      </c>
      <c r="AF17" s="167" t="str">
        <f aca="false">VLOOKUP(AF$11,Графік!$A$5:$C$32,3,0)</f>
        <v>ВВ</v>
      </c>
      <c r="AG17" s="167" t="str">
        <f aca="false">VLOOKUP(AG$11,Графік!$A$5:$C$32,3,0)</f>
        <v>ВВ</v>
      </c>
      <c r="AH17" s="166"/>
      <c r="AI17" s="166"/>
      <c r="AJ17" s="169"/>
      <c r="AK17" s="93" t="n">
        <f aca="false">SUMIF($F17:$AJ20,"Р",$F18:$AJ18)</f>
        <v>120</v>
      </c>
      <c r="AL17" s="94" t="n">
        <f aca="false">SUMIF($F19:$AJ20,"НУ",$F20:$AJ20)</f>
        <v>0</v>
      </c>
      <c r="AM17" s="95" t="n">
        <f aca="false">SUMIF(F17:AJ20,"РВ",F18:AJ18)</f>
        <v>8</v>
      </c>
      <c r="AN17" s="96" t="n">
        <f aca="false">AK17+AL17+AM17</f>
        <v>128</v>
      </c>
      <c r="AO17" s="70" t="n">
        <f aca="false">COUNTIF($F17:$AJ20,"=Р")</f>
        <v>15</v>
      </c>
      <c r="AP17" s="97" t="n">
        <f aca="false">COUNTIF($F17:$AJ20,"=ВВ")</f>
        <v>9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0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3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0</v>
      </c>
      <c r="BA17" s="73" t="n">
        <f aca="false">IF(C17&gt;1,Графік!$D$36,"")</f>
        <v>144</v>
      </c>
    </row>
    <row r="18" customFormat="false" ht="15" hidden="false" customHeight="true" outlineLevel="0" collapsed="false">
      <c r="A18" s="57"/>
      <c r="B18" s="58"/>
      <c r="C18" s="102"/>
      <c r="D18" s="60"/>
      <c r="E18" s="100"/>
      <c r="F18" s="75" t="n">
        <f aca="false">IF(F17="Р",8,"")</f>
        <v>8</v>
      </c>
      <c r="G18" s="76" t="n">
        <f aca="false">IF(G17="Р",8,"")</f>
        <v>8</v>
      </c>
      <c r="H18" s="170" t="str">
        <f aca="false">IF(H17="Р",8,"")</f>
        <v/>
      </c>
      <c r="I18" s="170" t="str">
        <f aca="false">IF(I17="Р",8,"")</f>
        <v/>
      </c>
      <c r="J18" s="170" t="n">
        <f aca="false">IF(J17="Р",8,"")</f>
        <v>8</v>
      </c>
      <c r="K18" s="170" t="n">
        <f aca="false">IF(K17="Р",8,"")</f>
        <v>8</v>
      </c>
      <c r="L18" s="170" t="n">
        <f aca="false">IF(L17="Р",8,"")</f>
        <v>8</v>
      </c>
      <c r="M18" s="170" t="n">
        <f aca="false">IF(M17="Р",8,"")</f>
        <v>8</v>
      </c>
      <c r="N18" s="170" t="str">
        <f aca="false">IF(N17="Р",8,"")</f>
        <v/>
      </c>
      <c r="O18" s="170" t="str">
        <f aca="false">IF(O17="Р",8,"")</f>
        <v/>
      </c>
      <c r="P18" s="170" t="n">
        <f aca="false">IF(P17="Р",8,"")</f>
        <v>8</v>
      </c>
      <c r="Q18" s="171" t="n">
        <f aca="false">IF(Q17="Р",8,"")</f>
        <v>8</v>
      </c>
      <c r="R18" s="170" t="n">
        <f aca="false">IF(R17="Р",8,"")</f>
        <v>8</v>
      </c>
      <c r="S18" s="170" t="n">
        <f aca="false">IF(S17="Р",8,"")</f>
        <v>8</v>
      </c>
      <c r="T18" s="171" t="str">
        <f aca="false">IF(T17="Р",8,"")</f>
        <v/>
      </c>
      <c r="U18" s="170" t="str">
        <f aca="false">IF(U17="Р",8,"")</f>
        <v/>
      </c>
      <c r="V18" s="170" t="str">
        <f aca="false">IF(V17="Р",8,"")</f>
        <v/>
      </c>
      <c r="W18" s="171" t="n">
        <f aca="false">IF(W17="Р",8,"")</f>
        <v>8</v>
      </c>
      <c r="X18" s="170" t="n">
        <f aca="false">IF(X17="Р",8,"")</f>
        <v>8</v>
      </c>
      <c r="Y18" s="170" t="n">
        <f aca="false">IF(Y17="Р",8,"")</f>
        <v>8</v>
      </c>
      <c r="Z18" s="170" t="str">
        <f aca="false">IF(Z17="Р",8,"")</f>
        <v/>
      </c>
      <c r="AA18" s="171" t="n">
        <v>8</v>
      </c>
      <c r="AB18" s="170"/>
      <c r="AC18" s="170"/>
      <c r="AD18" s="171" t="n">
        <v>8</v>
      </c>
      <c r="AE18" s="172" t="n">
        <v>8</v>
      </c>
      <c r="AF18" s="170"/>
      <c r="AG18" s="170"/>
      <c r="AH18" s="76"/>
      <c r="AI18" s="76"/>
      <c r="AJ18" s="79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102"/>
      <c r="D19" s="60"/>
      <c r="E19" s="100"/>
      <c r="F19" s="82" t="str">
        <f aca="false">IF(F20&gt;0,"НУ","")</f>
        <v/>
      </c>
      <c r="G19" s="82" t="str">
        <f aca="false">IF(G20&gt;0,"НУ","")</f>
        <v/>
      </c>
      <c r="H19" s="82" t="str">
        <f aca="false">IF(H20&gt;0,"НУ","")</f>
        <v/>
      </c>
      <c r="I19" s="82" t="str">
        <f aca="false">IF(I20&gt;0,"НУ","")</f>
        <v/>
      </c>
      <c r="J19" s="82" t="str">
        <f aca="false">IF(J20&gt;0,"НУ","")</f>
        <v/>
      </c>
      <c r="K19" s="82" t="str">
        <f aca="false">IF(K20&gt;0,"НУ","")</f>
        <v/>
      </c>
      <c r="L19" s="82" t="str">
        <f aca="false">IF(L20&gt;0,"НУ","")</f>
        <v/>
      </c>
      <c r="M19" s="82" t="str">
        <f aca="false">IF(M20&gt;0,"НУ","")</f>
        <v/>
      </c>
      <c r="N19" s="82" t="str">
        <f aca="false">IF(N20&gt;0,"НУ","")</f>
        <v/>
      </c>
      <c r="O19" s="82" t="str">
        <f aca="false">IF(O20&gt;0,"НУ","")</f>
        <v/>
      </c>
      <c r="P19" s="82" t="str">
        <f aca="false">IF(P20&gt;0,"НУ","")</f>
        <v/>
      </c>
      <c r="Q19" s="83" t="str">
        <f aca="false">IF(Q20&gt;0,"НУ","")</f>
        <v/>
      </c>
      <c r="R19" s="82" t="str">
        <f aca="false">IF(R20&gt;0,"НУ","")</f>
        <v/>
      </c>
      <c r="S19" s="82" t="str">
        <f aca="false">IF(S20&gt;0,"НУ","")</f>
        <v/>
      </c>
      <c r="T19" s="83" t="str">
        <f aca="false">IF(T20&gt;0,"НУ","")</f>
        <v/>
      </c>
      <c r="U19" s="82" t="str">
        <f aca="false">IF(U20&gt;0,"НУ","")</f>
        <v/>
      </c>
      <c r="V19" s="82" t="str">
        <f aca="false">IF(V20&gt;0,"НУ","")</f>
        <v/>
      </c>
      <c r="W19" s="83" t="str">
        <f aca="false">IF(W20&gt;0,"НУ","")</f>
        <v/>
      </c>
      <c r="X19" s="82" t="str">
        <f aca="false">IF(X20&gt;0,"НУ","")</f>
        <v/>
      </c>
      <c r="Y19" s="82" t="str">
        <f aca="false">IF(Y20&gt;0,"НУ","")</f>
        <v/>
      </c>
      <c r="Z19" s="82" t="str">
        <f aca="false">IF(Z20&gt;0,"НУ","")</f>
        <v/>
      </c>
      <c r="AA19" s="83" t="str">
        <f aca="false">IF(AA20&gt;0,"НУ","")</f>
        <v/>
      </c>
      <c r="AB19" s="82"/>
      <c r="AC19" s="82"/>
      <c r="AD19" s="83"/>
      <c r="AE19" s="84"/>
      <c r="AF19" s="82"/>
      <c r="AG19" s="82"/>
      <c r="AH19" s="82"/>
      <c r="AI19" s="82"/>
      <c r="AJ19" s="173"/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102"/>
      <c r="D20" s="60"/>
      <c r="E20" s="101"/>
      <c r="F20" s="87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9"/>
      <c r="R20" s="88"/>
      <c r="S20" s="88"/>
      <c r="T20" s="89"/>
      <c r="U20" s="88"/>
      <c r="V20" s="88"/>
      <c r="W20" s="89"/>
      <c r="X20" s="88"/>
      <c r="Y20" s="88"/>
      <c r="Z20" s="88"/>
      <c r="AA20" s="89"/>
      <c r="AB20" s="88"/>
      <c r="AC20" s="88"/>
      <c r="AD20" s="89"/>
      <c r="AE20" s="90"/>
      <c r="AF20" s="88"/>
      <c r="AG20" s="88"/>
      <c r="AH20" s="88"/>
      <c r="AI20" s="88"/>
      <c r="AJ20" s="91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>Горюк  Микола Іванович</v>
      </c>
      <c r="C21" s="102" t="s">
        <v>170</v>
      </c>
      <c r="D21" s="60" t="str">
        <f aca="false">IFERROR(VLOOKUP($C21,Списки!$A$1:$C$3999,3,0),"")</f>
        <v>комірник </v>
      </c>
      <c r="E21" s="92"/>
      <c r="F21" s="61" t="str">
        <f aca="false">VLOOKUP(F$11,Графік!$A$5:$C$32,3,0)</f>
        <v>Р</v>
      </c>
      <c r="G21" s="158" t="str">
        <f aca="false">VLOOKUP(G$11,Графік!$A$5:$C$32,3,0)</f>
        <v>Р</v>
      </c>
      <c r="H21" s="158" t="str">
        <f aca="false">VLOOKUP(H$11,Графік!$A$5:$C$32,3,0)</f>
        <v>ВВ</v>
      </c>
      <c r="I21" s="158" t="str">
        <f aca="false">VLOOKUP(I$11,Графік!$A$5:$C$32,3,0)</f>
        <v>ВВ</v>
      </c>
      <c r="J21" s="158" t="str">
        <f aca="false">VLOOKUP(J$11,Графік!$A$5:$C$32,3,0)</f>
        <v>Р</v>
      </c>
      <c r="K21" s="158" t="str">
        <f aca="false">VLOOKUP(K$11,Графік!$A$5:$C$32,3,0)</f>
        <v>Р</v>
      </c>
      <c r="L21" s="158" t="str">
        <f aca="false">VLOOKUP(L$11,Графік!$A$5:$C$32,3,0)</f>
        <v>Р</v>
      </c>
      <c r="M21" s="158" t="str">
        <f aca="false">VLOOKUP(M$11,Графік!$A$5:$C$32,3,0)</f>
        <v>Р</v>
      </c>
      <c r="N21" s="158" t="str">
        <f aca="false">VLOOKUP(N$11,Графік!$A$5:$C$32,3,0)</f>
        <v>ВВ</v>
      </c>
      <c r="O21" s="158" t="str">
        <f aca="false">VLOOKUP(O$11,Графік!$A$5:$C$32,3,0)</f>
        <v>ВВ</v>
      </c>
      <c r="P21" s="158" t="str">
        <f aca="false">VLOOKUP(P$11,Графік!$A$5:$C$32,3,0)</f>
        <v>Р</v>
      </c>
      <c r="Q21" s="159" t="str">
        <f aca="false">VLOOKUP(Q$11,Графік!$A$5:$C$32,3,0)</f>
        <v>Р</v>
      </c>
      <c r="R21" s="158" t="str">
        <f aca="false">VLOOKUP(R$11,Графік!$A$5:$C$32,3,0)</f>
        <v>Р</v>
      </c>
      <c r="S21" s="158" t="str">
        <f aca="false">VLOOKUP(S$11,Графік!$A$5:$C$32,3,0)</f>
        <v>Р</v>
      </c>
      <c r="T21" s="159" t="str">
        <f aca="false">VLOOKUP(T$11,Графік!$A$5:$C$32,3,0)</f>
        <v>ВВ</v>
      </c>
      <c r="U21" s="158" t="str">
        <f aca="false">VLOOKUP(U$11,Графік!$A$5:$C$32,3,0)</f>
        <v>ВВ</v>
      </c>
      <c r="V21" s="158" t="str">
        <f aca="false">VLOOKUP(V$11,Графік!$A$5:$C$32,3,0)</f>
        <v>Р</v>
      </c>
      <c r="W21" s="159" t="str">
        <f aca="false">VLOOKUP(W$11,Графік!$A$5:$C$32,3,0)</f>
        <v>Р</v>
      </c>
      <c r="X21" s="158" t="str">
        <f aca="false">VLOOKUP(X$11,Графік!$A$5:$C$32,3,0)</f>
        <v>Р</v>
      </c>
      <c r="Y21" s="158" t="str">
        <f aca="false">VLOOKUP(Y$11,Графік!$A$5:$C$32,3,0)</f>
        <v>Р</v>
      </c>
      <c r="Z21" s="158" t="str">
        <f aca="false">VLOOKUP(Z$11,Графік!$A$5:$C$32,3,0)</f>
        <v>ВВ</v>
      </c>
      <c r="AA21" s="159" t="s">
        <v>132</v>
      </c>
      <c r="AB21" s="159" t="s">
        <v>51</v>
      </c>
      <c r="AC21" s="159" t="s">
        <v>51</v>
      </c>
      <c r="AD21" s="159" t="str">
        <f aca="false">VLOOKUP(AD$11,Графік!$A$5:$C$32,3,0)</f>
        <v>Р</v>
      </c>
      <c r="AE21" s="160" t="str">
        <f aca="false">VLOOKUP(AE$11,Графік!$A$5:$C$32,3,0)</f>
        <v>Р</v>
      </c>
      <c r="AF21" s="159" t="str">
        <f aca="false">VLOOKUP(AF$11,Графік!$A$5:$C$32,3,0)</f>
        <v>ВВ</v>
      </c>
      <c r="AG21" s="159" t="str">
        <f aca="false">VLOOKUP(AG$11,Графік!$A$5:$C$32,3,0)</f>
        <v>ВВ</v>
      </c>
      <c r="AH21" s="158"/>
      <c r="AI21" s="158"/>
      <c r="AJ21" s="161"/>
      <c r="AK21" s="93" t="n">
        <f aca="false">SUMIF($F21:$AJ24,"Р",$F22:$AJ22)</f>
        <v>128</v>
      </c>
      <c r="AL21" s="94" t="n">
        <f aca="false">SUMIF($F23:$AJ24,"НУ",$F24:$AJ24)</f>
        <v>0</v>
      </c>
      <c r="AM21" s="95" t="n">
        <f aca="false">SUMIF(F21:AJ24,"РВ",F22:AJ22)</f>
        <v>8</v>
      </c>
      <c r="AN21" s="96" t="n">
        <f aca="false">AK21+AL21+AM21</f>
        <v>136</v>
      </c>
      <c r="AO21" s="70" t="n">
        <f aca="false">COUNTIF($F21:$AJ24,"=Р")</f>
        <v>16</v>
      </c>
      <c r="AP21" s="97" t="n">
        <f aca="false">COUNTIF($F21:$AJ24,"=ВВ")</f>
        <v>9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2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0</v>
      </c>
      <c r="BA21" s="73" t="n">
        <f aca="false">IF(C21&gt;1,Графік!$D$36,"")</f>
        <v>144</v>
      </c>
    </row>
    <row r="22" customFormat="false" ht="15" hidden="false" customHeight="true" outlineLevel="0" collapsed="false">
      <c r="A22" s="57"/>
      <c r="B22" s="58"/>
      <c r="C22" s="102"/>
      <c r="D22" s="60"/>
      <c r="E22" s="100"/>
      <c r="F22" s="75" t="n">
        <f aca="false">IF(F21="Р",8,"")</f>
        <v>8</v>
      </c>
      <c r="G22" s="76" t="n">
        <f aca="false">IF(G21="Р",8,"")</f>
        <v>8</v>
      </c>
      <c r="H22" s="170" t="str">
        <f aca="false">IF(H21="Р",8,"")</f>
        <v/>
      </c>
      <c r="I22" s="170" t="str">
        <f aca="false">IF(I21="Р",8,"")</f>
        <v/>
      </c>
      <c r="J22" s="170" t="n">
        <f aca="false">IF(J21="Р",8,"")</f>
        <v>8</v>
      </c>
      <c r="K22" s="170" t="n">
        <f aca="false">IF(K21="Р",8,"")</f>
        <v>8</v>
      </c>
      <c r="L22" s="170" t="n">
        <f aca="false">IF(L21="Р",8,"")</f>
        <v>8</v>
      </c>
      <c r="M22" s="170" t="n">
        <f aca="false">IF(M21="Р",8,"")</f>
        <v>8</v>
      </c>
      <c r="N22" s="170" t="str">
        <f aca="false">IF(N21="Р",8,"")</f>
        <v/>
      </c>
      <c r="O22" s="170" t="str">
        <f aca="false">IF(O21="Р",8,"")</f>
        <v/>
      </c>
      <c r="P22" s="170" t="n">
        <f aca="false">IF(P21="Р",8,"")</f>
        <v>8</v>
      </c>
      <c r="Q22" s="171" t="n">
        <f aca="false">IF(Q21="Р",8,"")</f>
        <v>8</v>
      </c>
      <c r="R22" s="170" t="n">
        <f aca="false">IF(R21="Р",8,"")</f>
        <v>8</v>
      </c>
      <c r="S22" s="170" t="n">
        <f aca="false">IF(S21="Р",8,"")</f>
        <v>8</v>
      </c>
      <c r="T22" s="171" t="str">
        <f aca="false">IF(T21="Р",8,"")</f>
        <v/>
      </c>
      <c r="U22" s="170" t="str">
        <f aca="false">IF(U21="Р",8,"")</f>
        <v/>
      </c>
      <c r="V22" s="170" t="n">
        <v>8</v>
      </c>
      <c r="W22" s="171" t="n">
        <f aca="false">IF(W21="Р",8,"")</f>
        <v>8</v>
      </c>
      <c r="X22" s="170" t="n">
        <f aca="false">IF(X21="Р",8,"")</f>
        <v>8</v>
      </c>
      <c r="Y22" s="170" t="n">
        <f aca="false">IF(Y21="Р",8,"")</f>
        <v>8</v>
      </c>
      <c r="Z22" s="170" t="str">
        <f aca="false">IF(Z21="Р",8,"")</f>
        <v/>
      </c>
      <c r="AA22" s="171" t="n">
        <v>8</v>
      </c>
      <c r="AB22" s="170"/>
      <c r="AC22" s="170"/>
      <c r="AD22" s="171" t="n">
        <v>8</v>
      </c>
      <c r="AE22" s="172" t="n">
        <v>8</v>
      </c>
      <c r="AF22" s="170"/>
      <c r="AG22" s="170"/>
      <c r="AH22" s="76"/>
      <c r="AI22" s="76"/>
      <c r="AJ22" s="79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102"/>
      <c r="D23" s="60"/>
      <c r="E23" s="100"/>
      <c r="F23" s="82" t="str">
        <f aca="false">IF(F24&gt;0,"НУ","")</f>
        <v/>
      </c>
      <c r="G23" s="82" t="str">
        <f aca="false">IF(G24&gt;0,"НУ","")</f>
        <v/>
      </c>
      <c r="H23" s="82" t="str">
        <f aca="false">IF(H24&gt;0,"НУ","")</f>
        <v/>
      </c>
      <c r="I23" s="82" t="str">
        <f aca="false">IF(I24&gt;0,"НУ","")</f>
        <v/>
      </c>
      <c r="J23" s="82" t="str">
        <f aca="false">IF(J24&gt;0,"НУ","")</f>
        <v/>
      </c>
      <c r="K23" s="82" t="str">
        <f aca="false">IF(K24&gt;0,"НУ","")</f>
        <v/>
      </c>
      <c r="L23" s="82" t="str">
        <f aca="false">IF(L24&gt;0,"НУ","")</f>
        <v/>
      </c>
      <c r="M23" s="82" t="str">
        <f aca="false">IF(M24&gt;0,"НУ","")</f>
        <v/>
      </c>
      <c r="N23" s="82" t="str">
        <f aca="false">IF(N24&gt;0,"НУ","")</f>
        <v/>
      </c>
      <c r="O23" s="82" t="str">
        <f aca="false">IF(O24&gt;0,"НУ","")</f>
        <v/>
      </c>
      <c r="P23" s="82" t="str">
        <f aca="false">IF(P24&gt;0,"НУ","")</f>
        <v/>
      </c>
      <c r="Q23" s="83" t="str">
        <f aca="false">IF(Q24&gt;0,"НУ","")</f>
        <v/>
      </c>
      <c r="R23" s="82" t="str">
        <f aca="false">IF(R24&gt;0,"НУ","")</f>
        <v/>
      </c>
      <c r="S23" s="82" t="str">
        <f aca="false">IF(S24&gt;0,"НУ","")</f>
        <v/>
      </c>
      <c r="T23" s="83" t="str">
        <f aca="false">IF(T24&gt;0,"НУ","")</f>
        <v/>
      </c>
      <c r="U23" s="82" t="str">
        <f aca="false">IF(U24&gt;0,"НУ","")</f>
        <v/>
      </c>
      <c r="V23" s="82" t="str">
        <f aca="false">IF(V24&gt;0,"НУ","")</f>
        <v/>
      </c>
      <c r="W23" s="83" t="str">
        <f aca="false">IF(W24&gt;0,"НУ","")</f>
        <v/>
      </c>
      <c r="X23" s="82" t="str">
        <f aca="false">IF(X24&gt;0,"НУ","")</f>
        <v/>
      </c>
      <c r="Y23" s="82" t="str">
        <f aca="false">IF(Y24&gt;0,"НУ","")</f>
        <v/>
      </c>
      <c r="Z23" s="82" t="str">
        <f aca="false">IF(Z24&gt;0,"НУ","")</f>
        <v/>
      </c>
      <c r="AA23" s="83" t="str">
        <f aca="false">IF(AA24&gt;0,"НУ","")</f>
        <v/>
      </c>
      <c r="AB23" s="82"/>
      <c r="AC23" s="82"/>
      <c r="AD23" s="83"/>
      <c r="AE23" s="84"/>
      <c r="AF23" s="82"/>
      <c r="AG23" s="82"/>
      <c r="AH23" s="82"/>
      <c r="AI23" s="82"/>
      <c r="AJ23" s="173"/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102"/>
      <c r="D24" s="60"/>
      <c r="E24" s="101"/>
      <c r="F24" s="87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9"/>
      <c r="R24" s="88"/>
      <c r="S24" s="88"/>
      <c r="T24" s="89"/>
      <c r="U24" s="88"/>
      <c r="V24" s="88"/>
      <c r="W24" s="89"/>
      <c r="X24" s="88"/>
      <c r="Y24" s="88"/>
      <c r="Z24" s="88"/>
      <c r="AA24" s="89"/>
      <c r="AB24" s="88"/>
      <c r="AC24" s="88"/>
      <c r="AD24" s="89"/>
      <c r="AE24" s="90"/>
      <c r="AF24" s="88"/>
      <c r="AG24" s="88"/>
      <c r="AH24" s="88"/>
      <c r="AI24" s="88"/>
      <c r="AJ24" s="91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>Новіков Владислав Анатолійович</v>
      </c>
      <c r="C25" s="102" t="s">
        <v>171</v>
      </c>
      <c r="D25" s="60" t="str">
        <f aca="false">IFERROR(VLOOKUP($C25,Списки!$A$1:$C$3999,3,0),"")</f>
        <v>комірник</v>
      </c>
      <c r="E25" s="92"/>
      <c r="F25" s="61" t="str">
        <f aca="false">VLOOKUP(F$11,Графік!$A$5:$C$32,3,0)</f>
        <v>Р</v>
      </c>
      <c r="G25" s="158" t="str">
        <f aca="false">VLOOKUP(G$11,Графік!$A$5:$C$32,3,0)</f>
        <v>Р</v>
      </c>
      <c r="H25" s="158" t="str">
        <f aca="false">VLOOKUP(H$11,Графік!$A$5:$C$32,3,0)</f>
        <v>ВВ</v>
      </c>
      <c r="I25" s="158" t="str">
        <f aca="false">VLOOKUP(I$11,Графік!$A$5:$C$32,3,0)</f>
        <v>ВВ</v>
      </c>
      <c r="J25" s="158" t="str">
        <f aca="false">VLOOKUP(J$11,Графік!$A$5:$C$32,3,0)</f>
        <v>Р</v>
      </c>
      <c r="K25" s="158" t="str">
        <f aca="false">VLOOKUP(K$11,Графік!$A$5:$C$32,3,0)</f>
        <v>Р</v>
      </c>
      <c r="L25" s="158" t="str">
        <f aca="false">VLOOKUP(L$11,Графік!$A$5:$C$32,3,0)</f>
        <v>Р</v>
      </c>
      <c r="M25" s="158" t="str">
        <f aca="false">VLOOKUP(M$11,Графік!$A$5:$C$32,3,0)</f>
        <v>Р</v>
      </c>
      <c r="N25" s="158" t="str">
        <f aca="false">VLOOKUP(N$11,Графік!$A$5:$C$32,3,0)</f>
        <v>ВВ</v>
      </c>
      <c r="O25" s="158" t="str">
        <f aca="false">VLOOKUP(O$11,Графік!$A$5:$C$32,3,0)</f>
        <v>ВВ</v>
      </c>
      <c r="P25" s="158" t="str">
        <f aca="false">VLOOKUP(P$11,Графік!$A$5:$C$32,3,0)</f>
        <v>Р</v>
      </c>
      <c r="Q25" s="159" t="str">
        <f aca="false">VLOOKUP(Q$11,Графік!$A$5:$C$32,3,0)</f>
        <v>Р</v>
      </c>
      <c r="R25" s="158" t="str">
        <f aca="false">VLOOKUP(R$11,Графік!$A$5:$C$32,3,0)</f>
        <v>Р</v>
      </c>
      <c r="S25" s="158" t="str">
        <f aca="false">VLOOKUP(S$11,Графік!$A$5:$C$32,3,0)</f>
        <v>Р</v>
      </c>
      <c r="T25" s="159" t="str">
        <f aca="false">VLOOKUP(T$11,Графік!$A$5:$C$32,3,0)</f>
        <v>ВВ</v>
      </c>
      <c r="U25" s="158" t="str">
        <f aca="false">VLOOKUP(U$11,Графік!$A$5:$C$32,3,0)</f>
        <v>ВВ</v>
      </c>
      <c r="V25" s="158" t="s">
        <v>51</v>
      </c>
      <c r="W25" s="159" t="str">
        <f aca="false">VLOOKUP(W$11,Графік!$A$5:$C$32,3,0)</f>
        <v>Р</v>
      </c>
      <c r="X25" s="158" t="str">
        <f aca="false">VLOOKUP(X$11,Графік!$A$5:$C$32,3,0)</f>
        <v>Р</v>
      </c>
      <c r="Y25" s="158" t="str">
        <f aca="false">VLOOKUP(Y$11,Графік!$A$5:$C$32,3,0)</f>
        <v>Р</v>
      </c>
      <c r="Z25" s="158" t="str">
        <f aca="false">VLOOKUP(Z$11,Графік!$A$5:$C$32,3,0)</f>
        <v>ВВ</v>
      </c>
      <c r="AA25" s="159" t="s">
        <v>132</v>
      </c>
      <c r="AB25" s="159" t="s">
        <v>51</v>
      </c>
      <c r="AC25" s="159" t="s">
        <v>51</v>
      </c>
      <c r="AD25" s="159" t="str">
        <f aca="false">VLOOKUP(AD$11,Графік!$A$5:$C$32,3,0)</f>
        <v>Р</v>
      </c>
      <c r="AE25" s="160" t="str">
        <f aca="false">VLOOKUP(AE$11,Графік!$A$5:$C$32,3,0)</f>
        <v>Р</v>
      </c>
      <c r="AF25" s="159" t="str">
        <f aca="false">VLOOKUP(AF$11,Графік!$A$5:$C$32,3,0)</f>
        <v>ВВ</v>
      </c>
      <c r="AG25" s="159" t="str">
        <f aca="false">VLOOKUP(AG$11,Графік!$A$5:$C$32,3,0)</f>
        <v>ВВ</v>
      </c>
      <c r="AH25" s="158"/>
      <c r="AI25" s="158"/>
      <c r="AJ25" s="161"/>
      <c r="AK25" s="93" t="n">
        <f aca="false">SUMIF($F25:$AJ28,"Р",$F26:$AJ26)</f>
        <v>120</v>
      </c>
      <c r="AL25" s="94" t="n">
        <f aca="false">SUMIF($F27:$AJ28,"НУ",$F28:$AJ28)</f>
        <v>0</v>
      </c>
      <c r="AM25" s="95" t="n">
        <f aca="false">SUMIF(F25:AJ28,"РВ",F26:AJ26)</f>
        <v>8</v>
      </c>
      <c r="AN25" s="96" t="n">
        <f aca="false">AK25+AL25+AM25</f>
        <v>128</v>
      </c>
      <c r="AO25" s="70" t="n">
        <f aca="false">COUNTIF($F25:$AJ28,"=Р")</f>
        <v>15</v>
      </c>
      <c r="AP25" s="97" t="n">
        <f aca="false">COUNTIF($F25:$AJ28,"=ВВ")</f>
        <v>9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3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0</v>
      </c>
      <c r="BA25" s="73" t="n">
        <f aca="false">IF(C25&gt;1,Графік!$D$36,"")</f>
        <v>144</v>
      </c>
    </row>
    <row r="26" customFormat="false" ht="15" hidden="false" customHeight="true" outlineLevel="0" collapsed="false">
      <c r="A26" s="57"/>
      <c r="B26" s="58"/>
      <c r="C26" s="102"/>
      <c r="D26" s="60"/>
      <c r="E26" s="100"/>
      <c r="F26" s="75" t="n">
        <f aca="false">IF(F25="Р",8,"")</f>
        <v>8</v>
      </c>
      <c r="G26" s="76" t="n">
        <f aca="false">IF(G25="Р",8,"")</f>
        <v>8</v>
      </c>
      <c r="H26" s="170" t="str">
        <f aca="false">IF(H25="Р",8,"")</f>
        <v/>
      </c>
      <c r="I26" s="170" t="str">
        <f aca="false">IF(I25="Р",8,"")</f>
        <v/>
      </c>
      <c r="J26" s="170" t="n">
        <f aca="false">IF(J25="Р",8,"")</f>
        <v>8</v>
      </c>
      <c r="K26" s="170" t="n">
        <f aca="false">IF(K25="Р",8,"")</f>
        <v>8</v>
      </c>
      <c r="L26" s="170" t="n">
        <f aca="false">IF(L25="Р",8,"")</f>
        <v>8</v>
      </c>
      <c r="M26" s="170" t="n">
        <f aca="false">IF(M25="Р",8,"")</f>
        <v>8</v>
      </c>
      <c r="N26" s="170" t="str">
        <f aca="false">IF(N25="Р",8,"")</f>
        <v/>
      </c>
      <c r="O26" s="170" t="str">
        <f aca="false">IF(O25="Р",8,"")</f>
        <v/>
      </c>
      <c r="P26" s="170" t="n">
        <f aca="false">IF(P25="Р",8,"")</f>
        <v>8</v>
      </c>
      <c r="Q26" s="171" t="n">
        <f aca="false">IF(Q25="Р",8,"")</f>
        <v>8</v>
      </c>
      <c r="R26" s="170" t="n">
        <f aca="false">IF(R25="Р",8,"")</f>
        <v>8</v>
      </c>
      <c r="S26" s="170" t="n">
        <f aca="false">IF(S25="Р",8,"")</f>
        <v>8</v>
      </c>
      <c r="T26" s="171" t="str">
        <f aca="false">IF(T25="Р",8,"")</f>
        <v/>
      </c>
      <c r="U26" s="170" t="str">
        <f aca="false">IF(U25="Р",8,"")</f>
        <v/>
      </c>
      <c r="V26" s="170" t="str">
        <f aca="false">IF(V25="Р",8,"")</f>
        <v/>
      </c>
      <c r="W26" s="171" t="n">
        <f aca="false">IF(W25="Р",8,"")</f>
        <v>8</v>
      </c>
      <c r="X26" s="170" t="n">
        <f aca="false">IF(X25="Р",8,"")</f>
        <v>8</v>
      </c>
      <c r="Y26" s="170" t="n">
        <f aca="false">IF(Y25="Р",8,"")</f>
        <v>8</v>
      </c>
      <c r="Z26" s="170" t="str">
        <f aca="false">IF(Z25="Р",8,"")</f>
        <v/>
      </c>
      <c r="AA26" s="171" t="n">
        <v>8</v>
      </c>
      <c r="AB26" s="170"/>
      <c r="AC26" s="170"/>
      <c r="AD26" s="171" t="n">
        <v>8</v>
      </c>
      <c r="AE26" s="172" t="n">
        <v>8</v>
      </c>
      <c r="AF26" s="170"/>
      <c r="AG26" s="170"/>
      <c r="AH26" s="76"/>
      <c r="AI26" s="76"/>
      <c r="AJ26" s="79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102"/>
      <c r="D27" s="60"/>
      <c r="E27" s="100"/>
      <c r="F27" s="82" t="str">
        <f aca="false">IF(F28&gt;0,"НУ","")</f>
        <v/>
      </c>
      <c r="G27" s="82" t="str">
        <f aca="false">IF(G28&gt;0,"НУ","")</f>
        <v/>
      </c>
      <c r="H27" s="82" t="str">
        <f aca="false">IF(H28&gt;0,"НУ","")</f>
        <v/>
      </c>
      <c r="I27" s="82" t="str">
        <f aca="false">IF(I28&gt;0,"НУ","")</f>
        <v/>
      </c>
      <c r="J27" s="82" t="str">
        <f aca="false">IF(J28&gt;0,"НУ","")</f>
        <v/>
      </c>
      <c r="K27" s="82" t="str">
        <f aca="false">IF(K28&gt;0,"НУ","")</f>
        <v/>
      </c>
      <c r="L27" s="82" t="str">
        <f aca="false">IF(L28&gt;0,"НУ","")</f>
        <v/>
      </c>
      <c r="M27" s="82" t="str">
        <f aca="false">IF(M28&gt;0,"НУ","")</f>
        <v/>
      </c>
      <c r="N27" s="82" t="str">
        <f aca="false">IF(N28&gt;0,"НУ","")</f>
        <v/>
      </c>
      <c r="O27" s="82" t="str">
        <f aca="false">IF(O28&gt;0,"НУ","")</f>
        <v/>
      </c>
      <c r="P27" s="82" t="str">
        <f aca="false">IF(P28&gt;0,"НУ","")</f>
        <v/>
      </c>
      <c r="Q27" s="83" t="str">
        <f aca="false">IF(Q28&gt;0,"НУ","")</f>
        <v/>
      </c>
      <c r="R27" s="82" t="str">
        <f aca="false">IF(R28&gt;0,"НУ","")</f>
        <v/>
      </c>
      <c r="S27" s="82" t="str">
        <f aca="false">IF(S28&gt;0,"НУ","")</f>
        <v/>
      </c>
      <c r="T27" s="83" t="str">
        <f aca="false">IF(T28&gt;0,"НУ","")</f>
        <v/>
      </c>
      <c r="U27" s="82" t="str">
        <f aca="false">IF(U28&gt;0,"НУ","")</f>
        <v/>
      </c>
      <c r="V27" s="82" t="str">
        <f aca="false">IF(V28&gt;0,"НУ","")</f>
        <v/>
      </c>
      <c r="W27" s="83" t="str">
        <f aca="false">IF(W28&gt;0,"НУ","")</f>
        <v/>
      </c>
      <c r="X27" s="82" t="str">
        <f aca="false">IF(X28&gt;0,"НУ","")</f>
        <v/>
      </c>
      <c r="Y27" s="82" t="str">
        <f aca="false">IF(Y28&gt;0,"НУ","")</f>
        <v/>
      </c>
      <c r="Z27" s="82" t="str">
        <f aca="false">IF(Z28&gt;0,"НУ","")</f>
        <v/>
      </c>
      <c r="AA27" s="83" t="str">
        <f aca="false">IF(AA28&gt;0,"НУ","")</f>
        <v/>
      </c>
      <c r="AB27" s="82"/>
      <c r="AC27" s="82"/>
      <c r="AD27" s="83"/>
      <c r="AE27" s="84"/>
      <c r="AF27" s="82"/>
      <c r="AG27" s="82"/>
      <c r="AH27" s="82"/>
      <c r="AI27" s="82"/>
      <c r="AJ27" s="173"/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102"/>
      <c r="D28" s="60"/>
      <c r="E28" s="101"/>
      <c r="F28" s="87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9"/>
      <c r="R28" s="88"/>
      <c r="S28" s="88"/>
      <c r="T28" s="89"/>
      <c r="U28" s="88"/>
      <c r="V28" s="88"/>
      <c r="W28" s="89"/>
      <c r="X28" s="88"/>
      <c r="Y28" s="88"/>
      <c r="Z28" s="88"/>
      <c r="AA28" s="89"/>
      <c r="AB28" s="88"/>
      <c r="AC28" s="88"/>
      <c r="AD28" s="89"/>
      <c r="AE28" s="90"/>
      <c r="AF28" s="88"/>
      <c r="AG28" s="88"/>
      <c r="AH28" s="88"/>
      <c r="AI28" s="88"/>
      <c r="AJ28" s="91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>Фурсов Олег Володимирович</v>
      </c>
      <c r="C29" s="102" t="s">
        <v>172</v>
      </c>
      <c r="D29" s="60" t="str">
        <f aca="false">IFERROR(VLOOKUP($C29,Списки!$A$1:$C$3999,3,0),"")</f>
        <v>комірник</v>
      </c>
      <c r="E29" s="92"/>
      <c r="F29" s="61" t="str">
        <f aca="false">VLOOKUP(F$11,Графік!$A$5:$C$32,3,0)</f>
        <v>Р</v>
      </c>
      <c r="G29" s="158" t="str">
        <f aca="false">VLOOKUP(G$11,Графік!$A$5:$C$32,3,0)</f>
        <v>Р</v>
      </c>
      <c r="H29" s="158" t="str">
        <f aca="false">VLOOKUP(H$11,Графік!$A$5:$C$32,3,0)</f>
        <v>ВВ</v>
      </c>
      <c r="I29" s="158" t="str">
        <f aca="false">VLOOKUP(I$11,Графік!$A$5:$C$32,3,0)</f>
        <v>ВВ</v>
      </c>
      <c r="J29" s="158" t="str">
        <f aca="false">VLOOKUP(J$11,Графік!$A$5:$C$32,3,0)</f>
        <v>Р</v>
      </c>
      <c r="K29" s="158" t="str">
        <f aca="false">VLOOKUP(K$11,Графік!$A$5:$C$32,3,0)</f>
        <v>Р</v>
      </c>
      <c r="L29" s="158" t="str">
        <f aca="false">VLOOKUP(L$11,Графік!$A$5:$C$32,3,0)</f>
        <v>Р</v>
      </c>
      <c r="M29" s="158" t="str">
        <f aca="false">VLOOKUP(M$11,Графік!$A$5:$C$32,3,0)</f>
        <v>Р</v>
      </c>
      <c r="N29" s="158" t="str">
        <f aca="false">VLOOKUP(N$11,Графік!$A$5:$C$32,3,0)</f>
        <v>ВВ</v>
      </c>
      <c r="O29" s="158" t="str">
        <f aca="false">VLOOKUP(O$11,Графік!$A$5:$C$32,3,0)</f>
        <v>ВВ</v>
      </c>
      <c r="P29" s="158" t="str">
        <f aca="false">VLOOKUP(P$11,Графік!$A$5:$C$32,3,0)</f>
        <v>Р</v>
      </c>
      <c r="Q29" s="159" t="str">
        <f aca="false">VLOOKUP(Q$11,Графік!$A$5:$C$32,3,0)</f>
        <v>Р</v>
      </c>
      <c r="R29" s="158" t="str">
        <f aca="false">VLOOKUP(R$11,Графік!$A$5:$C$32,3,0)</f>
        <v>Р</v>
      </c>
      <c r="S29" s="158" t="str">
        <f aca="false">VLOOKUP(S$11,Графік!$A$5:$C$32,3,0)</f>
        <v>Р</v>
      </c>
      <c r="T29" s="159" t="str">
        <f aca="false">VLOOKUP(T$11,Графік!$A$5:$C$32,3,0)</f>
        <v>ВВ</v>
      </c>
      <c r="U29" s="158" t="str">
        <f aca="false">VLOOKUP(U$11,Графік!$A$5:$C$32,3,0)</f>
        <v>ВВ</v>
      </c>
      <c r="V29" s="158" t="s">
        <v>51</v>
      </c>
      <c r="W29" s="159" t="str">
        <f aca="false">VLOOKUP(W$11,Графік!$A$5:$C$32,3,0)</f>
        <v>Р</v>
      </c>
      <c r="X29" s="158" t="str">
        <f aca="false">VLOOKUP(X$11,Графік!$A$5:$C$32,3,0)</f>
        <v>Р</v>
      </c>
      <c r="Y29" s="158" t="str">
        <f aca="false">VLOOKUP(Y$11,Графік!$A$5:$C$32,3,0)</f>
        <v>Р</v>
      </c>
      <c r="Z29" s="158" t="str">
        <f aca="false">VLOOKUP(Z$11,Графік!$A$5:$C$32,3,0)</f>
        <v>ВВ</v>
      </c>
      <c r="AA29" s="159" t="s">
        <v>132</v>
      </c>
      <c r="AB29" s="159" t="s">
        <v>51</v>
      </c>
      <c r="AC29" s="159" t="s">
        <v>51</v>
      </c>
      <c r="AD29" s="159" t="str">
        <f aca="false">VLOOKUP(AD$11,Графік!$A$5:$C$32,3,0)</f>
        <v>Р</v>
      </c>
      <c r="AE29" s="160" t="str">
        <f aca="false">VLOOKUP(AE$11,Графік!$A$5:$C$32,3,0)</f>
        <v>Р</v>
      </c>
      <c r="AF29" s="159" t="str">
        <f aca="false">VLOOKUP(AF$11,Графік!$A$5:$C$32,3,0)</f>
        <v>ВВ</v>
      </c>
      <c r="AG29" s="159" t="str">
        <f aca="false">VLOOKUP(AG$11,Графік!$A$5:$C$32,3,0)</f>
        <v>ВВ</v>
      </c>
      <c r="AH29" s="158"/>
      <c r="AI29" s="158"/>
      <c r="AJ29" s="161"/>
      <c r="AK29" s="93" t="n">
        <f aca="false">SUMIF($F29:$AJ32,"Р",$F30:$AJ30)</f>
        <v>120</v>
      </c>
      <c r="AL29" s="94" t="n">
        <f aca="false">SUMIF($F31:$AJ32,"НУ",$F32:$AJ32)</f>
        <v>0</v>
      </c>
      <c r="AM29" s="95" t="n">
        <f aca="false">SUMIF(F29:AJ32,"РВ",F30:AJ30)</f>
        <v>8</v>
      </c>
      <c r="AN29" s="96" t="n">
        <f aca="false">AK29+AL29+AM29</f>
        <v>128</v>
      </c>
      <c r="AO29" s="70" t="n">
        <f aca="false">COUNTIF($F29:$AJ32,"=Р")</f>
        <v>15</v>
      </c>
      <c r="AP29" s="97" t="n">
        <f aca="false">COUNTIF($F29:$AJ32,"=ВВ")</f>
        <v>9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3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n">
        <f aca="false">IF(C29&gt;1,Графік!$D$36,"")</f>
        <v>144</v>
      </c>
    </row>
    <row r="30" customFormat="false" ht="15" hidden="false" customHeight="true" outlineLevel="0" collapsed="false">
      <c r="A30" s="57"/>
      <c r="B30" s="58"/>
      <c r="C30" s="102"/>
      <c r="D30" s="60"/>
      <c r="E30" s="100"/>
      <c r="F30" s="75" t="n">
        <f aca="false">IF(F29="Р",8,"")</f>
        <v>8</v>
      </c>
      <c r="G30" s="76" t="n">
        <f aca="false">IF(G29="Р",8,"")</f>
        <v>8</v>
      </c>
      <c r="H30" s="170" t="str">
        <f aca="false">IF(H29="Р",8,"")</f>
        <v/>
      </c>
      <c r="I30" s="170" t="str">
        <f aca="false">IF(I29="Р",8,"")</f>
        <v/>
      </c>
      <c r="J30" s="170" t="n">
        <f aca="false">IF(J29="Р",8,"")</f>
        <v>8</v>
      </c>
      <c r="K30" s="170" t="n">
        <f aca="false">IF(K29="Р",8,"")</f>
        <v>8</v>
      </c>
      <c r="L30" s="170" t="n">
        <f aca="false">IF(L29="Р",8,"")</f>
        <v>8</v>
      </c>
      <c r="M30" s="170" t="n">
        <f aca="false">IF(M29="Р",8,"")</f>
        <v>8</v>
      </c>
      <c r="N30" s="170" t="str">
        <f aca="false">IF(N29="Р",8,"")</f>
        <v/>
      </c>
      <c r="O30" s="170" t="str">
        <f aca="false">IF(O29="Р",8,"")</f>
        <v/>
      </c>
      <c r="P30" s="170" t="n">
        <f aca="false">IF(P29="Р",8,"")</f>
        <v>8</v>
      </c>
      <c r="Q30" s="171" t="n">
        <f aca="false">IF(Q29="Р",8,"")</f>
        <v>8</v>
      </c>
      <c r="R30" s="170" t="n">
        <f aca="false">IF(R29="Р",8,"")</f>
        <v>8</v>
      </c>
      <c r="S30" s="170" t="n">
        <f aca="false">IF(S29="Р",8,"")</f>
        <v>8</v>
      </c>
      <c r="T30" s="171" t="str">
        <f aca="false">IF(T29="Р",8,"")</f>
        <v/>
      </c>
      <c r="U30" s="170" t="str">
        <f aca="false">IF(U29="Р",8,"")</f>
        <v/>
      </c>
      <c r="V30" s="170" t="str">
        <f aca="false">IF(V29="Р",8,"")</f>
        <v/>
      </c>
      <c r="W30" s="171" t="n">
        <f aca="false">IF(W29="Р",8,"")</f>
        <v>8</v>
      </c>
      <c r="X30" s="170" t="n">
        <f aca="false">IF(X29="Р",8,"")</f>
        <v>8</v>
      </c>
      <c r="Y30" s="170" t="n">
        <f aca="false">IF(Y29="Р",8,"")</f>
        <v>8</v>
      </c>
      <c r="Z30" s="170" t="str">
        <f aca="false">IF(Z29="Р",8,"")</f>
        <v/>
      </c>
      <c r="AA30" s="171" t="n">
        <v>8</v>
      </c>
      <c r="AB30" s="170"/>
      <c r="AC30" s="170"/>
      <c r="AD30" s="171" t="n">
        <v>8</v>
      </c>
      <c r="AE30" s="172" t="n">
        <v>8</v>
      </c>
      <c r="AF30" s="170"/>
      <c r="AG30" s="170"/>
      <c r="AH30" s="76"/>
      <c r="AI30" s="76"/>
      <c r="AJ30" s="79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102"/>
      <c r="D31" s="60"/>
      <c r="E31" s="100"/>
      <c r="F31" s="82" t="str">
        <f aca="false">IF(F32&gt;0,"НУ","")</f>
        <v/>
      </c>
      <c r="G31" s="82" t="str">
        <f aca="false">IF(G32&gt;0,"НУ","")</f>
        <v/>
      </c>
      <c r="H31" s="82" t="str">
        <f aca="false">IF(H32&gt;0,"НУ","")</f>
        <v/>
      </c>
      <c r="I31" s="82" t="str">
        <f aca="false">IF(I32&gt;0,"НУ","")</f>
        <v/>
      </c>
      <c r="J31" s="82" t="str">
        <f aca="false">IF(J32&gt;0,"НУ","")</f>
        <v/>
      </c>
      <c r="K31" s="82" t="str">
        <f aca="false">IF(K32&gt;0,"НУ","")</f>
        <v/>
      </c>
      <c r="L31" s="82" t="str">
        <f aca="false">IF(L32&gt;0,"НУ","")</f>
        <v/>
      </c>
      <c r="M31" s="82" t="str">
        <f aca="false">IF(M32&gt;0,"НУ","")</f>
        <v/>
      </c>
      <c r="N31" s="82" t="str">
        <f aca="false">IF(N32&gt;0,"НУ","")</f>
        <v/>
      </c>
      <c r="O31" s="82" t="str">
        <f aca="false">IF(O32&gt;0,"НУ","")</f>
        <v/>
      </c>
      <c r="P31" s="82" t="str">
        <f aca="false">IF(P32&gt;0,"НУ","")</f>
        <v/>
      </c>
      <c r="Q31" s="83" t="str">
        <f aca="false">IF(Q32&gt;0,"НУ","")</f>
        <v/>
      </c>
      <c r="R31" s="82" t="str">
        <f aca="false">IF(R32&gt;0,"НУ","")</f>
        <v/>
      </c>
      <c r="S31" s="82" t="str">
        <f aca="false">IF(S32&gt;0,"НУ","")</f>
        <v/>
      </c>
      <c r="T31" s="83" t="str">
        <f aca="false">IF(T32&gt;0,"НУ","")</f>
        <v/>
      </c>
      <c r="U31" s="82" t="str">
        <f aca="false">IF(U32&gt;0,"НУ","")</f>
        <v/>
      </c>
      <c r="V31" s="82" t="str">
        <f aca="false">IF(V32&gt;0,"НУ","")</f>
        <v/>
      </c>
      <c r="W31" s="83" t="str">
        <f aca="false">IF(W32&gt;0,"НУ","")</f>
        <v/>
      </c>
      <c r="X31" s="82" t="str">
        <f aca="false">IF(X32&gt;0,"НУ","")</f>
        <v/>
      </c>
      <c r="Y31" s="82" t="str">
        <f aca="false">IF(Y32&gt;0,"НУ","")</f>
        <v/>
      </c>
      <c r="Z31" s="82"/>
      <c r="AA31" s="83"/>
      <c r="AB31" s="82"/>
      <c r="AC31" s="82"/>
      <c r="AD31" s="83"/>
      <c r="AE31" s="84"/>
      <c r="AF31" s="82"/>
      <c r="AG31" s="82"/>
      <c r="AH31" s="82"/>
      <c r="AI31" s="82"/>
      <c r="AJ31" s="173"/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102"/>
      <c r="D32" s="60"/>
      <c r="E32" s="101"/>
      <c r="F32" s="87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9"/>
      <c r="R32" s="88"/>
      <c r="S32" s="88"/>
      <c r="T32" s="89"/>
      <c r="U32" s="88"/>
      <c r="V32" s="88"/>
      <c r="W32" s="89"/>
      <c r="X32" s="88"/>
      <c r="Y32" s="88"/>
      <c r="Z32" s="88"/>
      <c r="AA32" s="89"/>
      <c r="AB32" s="88"/>
      <c r="AC32" s="88"/>
      <c r="AD32" s="89"/>
      <c r="AE32" s="90"/>
      <c r="AF32" s="88"/>
      <c r="AG32" s="88"/>
      <c r="AH32" s="88"/>
      <c r="AI32" s="88"/>
      <c r="AJ32" s="91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/>
      </c>
      <c r="C33" s="102"/>
      <c r="D33" s="60" t="str">
        <f aca="false">IFERROR(VLOOKUP($C33,Списки!$A$1:$C$3999,3,0),"")</f>
        <v/>
      </c>
      <c r="E33" s="92"/>
      <c r="F33" s="61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9"/>
      <c r="R33" s="158"/>
      <c r="S33" s="158"/>
      <c r="T33" s="159"/>
      <c r="U33" s="158"/>
      <c r="V33" s="158"/>
      <c r="W33" s="159"/>
      <c r="X33" s="158"/>
      <c r="Y33" s="158"/>
      <c r="Z33" s="158"/>
      <c r="AA33" s="159"/>
      <c r="AB33" s="158"/>
      <c r="AC33" s="158"/>
      <c r="AD33" s="159"/>
      <c r="AE33" s="160"/>
      <c r="AF33" s="158"/>
      <c r="AG33" s="158"/>
      <c r="AH33" s="158"/>
      <c r="AI33" s="158"/>
      <c r="AJ33" s="161"/>
      <c r="AK33" s="93" t="n">
        <f aca="false">SUMIF($F33:$AJ36,"Р",$F34:$AJ34)</f>
        <v>0</v>
      </c>
      <c r="AL33" s="94" t="n">
        <f aca="false">SUMIF($F35:$AJ36,"НУ",$F36:$AJ36)</f>
        <v>0</v>
      </c>
      <c r="AM33" s="95" t="n">
        <f aca="false">SUMIF(F33:AJ36,"РВ",F34:AJ34)</f>
        <v>0</v>
      </c>
      <c r="AN33" s="96" t="n">
        <f aca="false">AK33+AL33+AM33</f>
        <v>0</v>
      </c>
      <c r="AO33" s="70" t="n">
        <f aca="false">COUNTIF($F33:$AJ36,"=Р")</f>
        <v>0</v>
      </c>
      <c r="AP33" s="97" t="n">
        <f aca="false">COUNTIF($F33:$AJ36,"=ВВ")</f>
        <v>0</v>
      </c>
      <c r="AQ33" s="97" t="n">
        <f aca="false">COUNTIF($F33:$AJ36,"=В")</f>
        <v>0</v>
      </c>
      <c r="AR33" s="98" t="n">
        <f aca="false">COUNTIF($F33:$AJ36,"=НА")</f>
        <v>0</v>
      </c>
      <c r="AS33" s="98" t="n">
        <f aca="false">COUNTIF(F33:AJ36,"=ТН")</f>
        <v>0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0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str">
        <f aca="false">IF(C33&gt;1,Графік!$D$36,"")</f>
        <v/>
      </c>
    </row>
    <row r="34" customFormat="false" ht="15" hidden="false" customHeight="true" outlineLevel="0" collapsed="false">
      <c r="A34" s="57"/>
      <c r="B34" s="58"/>
      <c r="C34" s="102"/>
      <c r="D34" s="60"/>
      <c r="E34" s="100"/>
      <c r="F34" s="75"/>
      <c r="G34" s="76"/>
      <c r="H34" s="170"/>
      <c r="I34" s="170"/>
      <c r="J34" s="170"/>
      <c r="K34" s="170"/>
      <c r="L34" s="170"/>
      <c r="M34" s="170"/>
      <c r="N34" s="170"/>
      <c r="O34" s="170"/>
      <c r="P34" s="170"/>
      <c r="Q34" s="171"/>
      <c r="R34" s="170"/>
      <c r="S34" s="170"/>
      <c r="T34" s="171"/>
      <c r="U34" s="170"/>
      <c r="V34" s="170"/>
      <c r="W34" s="171"/>
      <c r="X34" s="170"/>
      <c r="Y34" s="170"/>
      <c r="Z34" s="170"/>
      <c r="AA34" s="171"/>
      <c r="AB34" s="170"/>
      <c r="AC34" s="170"/>
      <c r="AD34" s="171"/>
      <c r="AE34" s="172"/>
      <c r="AF34" s="170"/>
      <c r="AG34" s="170"/>
      <c r="AH34" s="76"/>
      <c r="AI34" s="76"/>
      <c r="AJ34" s="79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102"/>
      <c r="D35" s="60"/>
      <c r="E35" s="100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3"/>
      <c r="R35" s="82"/>
      <c r="S35" s="82"/>
      <c r="T35" s="83"/>
      <c r="U35" s="82"/>
      <c r="V35" s="82"/>
      <c r="W35" s="83"/>
      <c r="X35" s="82"/>
      <c r="Y35" s="82"/>
      <c r="Z35" s="82"/>
      <c r="AA35" s="83"/>
      <c r="AB35" s="82"/>
      <c r="AC35" s="82"/>
      <c r="AD35" s="83"/>
      <c r="AE35" s="84"/>
      <c r="AF35" s="82"/>
      <c r="AG35" s="82"/>
      <c r="AH35" s="82"/>
      <c r="AI35" s="82"/>
      <c r="AJ35" s="173"/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102"/>
      <c r="D36" s="60"/>
      <c r="E36" s="101"/>
      <c r="F36" s="87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9"/>
      <c r="R36" s="88"/>
      <c r="S36" s="88"/>
      <c r="T36" s="89"/>
      <c r="U36" s="88"/>
      <c r="V36" s="88"/>
      <c r="W36" s="89"/>
      <c r="X36" s="88"/>
      <c r="Y36" s="88"/>
      <c r="Z36" s="88"/>
      <c r="AA36" s="89"/>
      <c r="AB36" s="88"/>
      <c r="AC36" s="88"/>
      <c r="AD36" s="89"/>
      <c r="AE36" s="90"/>
      <c r="AF36" s="88"/>
      <c r="AG36" s="88"/>
      <c r="AH36" s="88"/>
      <c r="AI36" s="88"/>
      <c r="AJ36" s="91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57" t="n">
        <v>7</v>
      </c>
      <c r="B37" s="58" t="str">
        <f aca="false">IFERROR(VLOOKUP($C37,Списки!$A$1:$C$3999,2,0),"")</f>
        <v/>
      </c>
      <c r="C37" s="102"/>
      <c r="D37" s="60" t="str">
        <f aca="false">IFERROR(VLOOKUP($C37,Списки!$A$1:$C$3999,3,0),"")</f>
        <v/>
      </c>
      <c r="E37" s="92"/>
      <c r="F37" s="61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9"/>
      <c r="R37" s="158"/>
      <c r="S37" s="158"/>
      <c r="T37" s="159"/>
      <c r="U37" s="158"/>
      <c r="V37" s="158"/>
      <c r="W37" s="159"/>
      <c r="X37" s="158"/>
      <c r="Y37" s="158"/>
      <c r="Z37" s="158"/>
      <c r="AA37" s="159"/>
      <c r="AB37" s="158"/>
      <c r="AC37" s="158"/>
      <c r="AD37" s="159"/>
      <c r="AE37" s="160"/>
      <c r="AF37" s="158"/>
      <c r="AG37" s="158"/>
      <c r="AH37" s="158"/>
      <c r="AI37" s="158"/>
      <c r="AJ37" s="161"/>
      <c r="AK37" s="93" t="n">
        <f aca="false">SUMIF($F37:$AJ40,"Р",$F38:$AJ38)</f>
        <v>0</v>
      </c>
      <c r="AL37" s="94" t="n">
        <f aca="false">SUMIF($F39:$AJ40,"НУ",$F40:$AJ40)</f>
        <v>0</v>
      </c>
      <c r="AM37" s="95" t="n">
        <f aca="false">SUMIF(F37:AJ40,"РВ",F38:AJ38)</f>
        <v>0</v>
      </c>
      <c r="AN37" s="96" t="n">
        <f aca="false">AK37+AL37+AM37</f>
        <v>0</v>
      </c>
      <c r="AO37" s="70" t="n">
        <f aca="false">COUNTIF($F37:$AJ40,"=Р")</f>
        <v>0</v>
      </c>
      <c r="AP37" s="97" t="n">
        <f aca="false">COUNTIF($F37:$AJ40,"=ВВ")</f>
        <v>0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0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0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0</v>
      </c>
      <c r="BA37" s="73" t="str">
        <f aca="false">IF(C37&gt;1,Графік!$D$36,"")</f>
        <v/>
      </c>
    </row>
    <row r="38" customFormat="false" ht="15" hidden="false" customHeight="true" outlineLevel="0" collapsed="false">
      <c r="A38" s="57"/>
      <c r="B38" s="58"/>
      <c r="C38" s="102"/>
      <c r="D38" s="60"/>
      <c r="E38" s="100"/>
      <c r="F38" s="75"/>
      <c r="G38" s="76"/>
      <c r="H38" s="170"/>
      <c r="I38" s="170"/>
      <c r="J38" s="170"/>
      <c r="K38" s="170"/>
      <c r="L38" s="170"/>
      <c r="M38" s="170"/>
      <c r="N38" s="170"/>
      <c r="O38" s="170"/>
      <c r="P38" s="170"/>
      <c r="Q38" s="171"/>
      <c r="R38" s="170"/>
      <c r="S38" s="170"/>
      <c r="T38" s="171"/>
      <c r="U38" s="170"/>
      <c r="V38" s="170"/>
      <c r="W38" s="171"/>
      <c r="X38" s="170"/>
      <c r="Y38" s="170"/>
      <c r="Z38" s="170"/>
      <c r="AA38" s="171"/>
      <c r="AB38" s="170"/>
      <c r="AC38" s="170"/>
      <c r="AD38" s="171"/>
      <c r="AE38" s="172"/>
      <c r="AF38" s="170"/>
      <c r="AG38" s="170"/>
      <c r="AH38" s="76"/>
      <c r="AI38" s="76"/>
      <c r="AJ38" s="79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57"/>
      <c r="B39" s="58"/>
      <c r="C39" s="102"/>
      <c r="D39" s="60"/>
      <c r="E39" s="100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3"/>
      <c r="R39" s="82"/>
      <c r="S39" s="82"/>
      <c r="T39" s="83"/>
      <c r="U39" s="82"/>
      <c r="V39" s="82"/>
      <c r="W39" s="83"/>
      <c r="X39" s="82"/>
      <c r="Y39" s="82"/>
      <c r="Z39" s="82"/>
      <c r="AA39" s="83"/>
      <c r="AB39" s="82"/>
      <c r="AC39" s="82"/>
      <c r="AD39" s="83"/>
      <c r="AE39" s="84"/>
      <c r="AF39" s="82"/>
      <c r="AG39" s="82"/>
      <c r="AH39" s="82"/>
      <c r="AI39" s="82"/>
      <c r="AJ39" s="173"/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57"/>
      <c r="B40" s="58"/>
      <c r="C40" s="102"/>
      <c r="D40" s="60"/>
      <c r="E40" s="101"/>
      <c r="F40" s="87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9"/>
      <c r="R40" s="88"/>
      <c r="S40" s="88"/>
      <c r="T40" s="89"/>
      <c r="U40" s="88"/>
      <c r="V40" s="88"/>
      <c r="W40" s="89"/>
      <c r="X40" s="88"/>
      <c r="Y40" s="88"/>
      <c r="Z40" s="88"/>
      <c r="AA40" s="89"/>
      <c r="AB40" s="88"/>
      <c r="AC40" s="88"/>
      <c r="AD40" s="89"/>
      <c r="AE40" s="90"/>
      <c r="AF40" s="88"/>
      <c r="AG40" s="88"/>
      <c r="AH40" s="88"/>
      <c r="AI40" s="88"/>
      <c r="AJ40" s="91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57" t="n">
        <v>8</v>
      </c>
      <c r="B41" s="58" t="str">
        <f aca="false">IFERROR(VLOOKUP($C41,Списки!$A$1:$C$3999,2,0),"")</f>
        <v/>
      </c>
      <c r="C41" s="102"/>
      <c r="D41" s="60" t="str">
        <f aca="false">IFERROR(VLOOKUP($C41,Списки!$A$1:$C$3999,3,0),"")</f>
        <v/>
      </c>
      <c r="E41" s="92"/>
      <c r="F41" s="61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9"/>
      <c r="R41" s="158"/>
      <c r="S41" s="158"/>
      <c r="T41" s="159"/>
      <c r="U41" s="158"/>
      <c r="V41" s="158"/>
      <c r="W41" s="159"/>
      <c r="X41" s="158"/>
      <c r="Y41" s="158"/>
      <c r="Z41" s="158"/>
      <c r="AA41" s="159"/>
      <c r="AB41" s="158"/>
      <c r="AC41" s="158"/>
      <c r="AD41" s="159"/>
      <c r="AE41" s="160"/>
      <c r="AF41" s="158"/>
      <c r="AG41" s="158"/>
      <c r="AH41" s="158"/>
      <c r="AI41" s="158"/>
      <c r="AJ41" s="161"/>
      <c r="AK41" s="93" t="n">
        <f aca="false">SUMIF($F41:$AJ44,"Р",$F42:$AJ42)</f>
        <v>0</v>
      </c>
      <c r="AL41" s="94" t="n">
        <f aca="false">SUMIF($F43:$AJ44,"НУ",$F44:$AJ44)</f>
        <v>0</v>
      </c>
      <c r="AM41" s="95" t="n">
        <f aca="false">SUMIF(F41:AJ44,"РВ",F42:AJ42)</f>
        <v>0</v>
      </c>
      <c r="AN41" s="96" t="n">
        <f aca="false">AK41+AL41+AM41</f>
        <v>0</v>
      </c>
      <c r="AO41" s="70" t="n">
        <f aca="false">COUNTIF($F41:$AJ44,"=Р")</f>
        <v>0</v>
      </c>
      <c r="AP41" s="97" t="n">
        <f aca="false">COUNTIF($F41:$AJ44,"=ВВ")</f>
        <v>0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0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str">
        <f aca="false">IF(C41&gt;1,Графік!$D$36,"")</f>
        <v/>
      </c>
    </row>
    <row r="42" customFormat="false" ht="15" hidden="false" customHeight="true" outlineLevel="0" collapsed="false">
      <c r="A42" s="57"/>
      <c r="B42" s="58"/>
      <c r="C42" s="102"/>
      <c r="D42" s="60"/>
      <c r="E42" s="100"/>
      <c r="F42" s="75"/>
      <c r="G42" s="76"/>
      <c r="H42" s="170"/>
      <c r="I42" s="170"/>
      <c r="J42" s="170"/>
      <c r="K42" s="170"/>
      <c r="L42" s="170"/>
      <c r="M42" s="170"/>
      <c r="N42" s="170"/>
      <c r="O42" s="170"/>
      <c r="P42" s="170"/>
      <c r="Q42" s="171"/>
      <c r="R42" s="170"/>
      <c r="S42" s="170"/>
      <c r="T42" s="171"/>
      <c r="U42" s="170"/>
      <c r="V42" s="170"/>
      <c r="W42" s="171"/>
      <c r="X42" s="170"/>
      <c r="Y42" s="170"/>
      <c r="Z42" s="170"/>
      <c r="AA42" s="171"/>
      <c r="AB42" s="170"/>
      <c r="AC42" s="170"/>
      <c r="AD42" s="171"/>
      <c r="AE42" s="172"/>
      <c r="AF42" s="170"/>
      <c r="AG42" s="170"/>
      <c r="AH42" s="76"/>
      <c r="AI42" s="76"/>
      <c r="AJ42" s="79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57"/>
      <c r="B43" s="58"/>
      <c r="C43" s="102"/>
      <c r="D43" s="60"/>
      <c r="E43" s="100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3"/>
      <c r="R43" s="82"/>
      <c r="S43" s="82"/>
      <c r="T43" s="83"/>
      <c r="U43" s="82"/>
      <c r="V43" s="82"/>
      <c r="W43" s="83"/>
      <c r="X43" s="82"/>
      <c r="Y43" s="82"/>
      <c r="Z43" s="82"/>
      <c r="AA43" s="83"/>
      <c r="AB43" s="82"/>
      <c r="AC43" s="82"/>
      <c r="AD43" s="83"/>
      <c r="AE43" s="84"/>
      <c r="AF43" s="82"/>
      <c r="AG43" s="82"/>
      <c r="AH43" s="82"/>
      <c r="AI43" s="82"/>
      <c r="AJ43" s="173"/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57"/>
      <c r="B44" s="58"/>
      <c r="C44" s="102"/>
      <c r="D44" s="60"/>
      <c r="E44" s="101"/>
      <c r="F44" s="87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9"/>
      <c r="R44" s="88"/>
      <c r="S44" s="88"/>
      <c r="T44" s="89"/>
      <c r="U44" s="88"/>
      <c r="V44" s="88"/>
      <c r="W44" s="89"/>
      <c r="X44" s="88"/>
      <c r="Y44" s="88"/>
      <c r="Z44" s="88"/>
      <c r="AA44" s="89"/>
      <c r="AB44" s="88"/>
      <c r="AC44" s="88"/>
      <c r="AD44" s="89"/>
      <c r="AE44" s="90"/>
      <c r="AF44" s="88"/>
      <c r="AG44" s="88"/>
      <c r="AH44" s="88"/>
      <c r="AI44" s="88"/>
      <c r="AJ44" s="91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57" t="n">
        <v>9</v>
      </c>
      <c r="B45" s="58" t="str">
        <f aca="false">IFERROR(VLOOKUP($C45,Списки!$A$1:$C$3999,2,0),"")</f>
        <v/>
      </c>
      <c r="C45" s="102"/>
      <c r="D45" s="60" t="str">
        <f aca="false">IFERROR(VLOOKUP($C45,Списки!$A$1:$C$3999,3,0),"")</f>
        <v/>
      </c>
      <c r="E45" s="92"/>
      <c r="F45" s="61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9"/>
      <c r="R45" s="158"/>
      <c r="S45" s="158"/>
      <c r="T45" s="159"/>
      <c r="U45" s="158"/>
      <c r="V45" s="158"/>
      <c r="W45" s="159"/>
      <c r="X45" s="158"/>
      <c r="Y45" s="158"/>
      <c r="Z45" s="158"/>
      <c r="AA45" s="159"/>
      <c r="AB45" s="158"/>
      <c r="AC45" s="158"/>
      <c r="AD45" s="159"/>
      <c r="AE45" s="160"/>
      <c r="AF45" s="158"/>
      <c r="AG45" s="158"/>
      <c r="AH45" s="158"/>
      <c r="AI45" s="158"/>
      <c r="AJ45" s="161"/>
      <c r="AK45" s="93" t="n">
        <f aca="false">SUMIF($F45:$AJ48,"Р",$F46:$AJ46)</f>
        <v>0</v>
      </c>
      <c r="AL45" s="94" t="n">
        <f aca="false">SUMIF($F47:$AJ48,"НУ",$F48:$AJ48)</f>
        <v>0</v>
      </c>
      <c r="AM45" s="95" t="n">
        <f aca="false">SUMIF(F45:AJ48,"РВ",F46:AJ46)</f>
        <v>0</v>
      </c>
      <c r="AN45" s="96" t="n">
        <f aca="false">AK45+AL45+AM45</f>
        <v>0</v>
      </c>
      <c r="AO45" s="70" t="n">
        <f aca="false">COUNTIF($F45:$AJ48,"=Р")</f>
        <v>0</v>
      </c>
      <c r="AP45" s="97" t="n">
        <f aca="false">COUNTIF($F45:$AJ48,"=ВВ")</f>
        <v>0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0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str">
        <f aca="false">IF(C45&gt;1,Графік!$D$36,"")</f>
        <v/>
      </c>
    </row>
    <row r="46" customFormat="false" ht="15" hidden="false" customHeight="true" outlineLevel="0" collapsed="false">
      <c r="A46" s="57"/>
      <c r="B46" s="58"/>
      <c r="C46" s="102"/>
      <c r="D46" s="60"/>
      <c r="E46" s="100"/>
      <c r="F46" s="75"/>
      <c r="G46" s="76"/>
      <c r="H46" s="170"/>
      <c r="I46" s="170"/>
      <c r="J46" s="170"/>
      <c r="K46" s="170"/>
      <c r="L46" s="170"/>
      <c r="M46" s="170"/>
      <c r="N46" s="170"/>
      <c r="O46" s="170"/>
      <c r="P46" s="170"/>
      <c r="Q46" s="171"/>
      <c r="R46" s="170"/>
      <c r="S46" s="170"/>
      <c r="T46" s="171"/>
      <c r="U46" s="170"/>
      <c r="V46" s="170"/>
      <c r="W46" s="171"/>
      <c r="X46" s="170"/>
      <c r="Y46" s="170"/>
      <c r="Z46" s="170"/>
      <c r="AA46" s="171"/>
      <c r="AB46" s="170"/>
      <c r="AC46" s="170"/>
      <c r="AD46" s="171"/>
      <c r="AE46" s="172"/>
      <c r="AF46" s="170"/>
      <c r="AG46" s="170"/>
      <c r="AH46" s="76"/>
      <c r="AI46" s="76"/>
      <c r="AJ46" s="79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57"/>
      <c r="B47" s="58"/>
      <c r="C47" s="102"/>
      <c r="D47" s="60"/>
      <c r="E47" s="100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3"/>
      <c r="R47" s="82"/>
      <c r="S47" s="82"/>
      <c r="T47" s="83"/>
      <c r="U47" s="82"/>
      <c r="V47" s="82"/>
      <c r="W47" s="83"/>
      <c r="X47" s="82"/>
      <c r="Y47" s="82"/>
      <c r="Z47" s="82"/>
      <c r="AA47" s="83"/>
      <c r="AB47" s="82"/>
      <c r="AC47" s="82"/>
      <c r="AD47" s="83"/>
      <c r="AE47" s="84"/>
      <c r="AF47" s="82"/>
      <c r="AG47" s="82"/>
      <c r="AH47" s="82"/>
      <c r="AI47" s="82"/>
      <c r="AJ47" s="173"/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57"/>
      <c r="B48" s="58"/>
      <c r="C48" s="102"/>
      <c r="D48" s="60"/>
      <c r="E48" s="101"/>
      <c r="F48" s="87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9"/>
      <c r="R48" s="88"/>
      <c r="S48" s="88"/>
      <c r="T48" s="89"/>
      <c r="U48" s="88"/>
      <c r="V48" s="88"/>
      <c r="W48" s="89"/>
      <c r="X48" s="88"/>
      <c r="Y48" s="88"/>
      <c r="Z48" s="88"/>
      <c r="AA48" s="89"/>
      <c r="AB48" s="88"/>
      <c r="AC48" s="88"/>
      <c r="AD48" s="89"/>
      <c r="AE48" s="90"/>
      <c r="AF48" s="88"/>
      <c r="AG48" s="88"/>
      <c r="AH48" s="88"/>
      <c r="AI48" s="88"/>
      <c r="AJ48" s="91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57" t="n">
        <v>10</v>
      </c>
      <c r="B49" s="58" t="str">
        <f aca="false">IFERROR(VLOOKUP($C49,Списки!$A$1:$C$3999,2,0),"")</f>
        <v/>
      </c>
      <c r="C49" s="102"/>
      <c r="D49" s="60" t="str">
        <f aca="false">IFERROR(VLOOKUP($C49,Списки!$A$1:$C$3999,3,0),"")</f>
        <v/>
      </c>
      <c r="E49" s="92"/>
      <c r="F49" s="61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9"/>
      <c r="R49" s="158"/>
      <c r="S49" s="158"/>
      <c r="T49" s="159"/>
      <c r="U49" s="158"/>
      <c r="V49" s="158"/>
      <c r="W49" s="159"/>
      <c r="X49" s="158"/>
      <c r="Y49" s="158"/>
      <c r="Z49" s="158"/>
      <c r="AA49" s="159"/>
      <c r="AB49" s="158"/>
      <c r="AC49" s="158"/>
      <c r="AD49" s="159"/>
      <c r="AE49" s="160"/>
      <c r="AF49" s="158"/>
      <c r="AG49" s="158"/>
      <c r="AH49" s="158"/>
      <c r="AI49" s="158"/>
      <c r="AJ49" s="161"/>
      <c r="AK49" s="93" t="n">
        <f aca="false">SUMIF($F49:$AJ52,"Р",$F50:$AJ50)</f>
        <v>0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0</v>
      </c>
      <c r="AO49" s="70" t="n">
        <f aca="false">COUNTIF($F49:$AJ52,"=Р")</f>
        <v>0</v>
      </c>
      <c r="AP49" s="97" t="n">
        <f aca="false">COUNTIF($F49:$AJ52,"=ВВ")</f>
        <v>0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0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0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str">
        <f aca="false">IF(C49&gt;1,Графік!$D$36,"")</f>
        <v/>
      </c>
    </row>
    <row r="50" customFormat="false" ht="15" hidden="false" customHeight="true" outlineLevel="0" collapsed="false">
      <c r="A50" s="57"/>
      <c r="B50" s="58"/>
      <c r="C50" s="102"/>
      <c r="D50" s="60"/>
      <c r="E50" s="100"/>
      <c r="F50" s="75"/>
      <c r="G50" s="76"/>
      <c r="H50" s="170"/>
      <c r="I50" s="170"/>
      <c r="J50" s="170"/>
      <c r="K50" s="170"/>
      <c r="L50" s="170"/>
      <c r="M50" s="170"/>
      <c r="N50" s="170"/>
      <c r="O50" s="170"/>
      <c r="P50" s="170"/>
      <c r="Q50" s="171"/>
      <c r="R50" s="170"/>
      <c r="S50" s="170"/>
      <c r="T50" s="171"/>
      <c r="U50" s="170"/>
      <c r="V50" s="170"/>
      <c r="W50" s="171"/>
      <c r="X50" s="170"/>
      <c r="Y50" s="170"/>
      <c r="Z50" s="170"/>
      <c r="AA50" s="171"/>
      <c r="AB50" s="170"/>
      <c r="AC50" s="170"/>
      <c r="AD50" s="171"/>
      <c r="AE50" s="172"/>
      <c r="AF50" s="170"/>
      <c r="AG50" s="170"/>
      <c r="AH50" s="76"/>
      <c r="AI50" s="76"/>
      <c r="AJ50" s="79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57"/>
      <c r="B51" s="58"/>
      <c r="C51" s="102"/>
      <c r="D51" s="60"/>
      <c r="E51" s="100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3"/>
      <c r="R51" s="82"/>
      <c r="S51" s="82"/>
      <c r="T51" s="83"/>
      <c r="U51" s="82"/>
      <c r="V51" s="82"/>
      <c r="W51" s="83"/>
      <c r="X51" s="82"/>
      <c r="Y51" s="82"/>
      <c r="Z51" s="82"/>
      <c r="AA51" s="83"/>
      <c r="AB51" s="82"/>
      <c r="AC51" s="82"/>
      <c r="AD51" s="83"/>
      <c r="AE51" s="84"/>
      <c r="AF51" s="82"/>
      <c r="AG51" s="82"/>
      <c r="AH51" s="82"/>
      <c r="AI51" s="82"/>
      <c r="AJ51" s="173"/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57"/>
      <c r="B52" s="58"/>
      <c r="C52" s="102"/>
      <c r="D52" s="60"/>
      <c r="E52" s="101"/>
      <c r="F52" s="87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9"/>
      <c r="R52" s="88"/>
      <c r="S52" s="88"/>
      <c r="T52" s="89"/>
      <c r="U52" s="88"/>
      <c r="V52" s="88"/>
      <c r="W52" s="89"/>
      <c r="X52" s="88"/>
      <c r="Y52" s="88"/>
      <c r="Z52" s="88"/>
      <c r="AA52" s="89"/>
      <c r="AB52" s="88"/>
      <c r="AC52" s="88"/>
      <c r="AD52" s="89"/>
      <c r="AE52" s="90"/>
      <c r="AF52" s="88"/>
      <c r="AG52" s="88"/>
      <c r="AH52" s="88"/>
      <c r="AI52" s="88"/>
      <c r="AJ52" s="91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15" hidden="false" customHeight="true" outlineLevel="0" collapsed="false">
      <c r="A53" s="57" t="n">
        <v>11</v>
      </c>
      <c r="B53" s="58" t="str">
        <f aca="false">IFERROR(VLOOKUP($C53,Списки!$A$1:$C$3999,2,0),"")</f>
        <v/>
      </c>
      <c r="C53" s="102"/>
      <c r="D53" s="60" t="str">
        <f aca="false">IFERROR(VLOOKUP($C53,Списки!$A$1:$C$3999,3,0),"")</f>
        <v/>
      </c>
      <c r="E53" s="92"/>
      <c r="F53" s="61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9"/>
      <c r="R53" s="158"/>
      <c r="S53" s="158"/>
      <c r="T53" s="159"/>
      <c r="U53" s="158"/>
      <c r="V53" s="158"/>
      <c r="W53" s="159"/>
      <c r="X53" s="158"/>
      <c r="Y53" s="158"/>
      <c r="Z53" s="158"/>
      <c r="AA53" s="159"/>
      <c r="AB53" s="158"/>
      <c r="AC53" s="158"/>
      <c r="AD53" s="159"/>
      <c r="AE53" s="160"/>
      <c r="AF53" s="158"/>
      <c r="AG53" s="158"/>
      <c r="AH53" s="158"/>
      <c r="AI53" s="158"/>
      <c r="AJ53" s="161"/>
      <c r="AK53" s="93" t="n">
        <f aca="false">SUMIF($F53:$AJ56,"Р",$F54:$AJ54)</f>
        <v>0</v>
      </c>
      <c r="AL53" s="94" t="n">
        <f aca="false">SUMIF($F55:$AJ56,"НУ",$F56:$AJ56)</f>
        <v>0</v>
      </c>
      <c r="AM53" s="95" t="n">
        <f aca="false">SUMIF(F53:AJ56,"РВ",F54:AJ54)</f>
        <v>0</v>
      </c>
      <c r="AN53" s="96" t="n">
        <f aca="false">AK53+AL53+AM53</f>
        <v>0</v>
      </c>
      <c r="AO53" s="70" t="n">
        <f aca="false">COUNTIF($F53:$AJ56,"=Р")</f>
        <v>0</v>
      </c>
      <c r="AP53" s="97" t="n">
        <f aca="false">COUNTIF($F53:$AJ56,"=ВВ")</f>
        <v>0</v>
      </c>
      <c r="AQ53" s="97" t="n">
        <f aca="false">COUNTIF($F53:$AJ56,"=В")</f>
        <v>0</v>
      </c>
      <c r="AR53" s="98" t="n">
        <f aca="false">COUNTIF($F53:$AJ56,"=НА")</f>
        <v>0</v>
      </c>
      <c r="AS53" s="98" t="n">
        <f aca="false">COUNTIF(F53:AJ56,"=ТН")</f>
        <v>0</v>
      </c>
      <c r="AT53" s="98" t="n">
        <f aca="false">COUNTIF($F53:$AJ56,"=ВД")</f>
        <v>0</v>
      </c>
      <c r="AU53" s="98" t="n">
        <f aca="false">COUNTIF($F53:$AJ56,"=ВП")</f>
        <v>0</v>
      </c>
      <c r="AV53" s="98" t="n">
        <f aca="false">COUNTIF($F53:$AJ56,"=ДД")</f>
        <v>0</v>
      </c>
      <c r="AW53" s="98" t="n">
        <f aca="false">COUNTIF($F53:$AJ56,"=П")</f>
        <v>0</v>
      </c>
      <c r="AX53" s="98" t="n">
        <f aca="false">COUNTIF($F53:$AJ56,"=ПР")</f>
        <v>0</v>
      </c>
      <c r="AY53" s="99" t="n">
        <f aca="false">COUNTIF($F53:$AJ56,"=І")</f>
        <v>0</v>
      </c>
      <c r="AZ53" s="99" t="n">
        <f aca="false">COUNTIF($F53:$AJ56,"=НЗ")</f>
        <v>0</v>
      </c>
      <c r="BA53" s="73" t="str">
        <f aca="false">IF(C53&gt;1,Графік!$D$36,"")</f>
        <v/>
      </c>
    </row>
    <row r="54" customFormat="false" ht="15" hidden="false" customHeight="true" outlineLevel="0" collapsed="false">
      <c r="A54" s="57"/>
      <c r="B54" s="58"/>
      <c r="C54" s="102"/>
      <c r="D54" s="60"/>
      <c r="E54" s="100"/>
      <c r="F54" s="75"/>
      <c r="G54" s="76"/>
      <c r="H54" s="170"/>
      <c r="I54" s="170"/>
      <c r="J54" s="170"/>
      <c r="K54" s="170"/>
      <c r="L54" s="170"/>
      <c r="M54" s="170"/>
      <c r="N54" s="170"/>
      <c r="O54" s="170"/>
      <c r="P54" s="170"/>
      <c r="Q54" s="171"/>
      <c r="R54" s="170"/>
      <c r="S54" s="170"/>
      <c r="T54" s="171"/>
      <c r="U54" s="170"/>
      <c r="V54" s="170"/>
      <c r="W54" s="171"/>
      <c r="X54" s="170"/>
      <c r="Y54" s="170"/>
      <c r="Z54" s="170"/>
      <c r="AA54" s="171"/>
      <c r="AB54" s="170"/>
      <c r="AC54" s="170"/>
      <c r="AD54" s="171"/>
      <c r="AE54" s="172"/>
      <c r="AF54" s="170"/>
      <c r="AG54" s="170"/>
      <c r="AH54" s="76"/>
      <c r="AI54" s="76"/>
      <c r="AJ54" s="79"/>
      <c r="AK54" s="93"/>
      <c r="AL54" s="94"/>
      <c r="AM54" s="95"/>
      <c r="AN54" s="96"/>
      <c r="AO54" s="70"/>
      <c r="AP54" s="70"/>
      <c r="AQ54" s="70"/>
      <c r="AR54" s="98"/>
      <c r="AS54" s="98"/>
      <c r="AT54" s="98"/>
      <c r="AU54" s="98"/>
      <c r="AV54" s="98"/>
      <c r="AW54" s="98"/>
      <c r="AX54" s="98"/>
      <c r="AY54" s="99"/>
      <c r="AZ54" s="99"/>
      <c r="BA54" s="73"/>
    </row>
    <row r="55" customFormat="false" ht="15" hidden="false" customHeight="true" outlineLevel="0" collapsed="false">
      <c r="A55" s="57"/>
      <c r="B55" s="58"/>
      <c r="C55" s="102"/>
      <c r="D55" s="60"/>
      <c r="E55" s="100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3"/>
      <c r="R55" s="82"/>
      <c r="S55" s="82"/>
      <c r="T55" s="83"/>
      <c r="U55" s="82"/>
      <c r="V55" s="82"/>
      <c r="W55" s="83"/>
      <c r="X55" s="82"/>
      <c r="Y55" s="82"/>
      <c r="Z55" s="82"/>
      <c r="AA55" s="83"/>
      <c r="AB55" s="82"/>
      <c r="AC55" s="82"/>
      <c r="AD55" s="83"/>
      <c r="AE55" s="84"/>
      <c r="AF55" s="82"/>
      <c r="AG55" s="82"/>
      <c r="AH55" s="82"/>
      <c r="AI55" s="82"/>
      <c r="AJ55" s="173"/>
      <c r="AK55" s="93"/>
      <c r="AL55" s="94"/>
      <c r="AM55" s="95"/>
      <c r="AN55" s="96"/>
      <c r="AO55" s="70"/>
      <c r="AP55" s="70"/>
      <c r="AQ55" s="70"/>
      <c r="AR55" s="98"/>
      <c r="AS55" s="98"/>
      <c r="AT55" s="98"/>
      <c r="AU55" s="98"/>
      <c r="AV55" s="98"/>
      <c r="AW55" s="98"/>
      <c r="AX55" s="98"/>
      <c r="AY55" s="99"/>
      <c r="AZ55" s="99"/>
      <c r="BA55" s="73"/>
    </row>
    <row r="56" customFormat="false" ht="15" hidden="false" customHeight="true" outlineLevel="0" collapsed="false">
      <c r="A56" s="57"/>
      <c r="B56" s="58"/>
      <c r="C56" s="102"/>
      <c r="D56" s="60"/>
      <c r="E56" s="101"/>
      <c r="F56" s="87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9"/>
      <c r="R56" s="88"/>
      <c r="S56" s="88"/>
      <c r="T56" s="89"/>
      <c r="U56" s="88"/>
      <c r="V56" s="88"/>
      <c r="W56" s="89"/>
      <c r="X56" s="88"/>
      <c r="Y56" s="88"/>
      <c r="Z56" s="88"/>
      <c r="AA56" s="89"/>
      <c r="AB56" s="88"/>
      <c r="AC56" s="88"/>
      <c r="AD56" s="89"/>
      <c r="AE56" s="90"/>
      <c r="AF56" s="88"/>
      <c r="AG56" s="88"/>
      <c r="AH56" s="88"/>
      <c r="AI56" s="88"/>
      <c r="AJ56" s="91"/>
      <c r="AK56" s="93"/>
      <c r="AL56" s="94"/>
      <c r="AM56" s="95"/>
      <c r="AN56" s="96"/>
      <c r="AO56" s="70"/>
      <c r="AP56" s="70"/>
      <c r="AQ56" s="70"/>
      <c r="AR56" s="98"/>
      <c r="AS56" s="98"/>
      <c r="AT56" s="98"/>
      <c r="AU56" s="98"/>
      <c r="AV56" s="98"/>
      <c r="AW56" s="98"/>
      <c r="AX56" s="98"/>
      <c r="AY56" s="99"/>
      <c r="AZ56" s="99"/>
      <c r="BA56" s="73"/>
    </row>
    <row r="57" customFormat="false" ht="15" hidden="false" customHeight="true" outlineLevel="0" collapsed="false">
      <c r="A57" s="57" t="n">
        <v>12</v>
      </c>
      <c r="B57" s="58" t="str">
        <f aca="false">IFERROR(VLOOKUP($C57,Списки!$A$1:$C$3999,2,0),"")</f>
        <v/>
      </c>
      <c r="C57" s="102"/>
      <c r="D57" s="60" t="str">
        <f aca="false">IFERROR(VLOOKUP($C57,Списки!$A$1:$C$3999,3,0),"")</f>
        <v/>
      </c>
      <c r="E57" s="92"/>
      <c r="F57" s="61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9"/>
      <c r="R57" s="158"/>
      <c r="S57" s="158"/>
      <c r="T57" s="159"/>
      <c r="U57" s="158"/>
      <c r="V57" s="158"/>
      <c r="W57" s="159"/>
      <c r="X57" s="158"/>
      <c r="Y57" s="158"/>
      <c r="Z57" s="158"/>
      <c r="AA57" s="159"/>
      <c r="AB57" s="158"/>
      <c r="AC57" s="158"/>
      <c r="AD57" s="159"/>
      <c r="AE57" s="160"/>
      <c r="AF57" s="158"/>
      <c r="AG57" s="158"/>
      <c r="AH57" s="158"/>
      <c r="AI57" s="158"/>
      <c r="AJ57" s="161"/>
      <c r="AK57" s="93" t="n">
        <f aca="false">SUMIF($F57:$AJ60,"Р",$F58:$AJ58)</f>
        <v>0</v>
      </c>
      <c r="AL57" s="94" t="n">
        <f aca="false">SUMIF($F59:$AJ60,"НУ",$F60:$AJ60)</f>
        <v>0</v>
      </c>
      <c r="AM57" s="95" t="n">
        <f aca="false">SUMIF(F57:AJ60,"РВ",F58:AJ58)</f>
        <v>0</v>
      </c>
      <c r="AN57" s="96" t="n">
        <f aca="false">AK57+AL57+AM57</f>
        <v>0</v>
      </c>
      <c r="AO57" s="70" t="n">
        <f aca="false">COUNTIF($F57:$AJ60,"=Р")</f>
        <v>0</v>
      </c>
      <c r="AP57" s="97" t="n">
        <f aca="false">COUNTIF($F57:$AJ60,"=ВВ")</f>
        <v>0</v>
      </c>
      <c r="AQ57" s="97" t="n">
        <f aca="false">COUNTIF($F57:$AJ60,"=В")</f>
        <v>0</v>
      </c>
      <c r="AR57" s="98" t="n">
        <f aca="false">COUNTIF($F57:$AJ60,"=НА")</f>
        <v>0</v>
      </c>
      <c r="AS57" s="98" t="n">
        <f aca="false">COUNTIF(F57:AJ60,"=ТН")</f>
        <v>0</v>
      </c>
      <c r="AT57" s="98" t="n">
        <f aca="false">COUNTIF($F57:$AJ60,"=ВД")</f>
        <v>0</v>
      </c>
      <c r="AU57" s="98" t="n">
        <f aca="false">COUNTIF($F57:$AJ60,"=ВП")</f>
        <v>0</v>
      </c>
      <c r="AV57" s="98" t="n">
        <f aca="false">COUNTIF($F57:$AJ60,"=ДД")</f>
        <v>0</v>
      </c>
      <c r="AW57" s="98" t="n">
        <f aca="false">COUNTIF($F57:$AJ60,"=П")</f>
        <v>0</v>
      </c>
      <c r="AX57" s="98" t="n">
        <f aca="false">COUNTIF($F57:$AJ60,"=ПР")</f>
        <v>0</v>
      </c>
      <c r="AY57" s="99" t="n">
        <f aca="false">COUNTIF($F57:$AJ60,"=І")</f>
        <v>0</v>
      </c>
      <c r="AZ57" s="99" t="n">
        <f aca="false">COUNTIF($F57:$AJ60,"=НЗ")</f>
        <v>0</v>
      </c>
      <c r="BA57" s="73" t="str">
        <f aca="false">IF(C57&gt;1,Графік!$D$36,"")</f>
        <v/>
      </c>
    </row>
    <row r="58" customFormat="false" ht="15" hidden="false" customHeight="true" outlineLevel="0" collapsed="false">
      <c r="A58" s="57"/>
      <c r="B58" s="58"/>
      <c r="C58" s="102"/>
      <c r="D58" s="60"/>
      <c r="E58" s="100"/>
      <c r="F58" s="75"/>
      <c r="G58" s="76"/>
      <c r="H58" s="170"/>
      <c r="I58" s="170"/>
      <c r="J58" s="170"/>
      <c r="K58" s="170"/>
      <c r="L58" s="170"/>
      <c r="M58" s="170"/>
      <c r="N58" s="170"/>
      <c r="O58" s="170"/>
      <c r="P58" s="170"/>
      <c r="Q58" s="171"/>
      <c r="R58" s="170"/>
      <c r="S58" s="170"/>
      <c r="T58" s="171"/>
      <c r="U58" s="170"/>
      <c r="V58" s="170"/>
      <c r="W58" s="171"/>
      <c r="X58" s="170"/>
      <c r="Y58" s="170"/>
      <c r="Z58" s="170"/>
      <c r="AA58" s="171"/>
      <c r="AB58" s="170"/>
      <c r="AC58" s="170"/>
      <c r="AD58" s="171"/>
      <c r="AE58" s="172"/>
      <c r="AF58" s="170"/>
      <c r="AG58" s="170"/>
      <c r="AH58" s="76"/>
      <c r="AI58" s="76"/>
      <c r="AJ58" s="79"/>
      <c r="AK58" s="93"/>
      <c r="AL58" s="94"/>
      <c r="AM58" s="95"/>
      <c r="AN58" s="96"/>
      <c r="AO58" s="70"/>
      <c r="AP58" s="70"/>
      <c r="AQ58" s="70"/>
      <c r="AR58" s="98"/>
      <c r="AS58" s="98"/>
      <c r="AT58" s="98"/>
      <c r="AU58" s="98"/>
      <c r="AV58" s="98"/>
      <c r="AW58" s="98"/>
      <c r="AX58" s="98"/>
      <c r="AY58" s="99"/>
      <c r="AZ58" s="99"/>
      <c r="BA58" s="73"/>
    </row>
    <row r="59" customFormat="false" ht="15" hidden="false" customHeight="true" outlineLevel="0" collapsed="false">
      <c r="A59" s="57"/>
      <c r="B59" s="58"/>
      <c r="C59" s="102"/>
      <c r="D59" s="60"/>
      <c r="E59" s="100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3"/>
      <c r="R59" s="82"/>
      <c r="S59" s="82"/>
      <c r="T59" s="83"/>
      <c r="U59" s="82"/>
      <c r="V59" s="82"/>
      <c r="W59" s="83"/>
      <c r="X59" s="82"/>
      <c r="Y59" s="82"/>
      <c r="Z59" s="82"/>
      <c r="AA59" s="83"/>
      <c r="AB59" s="82"/>
      <c r="AC59" s="82"/>
      <c r="AD59" s="83"/>
      <c r="AE59" s="84"/>
      <c r="AF59" s="82"/>
      <c r="AG59" s="82"/>
      <c r="AH59" s="82"/>
      <c r="AI59" s="82"/>
      <c r="AJ59" s="173"/>
      <c r="AK59" s="93"/>
      <c r="AL59" s="94"/>
      <c r="AM59" s="95"/>
      <c r="AN59" s="96"/>
      <c r="AO59" s="70"/>
      <c r="AP59" s="70"/>
      <c r="AQ59" s="70"/>
      <c r="AR59" s="98"/>
      <c r="AS59" s="98"/>
      <c r="AT59" s="98"/>
      <c r="AU59" s="98"/>
      <c r="AV59" s="98"/>
      <c r="AW59" s="98"/>
      <c r="AX59" s="98"/>
      <c r="AY59" s="99"/>
      <c r="AZ59" s="99"/>
      <c r="BA59" s="73"/>
    </row>
    <row r="60" customFormat="false" ht="15" hidden="false" customHeight="true" outlineLevel="0" collapsed="false">
      <c r="A60" s="57"/>
      <c r="B60" s="58"/>
      <c r="C60" s="102"/>
      <c r="D60" s="60"/>
      <c r="E60" s="101"/>
      <c r="F60" s="87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9"/>
      <c r="R60" s="88"/>
      <c r="S60" s="88"/>
      <c r="T60" s="89"/>
      <c r="U60" s="88"/>
      <c r="V60" s="88"/>
      <c r="W60" s="89"/>
      <c r="X60" s="88"/>
      <c r="Y60" s="88"/>
      <c r="Z60" s="88"/>
      <c r="AA60" s="89"/>
      <c r="AB60" s="88"/>
      <c r="AC60" s="88"/>
      <c r="AD60" s="89"/>
      <c r="AE60" s="90"/>
      <c r="AF60" s="88"/>
      <c r="AG60" s="88"/>
      <c r="AH60" s="88"/>
      <c r="AI60" s="88"/>
      <c r="AJ60" s="91"/>
      <c r="AK60" s="93"/>
      <c r="AL60" s="94"/>
      <c r="AM60" s="95"/>
      <c r="AN60" s="96"/>
      <c r="AO60" s="70"/>
      <c r="AP60" s="70"/>
      <c r="AQ60" s="70"/>
      <c r="AR60" s="98"/>
      <c r="AS60" s="98"/>
      <c r="AT60" s="98"/>
      <c r="AU60" s="98"/>
      <c r="AV60" s="98"/>
      <c r="AW60" s="98"/>
      <c r="AX60" s="98"/>
      <c r="AY60" s="99"/>
      <c r="AZ60" s="99"/>
      <c r="BA60" s="73"/>
    </row>
    <row r="61" customFormat="false" ht="15" hidden="false" customHeight="true" outlineLevel="0" collapsed="false">
      <c r="A61" s="57" t="n">
        <v>13</v>
      </c>
      <c r="B61" s="58" t="str">
        <f aca="false">IFERROR(VLOOKUP($C61,Списки!$A$1:$C$3999,2,0),"")</f>
        <v/>
      </c>
      <c r="C61" s="102"/>
      <c r="D61" s="60" t="str">
        <f aca="false">IFERROR(VLOOKUP($C61,Списки!$A$1:$C$3999,3,0),"")</f>
        <v/>
      </c>
      <c r="E61" s="92"/>
      <c r="F61" s="61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9"/>
      <c r="R61" s="158"/>
      <c r="S61" s="158"/>
      <c r="T61" s="159"/>
      <c r="U61" s="158"/>
      <c r="V61" s="158"/>
      <c r="W61" s="159"/>
      <c r="X61" s="158"/>
      <c r="Y61" s="158"/>
      <c r="Z61" s="158"/>
      <c r="AA61" s="159"/>
      <c r="AB61" s="158"/>
      <c r="AC61" s="158"/>
      <c r="AD61" s="159"/>
      <c r="AE61" s="160"/>
      <c r="AF61" s="158"/>
      <c r="AG61" s="158"/>
      <c r="AH61" s="158"/>
      <c r="AI61" s="158"/>
      <c r="AJ61" s="161"/>
      <c r="AK61" s="93" t="n">
        <f aca="false">SUMIF($F61:$AJ64,"Р",$F62:$AJ62)</f>
        <v>0</v>
      </c>
      <c r="AL61" s="94" t="n">
        <f aca="false">SUMIF($F63:$AJ64,"НУ",$F64:$AJ64)</f>
        <v>0</v>
      </c>
      <c r="AM61" s="95" t="n">
        <f aca="false">SUMIF(F61:AJ64,"РВ",F62:AJ62)</f>
        <v>0</v>
      </c>
      <c r="AN61" s="96" t="n">
        <f aca="false">AK61+AL61+AM61</f>
        <v>0</v>
      </c>
      <c r="AO61" s="70" t="n">
        <f aca="false">COUNTIF($F61:$AJ64,"=Р")</f>
        <v>0</v>
      </c>
      <c r="AP61" s="97" t="n">
        <f aca="false">COUNTIF($F61:$AJ64,"=ВВ")</f>
        <v>0</v>
      </c>
      <c r="AQ61" s="97" t="n">
        <f aca="false">COUNTIF($F61:$AJ64,"=В")</f>
        <v>0</v>
      </c>
      <c r="AR61" s="98" t="n">
        <f aca="false">COUNTIF($F61:$AJ64,"=НА")</f>
        <v>0</v>
      </c>
      <c r="AS61" s="98" t="n">
        <f aca="false">COUNTIF(F61:AJ64,"=ТН")</f>
        <v>0</v>
      </c>
      <c r="AT61" s="98" t="n">
        <f aca="false">COUNTIF($F61:$AJ64,"=ВД")</f>
        <v>0</v>
      </c>
      <c r="AU61" s="98" t="n">
        <f aca="false">COUNTIF($F61:$AJ64,"=ВП")</f>
        <v>0</v>
      </c>
      <c r="AV61" s="98" t="n">
        <f aca="false">COUNTIF($F61:$AJ64,"=ДД")</f>
        <v>0</v>
      </c>
      <c r="AW61" s="98" t="n">
        <f aca="false">COUNTIF($F61:$AJ64,"=П")</f>
        <v>0</v>
      </c>
      <c r="AX61" s="98" t="n">
        <f aca="false">COUNTIF($F61:$AJ64,"=ПР")</f>
        <v>0</v>
      </c>
      <c r="AY61" s="99" t="n">
        <f aca="false">COUNTIF($F61:$AJ64,"=І")</f>
        <v>0</v>
      </c>
      <c r="AZ61" s="99" t="n">
        <f aca="false">COUNTIF($F61:$AJ64,"=НЗ")</f>
        <v>0</v>
      </c>
      <c r="BA61" s="73" t="str">
        <f aca="false">IF(C61&gt;1,Графік!$D$36,"")</f>
        <v/>
      </c>
    </row>
    <row r="62" customFormat="false" ht="15" hidden="false" customHeight="true" outlineLevel="0" collapsed="false">
      <c r="A62" s="57"/>
      <c r="B62" s="58"/>
      <c r="C62" s="102"/>
      <c r="D62" s="60"/>
      <c r="E62" s="100"/>
      <c r="F62" s="75"/>
      <c r="G62" s="76"/>
      <c r="H62" s="170"/>
      <c r="I62" s="170"/>
      <c r="J62" s="170"/>
      <c r="K62" s="170"/>
      <c r="L62" s="170"/>
      <c r="M62" s="170"/>
      <c r="N62" s="170"/>
      <c r="O62" s="170"/>
      <c r="P62" s="170"/>
      <c r="Q62" s="171"/>
      <c r="R62" s="170"/>
      <c r="S62" s="170"/>
      <c r="T62" s="171"/>
      <c r="U62" s="170"/>
      <c r="V62" s="170"/>
      <c r="W62" s="171"/>
      <c r="X62" s="170"/>
      <c r="Y62" s="170"/>
      <c r="Z62" s="170"/>
      <c r="AA62" s="171"/>
      <c r="AB62" s="170"/>
      <c r="AC62" s="170"/>
      <c r="AD62" s="171"/>
      <c r="AE62" s="172"/>
      <c r="AF62" s="170"/>
      <c r="AG62" s="170"/>
      <c r="AH62" s="76"/>
      <c r="AI62" s="76"/>
      <c r="AJ62" s="79"/>
      <c r="AK62" s="93"/>
      <c r="AL62" s="94"/>
      <c r="AM62" s="95"/>
      <c r="AN62" s="96"/>
      <c r="AO62" s="70"/>
      <c r="AP62" s="70"/>
      <c r="AQ62" s="70"/>
      <c r="AR62" s="98"/>
      <c r="AS62" s="98"/>
      <c r="AT62" s="98"/>
      <c r="AU62" s="98"/>
      <c r="AV62" s="98"/>
      <c r="AW62" s="98"/>
      <c r="AX62" s="98"/>
      <c r="AY62" s="99"/>
      <c r="AZ62" s="99"/>
      <c r="BA62" s="73"/>
    </row>
    <row r="63" customFormat="false" ht="15" hidden="false" customHeight="true" outlineLevel="0" collapsed="false">
      <c r="A63" s="57"/>
      <c r="B63" s="58"/>
      <c r="C63" s="102"/>
      <c r="D63" s="60"/>
      <c r="E63" s="100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3"/>
      <c r="R63" s="82"/>
      <c r="S63" s="82"/>
      <c r="T63" s="83"/>
      <c r="U63" s="82"/>
      <c r="V63" s="82"/>
      <c r="W63" s="83"/>
      <c r="X63" s="82"/>
      <c r="Y63" s="82"/>
      <c r="Z63" s="82"/>
      <c r="AA63" s="83"/>
      <c r="AB63" s="82"/>
      <c r="AC63" s="82"/>
      <c r="AD63" s="83"/>
      <c r="AE63" s="84"/>
      <c r="AF63" s="82"/>
      <c r="AG63" s="82"/>
      <c r="AH63" s="82"/>
      <c r="AI63" s="82"/>
      <c r="AJ63" s="173"/>
      <c r="AK63" s="93"/>
      <c r="AL63" s="94"/>
      <c r="AM63" s="95"/>
      <c r="AN63" s="96"/>
      <c r="AO63" s="70"/>
      <c r="AP63" s="70"/>
      <c r="AQ63" s="70"/>
      <c r="AR63" s="98"/>
      <c r="AS63" s="98"/>
      <c r="AT63" s="98"/>
      <c r="AU63" s="98"/>
      <c r="AV63" s="98"/>
      <c r="AW63" s="98"/>
      <c r="AX63" s="98"/>
      <c r="AY63" s="99"/>
      <c r="AZ63" s="99"/>
      <c r="BA63" s="73"/>
    </row>
    <row r="64" customFormat="false" ht="15" hidden="false" customHeight="true" outlineLevel="0" collapsed="false">
      <c r="A64" s="57"/>
      <c r="B64" s="58"/>
      <c r="C64" s="102"/>
      <c r="D64" s="60"/>
      <c r="E64" s="101"/>
      <c r="F64" s="87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9"/>
      <c r="R64" s="88"/>
      <c r="S64" s="88"/>
      <c r="T64" s="89"/>
      <c r="U64" s="88"/>
      <c r="V64" s="88"/>
      <c r="W64" s="89"/>
      <c r="X64" s="88"/>
      <c r="Y64" s="88"/>
      <c r="Z64" s="88"/>
      <c r="AA64" s="89"/>
      <c r="AB64" s="88"/>
      <c r="AC64" s="88"/>
      <c r="AD64" s="89"/>
      <c r="AE64" s="90"/>
      <c r="AF64" s="88"/>
      <c r="AG64" s="88"/>
      <c r="AH64" s="88"/>
      <c r="AI64" s="88"/>
      <c r="AJ64" s="91"/>
      <c r="AK64" s="93"/>
      <c r="AL64" s="94"/>
      <c r="AM64" s="95"/>
      <c r="AN64" s="96"/>
      <c r="AO64" s="70"/>
      <c r="AP64" s="70"/>
      <c r="AQ64" s="70"/>
      <c r="AR64" s="98"/>
      <c r="AS64" s="98"/>
      <c r="AT64" s="98"/>
      <c r="AU64" s="98"/>
      <c r="AV64" s="98"/>
      <c r="AW64" s="98"/>
      <c r="AX64" s="98"/>
      <c r="AY64" s="99"/>
      <c r="AZ64" s="99"/>
      <c r="BA64" s="73"/>
    </row>
    <row r="65" customFormat="false" ht="15" hidden="false" customHeight="true" outlineLevel="0" collapsed="false">
      <c r="A65" s="57" t="n">
        <v>14</v>
      </c>
      <c r="B65" s="58" t="str">
        <f aca="false">IFERROR(VLOOKUP($C65,Списки!$A$1:$C$3999,2,0),"")</f>
        <v/>
      </c>
      <c r="C65" s="102"/>
      <c r="D65" s="60" t="str">
        <f aca="false">IFERROR(VLOOKUP($C65,Списки!$A$1:$C$3999,3,0),"")</f>
        <v/>
      </c>
      <c r="E65" s="92"/>
      <c r="F65" s="61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9"/>
      <c r="R65" s="158"/>
      <c r="S65" s="158"/>
      <c r="T65" s="159"/>
      <c r="U65" s="158"/>
      <c r="V65" s="158"/>
      <c r="W65" s="159"/>
      <c r="X65" s="158"/>
      <c r="Y65" s="158"/>
      <c r="Z65" s="158"/>
      <c r="AA65" s="159"/>
      <c r="AB65" s="158"/>
      <c r="AC65" s="158"/>
      <c r="AD65" s="159"/>
      <c r="AE65" s="160"/>
      <c r="AF65" s="158"/>
      <c r="AG65" s="158"/>
      <c r="AH65" s="158"/>
      <c r="AI65" s="158"/>
      <c r="AJ65" s="161"/>
      <c r="AK65" s="93" t="n">
        <f aca="false">SUMIF($F65:$AJ68,"Р",$F66:$AJ66)</f>
        <v>0</v>
      </c>
      <c r="AL65" s="94" t="n">
        <f aca="false">SUMIF($F67:$AJ68,"НУ",$F68:$AJ68)</f>
        <v>0</v>
      </c>
      <c r="AM65" s="95" t="n">
        <f aca="false">SUMIF(F65:AJ68,"РВ",F66:AJ66)</f>
        <v>0</v>
      </c>
      <c r="AN65" s="96" t="n">
        <f aca="false">AK65+AL65+AM65</f>
        <v>0</v>
      </c>
      <c r="AO65" s="70" t="n">
        <f aca="false">COUNTIF($F65:$AJ68,"=Р")</f>
        <v>0</v>
      </c>
      <c r="AP65" s="97" t="n">
        <f aca="false">COUNTIF($F65:$AJ68,"=ВВ")</f>
        <v>0</v>
      </c>
      <c r="AQ65" s="97" t="n">
        <f aca="false">COUNTIF($F65:$AJ68,"=В")</f>
        <v>0</v>
      </c>
      <c r="AR65" s="98" t="n">
        <f aca="false">COUNTIF($F65:$AJ68,"=НА")</f>
        <v>0</v>
      </c>
      <c r="AS65" s="98" t="n">
        <f aca="false">COUNTIF(F65:AJ68,"=ТН")</f>
        <v>0</v>
      </c>
      <c r="AT65" s="98" t="n">
        <f aca="false">COUNTIF($F65:$AJ68,"=ВД")</f>
        <v>0</v>
      </c>
      <c r="AU65" s="98" t="n">
        <f aca="false">COUNTIF($F65:$AJ68,"=ВП")</f>
        <v>0</v>
      </c>
      <c r="AV65" s="98" t="n">
        <f aca="false">COUNTIF($F65:$AJ68,"=ДД")</f>
        <v>0</v>
      </c>
      <c r="AW65" s="98" t="n">
        <f aca="false">COUNTIF($F65:$AJ68,"=П")</f>
        <v>0</v>
      </c>
      <c r="AX65" s="98" t="n">
        <f aca="false">COUNTIF($F65:$AJ68,"=ПР")</f>
        <v>0</v>
      </c>
      <c r="AY65" s="99" t="n">
        <f aca="false">COUNTIF($F65:$AJ68,"=І")</f>
        <v>0</v>
      </c>
      <c r="AZ65" s="99" t="n">
        <f aca="false">COUNTIF($F65:$AJ68,"=НЗ")</f>
        <v>0</v>
      </c>
      <c r="BA65" s="73" t="str">
        <f aca="false">IF(C65&gt;1,Графік!$D$36,"")</f>
        <v/>
      </c>
    </row>
    <row r="66" customFormat="false" ht="15" hidden="false" customHeight="true" outlineLevel="0" collapsed="false">
      <c r="A66" s="57"/>
      <c r="B66" s="58"/>
      <c r="C66" s="102"/>
      <c r="D66" s="60"/>
      <c r="E66" s="100"/>
      <c r="F66" s="75"/>
      <c r="G66" s="76"/>
      <c r="H66" s="170"/>
      <c r="I66" s="170"/>
      <c r="J66" s="170"/>
      <c r="K66" s="170"/>
      <c r="L66" s="170"/>
      <c r="M66" s="170"/>
      <c r="N66" s="170"/>
      <c r="O66" s="170"/>
      <c r="P66" s="170"/>
      <c r="Q66" s="171"/>
      <c r="R66" s="170"/>
      <c r="S66" s="170"/>
      <c r="T66" s="171"/>
      <c r="U66" s="170"/>
      <c r="V66" s="170"/>
      <c r="W66" s="171"/>
      <c r="X66" s="170"/>
      <c r="Y66" s="170"/>
      <c r="Z66" s="170"/>
      <c r="AA66" s="171"/>
      <c r="AB66" s="170"/>
      <c r="AC66" s="170"/>
      <c r="AD66" s="171"/>
      <c r="AE66" s="172"/>
      <c r="AF66" s="170"/>
      <c r="AG66" s="170"/>
      <c r="AH66" s="76"/>
      <c r="AI66" s="76"/>
      <c r="AJ66" s="79"/>
      <c r="AK66" s="93"/>
      <c r="AL66" s="94"/>
      <c r="AM66" s="95"/>
      <c r="AN66" s="96"/>
      <c r="AO66" s="70"/>
      <c r="AP66" s="70"/>
      <c r="AQ66" s="70"/>
      <c r="AR66" s="98"/>
      <c r="AS66" s="98"/>
      <c r="AT66" s="98"/>
      <c r="AU66" s="98"/>
      <c r="AV66" s="98"/>
      <c r="AW66" s="98"/>
      <c r="AX66" s="98"/>
      <c r="AY66" s="99"/>
      <c r="AZ66" s="99"/>
      <c r="BA66" s="73"/>
    </row>
    <row r="67" customFormat="false" ht="15" hidden="false" customHeight="true" outlineLevel="0" collapsed="false">
      <c r="A67" s="57"/>
      <c r="B67" s="58"/>
      <c r="C67" s="102"/>
      <c r="D67" s="60"/>
      <c r="E67" s="100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3"/>
      <c r="R67" s="82"/>
      <c r="S67" s="82"/>
      <c r="T67" s="83"/>
      <c r="U67" s="82"/>
      <c r="V67" s="82"/>
      <c r="W67" s="83"/>
      <c r="X67" s="82"/>
      <c r="Y67" s="82"/>
      <c r="Z67" s="82"/>
      <c r="AA67" s="83"/>
      <c r="AB67" s="82"/>
      <c r="AC67" s="82"/>
      <c r="AD67" s="83"/>
      <c r="AE67" s="84"/>
      <c r="AF67" s="82"/>
      <c r="AG67" s="82"/>
      <c r="AH67" s="82"/>
      <c r="AI67" s="82"/>
      <c r="AJ67" s="173"/>
      <c r="AK67" s="93"/>
      <c r="AL67" s="94"/>
      <c r="AM67" s="95"/>
      <c r="AN67" s="96"/>
      <c r="AO67" s="70"/>
      <c r="AP67" s="70"/>
      <c r="AQ67" s="70"/>
      <c r="AR67" s="98"/>
      <c r="AS67" s="98"/>
      <c r="AT67" s="98"/>
      <c r="AU67" s="98"/>
      <c r="AV67" s="98"/>
      <c r="AW67" s="98"/>
      <c r="AX67" s="98"/>
      <c r="AY67" s="99"/>
      <c r="AZ67" s="99"/>
      <c r="BA67" s="73"/>
    </row>
    <row r="68" customFormat="false" ht="15" hidden="false" customHeight="true" outlineLevel="0" collapsed="false">
      <c r="A68" s="57"/>
      <c r="B68" s="58"/>
      <c r="C68" s="102"/>
      <c r="D68" s="60"/>
      <c r="E68" s="101"/>
      <c r="F68" s="87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9"/>
      <c r="R68" s="88"/>
      <c r="S68" s="88"/>
      <c r="T68" s="89"/>
      <c r="U68" s="88"/>
      <c r="V68" s="88"/>
      <c r="W68" s="89"/>
      <c r="X68" s="88"/>
      <c r="Y68" s="88"/>
      <c r="Z68" s="88"/>
      <c r="AA68" s="89"/>
      <c r="AB68" s="88"/>
      <c r="AC68" s="88"/>
      <c r="AD68" s="89"/>
      <c r="AE68" s="90"/>
      <c r="AF68" s="88"/>
      <c r="AG68" s="88"/>
      <c r="AH68" s="88"/>
      <c r="AI68" s="88"/>
      <c r="AJ68" s="91"/>
      <c r="AK68" s="93"/>
      <c r="AL68" s="94"/>
      <c r="AM68" s="95"/>
      <c r="AN68" s="96"/>
      <c r="AO68" s="70"/>
      <c r="AP68" s="70"/>
      <c r="AQ68" s="70"/>
      <c r="AR68" s="98"/>
      <c r="AS68" s="98"/>
      <c r="AT68" s="98"/>
      <c r="AU68" s="98"/>
      <c r="AV68" s="98"/>
      <c r="AW68" s="98"/>
      <c r="AX68" s="98"/>
      <c r="AY68" s="99"/>
      <c r="AZ68" s="99"/>
      <c r="BA68" s="73"/>
    </row>
    <row r="69" customFormat="false" ht="15" hidden="false" customHeight="true" outlineLevel="0" collapsed="false">
      <c r="A69" s="57" t="n">
        <v>15</v>
      </c>
      <c r="B69" s="58" t="str">
        <f aca="false">IFERROR(VLOOKUP($C69,Списки!$A$1:$C$3999,2,0),"")</f>
        <v/>
      </c>
      <c r="C69" s="102"/>
      <c r="D69" s="60" t="str">
        <f aca="false">IFERROR(VLOOKUP($C69,Списки!$A$1:$C$3999,3,0),"")</f>
        <v/>
      </c>
      <c r="E69" s="92"/>
      <c r="F69" s="61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9"/>
      <c r="R69" s="158"/>
      <c r="S69" s="158"/>
      <c r="T69" s="159"/>
      <c r="U69" s="158"/>
      <c r="V69" s="158"/>
      <c r="W69" s="159"/>
      <c r="X69" s="158"/>
      <c r="Y69" s="158"/>
      <c r="Z69" s="158"/>
      <c r="AA69" s="159"/>
      <c r="AB69" s="158"/>
      <c r="AC69" s="158"/>
      <c r="AD69" s="159"/>
      <c r="AE69" s="160"/>
      <c r="AF69" s="158"/>
      <c r="AG69" s="158"/>
      <c r="AH69" s="158"/>
      <c r="AI69" s="158"/>
      <c r="AJ69" s="161"/>
      <c r="AK69" s="93" t="n">
        <f aca="false">SUMIF($F69:$AJ72,"Р",$F70:$AJ70)</f>
        <v>0</v>
      </c>
      <c r="AL69" s="94" t="n">
        <f aca="false">SUMIF($F71:$AJ72,"НУ",$F72:$AJ72)</f>
        <v>0</v>
      </c>
      <c r="AM69" s="95" t="n">
        <f aca="false">SUMIF(F69:AJ72,"РВ",F70:AJ70)</f>
        <v>0</v>
      </c>
      <c r="AN69" s="96" t="n">
        <f aca="false">AK69+AL69+AM69</f>
        <v>0</v>
      </c>
      <c r="AO69" s="70" t="n">
        <f aca="false">COUNTIF($F69:$AJ72,"=Р")</f>
        <v>0</v>
      </c>
      <c r="AP69" s="97" t="n">
        <f aca="false">COUNTIF($F69:$AJ72,"=ВВ")</f>
        <v>0</v>
      </c>
      <c r="AQ69" s="97" t="n">
        <f aca="false">COUNTIF($F69:$AJ72,"=В")</f>
        <v>0</v>
      </c>
      <c r="AR69" s="98" t="n">
        <f aca="false">COUNTIF($F69:$AJ72,"=НА")</f>
        <v>0</v>
      </c>
      <c r="AS69" s="98" t="n">
        <f aca="false">COUNTIF(F69:AJ72,"=ТН")</f>
        <v>0</v>
      </c>
      <c r="AT69" s="98" t="n">
        <f aca="false">COUNTIF($F69:$AJ72,"=ВД")</f>
        <v>0</v>
      </c>
      <c r="AU69" s="98" t="n">
        <f aca="false">COUNTIF($F69:$AJ72,"=ВП")</f>
        <v>0</v>
      </c>
      <c r="AV69" s="98" t="n">
        <f aca="false">COUNTIF($F69:$AJ72,"=ДД")</f>
        <v>0</v>
      </c>
      <c r="AW69" s="98" t="n">
        <f aca="false">COUNTIF($F69:$AJ72,"=П")</f>
        <v>0</v>
      </c>
      <c r="AX69" s="98" t="n">
        <f aca="false">COUNTIF($F69:$AJ72,"=ПР")</f>
        <v>0</v>
      </c>
      <c r="AY69" s="99" t="n">
        <f aca="false">COUNTIF($F69:$AJ72,"=І")</f>
        <v>0</v>
      </c>
      <c r="AZ69" s="99" t="n">
        <f aca="false">COUNTIF($F69:$AJ72,"=НЗ")</f>
        <v>0</v>
      </c>
      <c r="BA69" s="73" t="str">
        <f aca="false">IF(C69&gt;1,Графік!$D$36,"")</f>
        <v/>
      </c>
    </row>
    <row r="70" customFormat="false" ht="15" hidden="false" customHeight="true" outlineLevel="0" collapsed="false">
      <c r="A70" s="57"/>
      <c r="B70" s="58"/>
      <c r="C70" s="102"/>
      <c r="D70" s="60"/>
      <c r="E70" s="100"/>
      <c r="F70" s="75"/>
      <c r="G70" s="76"/>
      <c r="H70" s="170"/>
      <c r="I70" s="170"/>
      <c r="J70" s="170"/>
      <c r="K70" s="170"/>
      <c r="L70" s="170"/>
      <c r="M70" s="170"/>
      <c r="N70" s="170"/>
      <c r="O70" s="170"/>
      <c r="P70" s="170"/>
      <c r="Q70" s="171"/>
      <c r="R70" s="170"/>
      <c r="S70" s="170"/>
      <c r="T70" s="171"/>
      <c r="U70" s="170"/>
      <c r="V70" s="170"/>
      <c r="W70" s="171"/>
      <c r="X70" s="170"/>
      <c r="Y70" s="170"/>
      <c r="Z70" s="170"/>
      <c r="AA70" s="171"/>
      <c r="AB70" s="170"/>
      <c r="AC70" s="170"/>
      <c r="AD70" s="171"/>
      <c r="AE70" s="172"/>
      <c r="AF70" s="170"/>
      <c r="AG70" s="170"/>
      <c r="AH70" s="76"/>
      <c r="AI70" s="76"/>
      <c r="AJ70" s="79"/>
      <c r="AK70" s="93"/>
      <c r="AL70" s="94"/>
      <c r="AM70" s="95"/>
      <c r="AN70" s="96"/>
      <c r="AO70" s="70"/>
      <c r="AP70" s="70"/>
      <c r="AQ70" s="70"/>
      <c r="AR70" s="98"/>
      <c r="AS70" s="98"/>
      <c r="AT70" s="98"/>
      <c r="AU70" s="98"/>
      <c r="AV70" s="98"/>
      <c r="AW70" s="98"/>
      <c r="AX70" s="98"/>
      <c r="AY70" s="99"/>
      <c r="AZ70" s="99"/>
      <c r="BA70" s="73"/>
    </row>
    <row r="71" customFormat="false" ht="15" hidden="false" customHeight="true" outlineLevel="0" collapsed="false">
      <c r="A71" s="57"/>
      <c r="B71" s="58"/>
      <c r="C71" s="102"/>
      <c r="D71" s="60"/>
      <c r="E71" s="100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3"/>
      <c r="R71" s="82"/>
      <c r="S71" s="82"/>
      <c r="T71" s="83"/>
      <c r="U71" s="82"/>
      <c r="V71" s="82"/>
      <c r="W71" s="83"/>
      <c r="X71" s="82"/>
      <c r="Y71" s="82"/>
      <c r="Z71" s="82"/>
      <c r="AA71" s="83"/>
      <c r="AB71" s="82"/>
      <c r="AC71" s="82"/>
      <c r="AD71" s="83"/>
      <c r="AE71" s="84"/>
      <c r="AF71" s="82"/>
      <c r="AG71" s="82"/>
      <c r="AH71" s="82"/>
      <c r="AI71" s="82"/>
      <c r="AJ71" s="173"/>
      <c r="AK71" s="93"/>
      <c r="AL71" s="94"/>
      <c r="AM71" s="95"/>
      <c r="AN71" s="96"/>
      <c r="AO71" s="70"/>
      <c r="AP71" s="70"/>
      <c r="AQ71" s="70"/>
      <c r="AR71" s="98"/>
      <c r="AS71" s="98"/>
      <c r="AT71" s="98"/>
      <c r="AU71" s="98"/>
      <c r="AV71" s="98"/>
      <c r="AW71" s="98"/>
      <c r="AX71" s="98"/>
      <c r="AY71" s="99"/>
      <c r="AZ71" s="99"/>
      <c r="BA71" s="73"/>
    </row>
    <row r="72" customFormat="false" ht="15" hidden="false" customHeight="true" outlineLevel="0" collapsed="false">
      <c r="A72" s="57"/>
      <c r="B72" s="58"/>
      <c r="C72" s="102"/>
      <c r="D72" s="60"/>
      <c r="E72" s="101"/>
      <c r="F72" s="87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9"/>
      <c r="R72" s="88"/>
      <c r="S72" s="88"/>
      <c r="T72" s="89"/>
      <c r="U72" s="88"/>
      <c r="V72" s="88"/>
      <c r="W72" s="89"/>
      <c r="X72" s="88"/>
      <c r="Y72" s="88"/>
      <c r="Z72" s="88"/>
      <c r="AA72" s="89"/>
      <c r="AB72" s="88"/>
      <c r="AC72" s="88"/>
      <c r="AD72" s="89"/>
      <c r="AE72" s="90"/>
      <c r="AF72" s="88"/>
      <c r="AG72" s="88"/>
      <c r="AH72" s="88"/>
      <c r="AI72" s="88"/>
      <c r="AJ72" s="91"/>
      <c r="AK72" s="93"/>
      <c r="AL72" s="94"/>
      <c r="AM72" s="95"/>
      <c r="AN72" s="96"/>
      <c r="AO72" s="70"/>
      <c r="AP72" s="70"/>
      <c r="AQ72" s="70"/>
      <c r="AR72" s="98"/>
      <c r="AS72" s="98"/>
      <c r="AT72" s="98"/>
      <c r="AU72" s="98"/>
      <c r="AV72" s="98"/>
      <c r="AW72" s="98"/>
      <c r="AX72" s="98"/>
      <c r="AY72" s="99"/>
      <c r="AZ72" s="99"/>
      <c r="BA72" s="73"/>
    </row>
    <row r="73" customFormat="false" ht="27" hidden="false" customHeight="true" outlineLevel="0" collapsed="false">
      <c r="A73" s="103" t="s">
        <v>77</v>
      </c>
      <c r="B73" s="103"/>
      <c r="C73" s="103"/>
      <c r="D73" s="103"/>
      <c r="E73" s="103"/>
      <c r="F73" s="103" t="n">
        <f aca="false">IF(COUNTIF(F$13:F$72,"Р")=0,"-",COUNTIF(F$13:F$72,"Р"))</f>
        <v>5</v>
      </c>
      <c r="G73" s="103" t="n">
        <f aca="false">IF(COUNTIF(G$13:G$72,"Р")=0,"-",COUNTIF(G$13:G$72,"Р"))</f>
        <v>5</v>
      </c>
      <c r="H73" s="103" t="str">
        <f aca="false">IF(COUNTIF(H$13:H$72,"Р")=0,"-",COUNTIF(H$13:H$72,"Р"))</f>
        <v>-</v>
      </c>
      <c r="I73" s="103" t="str">
        <f aca="false">IF(COUNTIF(I$13:I$72,"Р")=0,"-",COUNTIF(I$13:I$72,"Р"))</f>
        <v>-</v>
      </c>
      <c r="J73" s="103" t="n">
        <f aca="false">IF(COUNTIF(J$13:J$72,"Р")=0,"-",COUNTIF(J$13:J$72,"Р"))</f>
        <v>5</v>
      </c>
      <c r="K73" s="103" t="n">
        <f aca="false">IF(COUNTIF(K$13:K$72,"Р")=0,"-",COUNTIF(K$13:K$72,"Р"))</f>
        <v>5</v>
      </c>
      <c r="L73" s="103" t="n">
        <f aca="false">IF(COUNTIF(L$13:L$72,"Р")=0,"-",COUNTIF(L$13:L$72,"Р"))</f>
        <v>5</v>
      </c>
      <c r="M73" s="103" t="n">
        <f aca="false">IF(COUNTIF(M$13:M$72,"Р")=0,"-",COUNTIF(M$13:M$72,"Р"))</f>
        <v>5</v>
      </c>
      <c r="N73" s="103" t="str">
        <f aca="false">IF(COUNTIF(N$13:N$72,"Р")=0,"-",COUNTIF(N$13:N$72,"Р"))</f>
        <v>-</v>
      </c>
      <c r="O73" s="103" t="str">
        <f aca="false">IF(COUNTIF(O$13:O$72,"Р")=0,"-",COUNTIF(O$13:O$72,"Р"))</f>
        <v>-</v>
      </c>
      <c r="P73" s="103" t="n">
        <f aca="false">IF(COUNTIF(P$13:P$72,"Р")=0,"-",COUNTIF(P$13:P$72,"Р"))</f>
        <v>5</v>
      </c>
      <c r="Q73" s="103" t="n">
        <f aca="false">IF(COUNTIF(Q$13:Q$72,"Р")=0,"-",COUNTIF(Q$13:Q$72,"Р"))</f>
        <v>5</v>
      </c>
      <c r="R73" s="103" t="n">
        <f aca="false">IF(COUNTIF(R$13:R$72,"Р")=0,"-",COUNTIF(R$13:R$72,"Р"))</f>
        <v>5</v>
      </c>
      <c r="S73" s="103" t="n">
        <f aca="false">IF(COUNTIF(S$13:S$72,"Р")=0,"-",COUNTIF(S$13:S$72,"Р"))</f>
        <v>5</v>
      </c>
      <c r="T73" s="103" t="str">
        <f aca="false">IF(COUNTIF(T$13:T$72,"Р")=0,"-",COUNTIF(T$13:T$72,"Р"))</f>
        <v>-</v>
      </c>
      <c r="U73" s="103" t="str">
        <f aca="false">IF(COUNTIF(U$13:U$72,"Р")=0,"-",COUNTIF(U$13:U$72,"Р"))</f>
        <v>-</v>
      </c>
      <c r="V73" s="103" t="n">
        <f aca="false">IF(COUNTIF(V$13:V$72,"Р")=0,"-",COUNTIF(V$13:V$72,"Р"))</f>
        <v>1</v>
      </c>
      <c r="W73" s="104" t="n">
        <f aca="false">IF(COUNTIF(W$13:W$72,"Р")=0,"-",COUNTIF(W$13:W$72,"Р"))</f>
        <v>5</v>
      </c>
      <c r="X73" s="103" t="n">
        <f aca="false">IF(COUNTIF(X$13:X$72,"Р")=0,"-",COUNTIF(X$13:X$72,"Р"))</f>
        <v>5</v>
      </c>
      <c r="Y73" s="103" t="n">
        <f aca="false">IF(COUNTIF(Y$13:Y$72,"Р")=0,"-",COUNTIF(Y$13:Y$72,"Р"))</f>
        <v>5</v>
      </c>
      <c r="Z73" s="103" t="str">
        <f aca="false">IF(COUNTIF(Z$13:Z$72,"Р")=0,"-",COUNTIF(Z$13:Z$72,"Р"))</f>
        <v>-</v>
      </c>
      <c r="AA73" s="104" t="str">
        <f aca="false">IF(COUNTIF(AA$13:AA$72,"Р")=0,"-",COUNTIF(AA$13:AA$72,"Р"))</f>
        <v>-</v>
      </c>
      <c r="AB73" s="103" t="str">
        <f aca="false">IF(COUNTIF(AB$13:AB$72,"Р")=0,"-",COUNTIF(AB$13:AB$72,"Р"))</f>
        <v>-</v>
      </c>
      <c r="AC73" s="103" t="str">
        <f aca="false">IF(COUNTIF(AC$13:AC$72,"Р")=0,"-",COUNTIF(AC$13:AC$72,"Р"))</f>
        <v>-</v>
      </c>
      <c r="AD73" s="104" t="n">
        <f aca="false">IF(COUNTIF(AD$13:AD$72,"Р")=0,"-",COUNTIF(AD$13:AD$72,"Р"))</f>
        <v>5</v>
      </c>
      <c r="AE73" s="105" t="n">
        <f aca="false">IF(COUNTIF(AE$13:AE$72,"Р")=0,"-",COUNTIF(AE$13:AE$72,"Р"))</f>
        <v>5</v>
      </c>
      <c r="AF73" s="103" t="str">
        <f aca="false">IF(COUNTIF(AF$13:AF$72,"Р")=0,"-",COUNTIF(AF$13:AF$72,"Р"))</f>
        <v>-</v>
      </c>
      <c r="AG73" s="103" t="str">
        <f aca="false">IF(COUNTIF(AG$13:AG$72,"Р")=0,"-",COUNTIF(AG$13:AG$72,"Р"))</f>
        <v>-</v>
      </c>
      <c r="AH73" s="103" t="str">
        <f aca="false">IF(COUNTIF(AH$13:AH$72,"Р")=0,"-",COUNTIF(AH$13:AH$72,"Р"))</f>
        <v>-</v>
      </c>
      <c r="AI73" s="103" t="str">
        <f aca="false">IF(COUNTIF(AI$13:AI$72,"Р")=0,"-",COUNTIF(AI$13:AI$72,"Р"))</f>
        <v>-</v>
      </c>
      <c r="AJ73" s="103" t="str">
        <f aca="false">IF(COUNTIF(AJ$13:AJ$72,"Р")=0,"-",COUNTIF(AJ$13:AJ$72,"Р"))</f>
        <v>-</v>
      </c>
      <c r="AK73" s="106" t="n">
        <f aca="false">IF(SUM(AK$13:AK$72)&gt;0,SUM(AK$13:AK$72),"-")</f>
        <v>608</v>
      </c>
      <c r="AL73" s="107" t="str">
        <f aca="false">IF(SUM(AL$13:AL$72)&gt;0,SUM(AL$13:AL$72),"-")</f>
        <v>-</v>
      </c>
      <c r="AM73" s="107" t="n">
        <f aca="false">IF(SUM(AM$13:AM$72)&gt;0,SUM(AM$13:AM$72),"-")</f>
        <v>32</v>
      </c>
      <c r="AN73" s="108" t="n">
        <f aca="false">IF(SUM(AN$13:AN$72)&gt;0,SUM(AN$13:AN$72),"-")</f>
        <v>640</v>
      </c>
      <c r="AO73" s="109" t="n">
        <f aca="false">IF(SUM(AO$13:AO$72)&gt;0,SUM(AO$13:AO$72),"-")</f>
        <v>76</v>
      </c>
      <c r="AP73" s="109" t="n">
        <f aca="false">IF(SUM(AP$13:AP$72)&gt;0,SUM(AP$13:AP$72),"-")</f>
        <v>46</v>
      </c>
      <c r="AQ73" s="109" t="str">
        <f aca="false">IF(SUM(AQ$13:AQ$72)&gt;0,SUM(AQ$13:AQ$72),"-")</f>
        <v>-</v>
      </c>
      <c r="AR73" s="109" t="str">
        <f aca="false">IF(SUM(AR$13:AR$72)&gt;0,SUM(AR$13:AR$72),"-")</f>
        <v>-</v>
      </c>
      <c r="AS73" s="109" t="str">
        <f aca="false">IF(SUM(AS$13:AS$72)&gt;0,SUM(AS$13:AS$72),"-")</f>
        <v>-</v>
      </c>
      <c r="AT73" s="109" t="str">
        <f aca="false">IF(SUM(AT$13:AT$72)&gt;0,SUM(AT$13:AT$72),"-")</f>
        <v>-</v>
      </c>
      <c r="AU73" s="109" t="str">
        <f aca="false">IF(SUM(AU$13:AU$72)&gt;0,SUM(AU$13:AU$72),"-")</f>
        <v>-</v>
      </c>
      <c r="AV73" s="109" t="str">
        <f aca="false">IF(SUM(AV$13:AV$72)&gt;0,SUM(AV$13:AV$72),"-")</f>
        <v>-</v>
      </c>
      <c r="AW73" s="109" t="n">
        <f aca="false">IF(SUM(AW$13:AW$72)&gt;0,SUM(AW$13:AW$72),"-")</f>
        <v>14</v>
      </c>
      <c r="AX73" s="109" t="str">
        <f aca="false">IF(SUM(AX$13:AX$72)&gt;0,SUM(AX$13:AX$72),"-")</f>
        <v>-</v>
      </c>
      <c r="AY73" s="109" t="str">
        <f aca="false">IF(SUM(AY$13:AY$72)&gt;0,SUM(AY$13:AY$72),"-")</f>
        <v>-</v>
      </c>
      <c r="AZ73" s="109" t="str">
        <f aca="false">IF(SUM(AZ$13:AZ$72)&gt;0,SUM(AZ$13:AZ$72),"-")</f>
        <v>-</v>
      </c>
      <c r="BA73" s="110" t="n">
        <f aca="false">IF(SUM(BA$13:BA$72)&gt;0,SUM(BA$13:BA$72),"-")</f>
        <v>720</v>
      </c>
    </row>
    <row r="74" customFormat="false" ht="27" hidden="false" customHeight="true" outlineLevel="0" collapsed="false">
      <c r="A74" s="103" t="s">
        <v>78</v>
      </c>
      <c r="B74" s="103"/>
      <c r="C74" s="103"/>
      <c r="D74" s="103"/>
      <c r="E74" s="103"/>
      <c r="F74" s="103" t="str">
        <f aca="false">IF(COUNTIF(F$13:F$72,"РВ")=0,"-",COUNTIF(F$13:F$72,"РВ"))</f>
        <v>-</v>
      </c>
      <c r="G74" s="103" t="str">
        <f aca="false">IF(COUNTIF(G$13:G$72,"РВ")=0,"-",COUNTIF(G$13:G$72,"РВ"))</f>
        <v>-</v>
      </c>
      <c r="H74" s="103" t="str">
        <f aca="false">IF(COUNTIF(H$13:H$72,"РВ")=0,"-",COUNTIF(H$13:H$72,"РВ"))</f>
        <v>-</v>
      </c>
      <c r="I74" s="103" t="str">
        <f aca="false">IF(COUNTIF(I$13:I$72,"РВ")=0,"-",COUNTIF(I$13:I$72,"РВ"))</f>
        <v>-</v>
      </c>
      <c r="J74" s="103" t="str">
        <f aca="false">IF(COUNTIF(J$13:J$72,"РВ")=0,"-",COUNTIF(J$13:J$72,"РВ"))</f>
        <v>-</v>
      </c>
      <c r="K74" s="103" t="str">
        <f aca="false">IF(COUNTIF(K$13:K$72,"РВ")=0,"-",COUNTIF(K$13:K$72,"РВ"))</f>
        <v>-</v>
      </c>
      <c r="L74" s="103" t="str">
        <f aca="false">IF(COUNTIF(L$13:L$72,"РВ")=0,"-",COUNTIF(L$13:L$72,"РВ"))</f>
        <v>-</v>
      </c>
      <c r="M74" s="103" t="str">
        <f aca="false">IF(COUNTIF(M$13:M$72,"РВ")=0,"-",COUNTIF(M$13:M$72,"РВ"))</f>
        <v>-</v>
      </c>
      <c r="N74" s="103" t="str">
        <f aca="false">IF(COUNTIF(N$13:N$72,"РВ")=0,"-",COUNTIF(N$13:N$72,"РВ"))</f>
        <v>-</v>
      </c>
      <c r="O74" s="103" t="str">
        <f aca="false">IF(COUNTIF(O$13:O$72,"РВ")=0,"-",COUNTIF(O$13:O$72,"РВ"))</f>
        <v>-</v>
      </c>
      <c r="P74" s="103" t="str">
        <f aca="false">IF(COUNTIF(P$13:P$72,"РВ")=0,"-",COUNTIF(P$13:P$72,"РВ"))</f>
        <v>-</v>
      </c>
      <c r="Q74" s="103" t="str">
        <f aca="false">IF(COUNTIF(Q$13:Q$72,"РВ")=0,"-",COUNTIF(Q$13:Q$72,"РВ"))</f>
        <v>-</v>
      </c>
      <c r="R74" s="103" t="str">
        <f aca="false">IF(COUNTIF(R$13:R$72,"РВ")=0,"-",COUNTIF(R$13:R$72,"РВ"))</f>
        <v>-</v>
      </c>
      <c r="S74" s="103" t="str">
        <f aca="false">IF(COUNTIF(S$13:S$72,"РВ")=0,"-",COUNTIF(S$13:S$72,"РВ"))</f>
        <v>-</v>
      </c>
      <c r="T74" s="103" t="str">
        <f aca="false">IF(COUNTIF(T$13:T$72,"РВ")=0,"-",COUNTIF(T$13:T$72,"РВ"))</f>
        <v>-</v>
      </c>
      <c r="U74" s="103" t="str">
        <f aca="false">IF(COUNTIF(U$13:U$72,"РВ")=0,"-",COUNTIF(U$13:U$72,"РВ"))</f>
        <v>-</v>
      </c>
      <c r="V74" s="103" t="str">
        <f aca="false">IF(COUNTIF(V$13:V$72,"РВ")=0,"-",COUNTIF(V$13:V$72,"РВ"))</f>
        <v>-</v>
      </c>
      <c r="W74" s="104" t="str">
        <f aca="false">IF(COUNTIF(W$13:W$72,"РВ")=0,"-",COUNTIF(W$13:W$72,"РВ"))</f>
        <v>-</v>
      </c>
      <c r="X74" s="103" t="str">
        <f aca="false">IF(COUNTIF(X$13:X$72,"РВ")=0,"-",COUNTIF(X$13:X$72,"РВ"))</f>
        <v>-</v>
      </c>
      <c r="Y74" s="103" t="str">
        <f aca="false">IF(COUNTIF(Y$13:Y$72,"РВ")=0,"-",COUNTIF(Y$13:Y$72,"РВ"))</f>
        <v>-</v>
      </c>
      <c r="Z74" s="103" t="str">
        <f aca="false">IF(COUNTIF(Z$13:Z$72,"РВ")=0,"-",COUNTIF(Z$13:Z$72,"РВ"))</f>
        <v>-</v>
      </c>
      <c r="AA74" s="104" t="n">
        <f aca="false">IF(COUNTIF(AA$13:AA$72,"РВ")=0,"-",COUNTIF(AA$13:AA$72,"РВ"))</f>
        <v>4</v>
      </c>
      <c r="AB74" s="103" t="str">
        <f aca="false">IF(COUNTIF(AB$13:AB$72,"РВ")=0,"-",COUNTIF(AB$13:AB$72,"РВ"))</f>
        <v>-</v>
      </c>
      <c r="AC74" s="103" t="str">
        <f aca="false">IF(COUNTIF(AC$13:AC$72,"РВ")=0,"-",COUNTIF(AC$13:AC$72,"РВ"))</f>
        <v>-</v>
      </c>
      <c r="AD74" s="104" t="str">
        <f aca="false">IF(COUNTIF(AD$13:AD$72,"РВ")=0,"-",COUNTIF(AD$13:AD$72,"РВ"))</f>
        <v>-</v>
      </c>
      <c r="AE74" s="105" t="str">
        <f aca="false">IF(COUNTIF(AE$13:AE$72,"РВ")=0,"-",COUNTIF(AE$13:AE$72,"РВ"))</f>
        <v>-</v>
      </c>
      <c r="AF74" s="103" t="str">
        <f aca="false">IF(COUNTIF(AF$13:AF$72,"РВ")=0,"-",COUNTIF(AF$13:AF$72,"РВ"))</f>
        <v>-</v>
      </c>
      <c r="AG74" s="103" t="str">
        <f aca="false">IF(COUNTIF(AG$13:AG$72,"РВ")=0,"-",COUNTIF(AG$13:AG$72,"РВ"))</f>
        <v>-</v>
      </c>
      <c r="AH74" s="103" t="str">
        <f aca="false">IF(COUNTIF(AH$13:AH$72,"РВ")=0,"-",COUNTIF(AH$13:AH$72,"РВ"))</f>
        <v>-</v>
      </c>
      <c r="AI74" s="103" t="str">
        <f aca="false">IF(COUNTIF(AI$13:AI$72,"РВ")=0,"-",COUNTIF(AI$13:AI$72,"РВ"))</f>
        <v>-</v>
      </c>
      <c r="AJ74" s="103" t="str">
        <f aca="false">IF(COUNTIF(AJ$13:AJ$72,"РВ")=0,"-",COUNTIF(AJ$13:AJ$72,"РВ"))</f>
        <v>-</v>
      </c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  <c r="AX74" s="111"/>
      <c r="AY74" s="111"/>
      <c r="AZ74" s="111"/>
      <c r="BA74" s="112"/>
    </row>
    <row r="75" customFormat="false" ht="27" hidden="false" customHeight="true" outlineLevel="0" collapsed="false">
      <c r="A75" s="113" t="s">
        <v>79</v>
      </c>
      <c r="B75" s="113"/>
      <c r="C75" s="113"/>
      <c r="D75" s="113"/>
      <c r="E75" s="113"/>
      <c r="F75" s="103" t="str">
        <f aca="false">IF(COUNTIF(F$13:F$72,"НУ")=0,"-",COUNTIF(F$13:F$72,"НУ"))</f>
        <v>-</v>
      </c>
      <c r="G75" s="103" t="str">
        <f aca="false">IF(COUNTIF(G$13:G$72,"НУ")=0,"-",COUNTIF(G$13:G$72,"НУ"))</f>
        <v>-</v>
      </c>
      <c r="H75" s="103" t="str">
        <f aca="false">IF(COUNTIF(H$13:H$72,"НУ")=0,"-",COUNTIF(H$13:H$72,"НУ"))</f>
        <v>-</v>
      </c>
      <c r="I75" s="103" t="str">
        <f aca="false">IF(COUNTIF(I$13:I$72,"НУ")=0,"-",COUNTIF(I$13:I$72,"НУ"))</f>
        <v>-</v>
      </c>
      <c r="J75" s="103" t="str">
        <f aca="false">IF(COUNTIF(J$13:J$72,"НУ")=0,"-",COUNTIF(J$13:J$72,"НУ"))</f>
        <v>-</v>
      </c>
      <c r="K75" s="103" t="str">
        <f aca="false">IF(COUNTIF(K$13:K$72,"НУ")=0,"-",COUNTIF(K$13:K$72,"НУ"))</f>
        <v>-</v>
      </c>
      <c r="L75" s="103" t="str">
        <f aca="false">IF(COUNTIF(L$13:L$72,"НУ")=0,"-",COUNTIF(L$13:L$72,"НУ"))</f>
        <v>-</v>
      </c>
      <c r="M75" s="103" t="str">
        <f aca="false">IF(COUNTIF(M$13:M$72,"НУ")=0,"-",COUNTIF(M$13:M$72,"НУ"))</f>
        <v>-</v>
      </c>
      <c r="N75" s="103" t="str">
        <f aca="false">IF(COUNTIF(N$13:N$72,"НУ")=0,"-",COUNTIF(N$13:N$72,"НУ"))</f>
        <v>-</v>
      </c>
      <c r="O75" s="103" t="str">
        <f aca="false">IF(COUNTIF(O$13:O$72,"НУ")=0,"-",COUNTIF(O$13:O$72,"НУ"))</f>
        <v>-</v>
      </c>
      <c r="P75" s="103" t="str">
        <f aca="false">IF(COUNTIF(P$13:P$72,"НУ")=0,"-",COUNTIF(P$13:P$72,"НУ"))</f>
        <v>-</v>
      </c>
      <c r="Q75" s="103" t="str">
        <f aca="false">IF(COUNTIF(Q$13:Q$72,"НУ")=0,"-",COUNTIF(Q$13:Q$72,"НУ"))</f>
        <v>-</v>
      </c>
      <c r="R75" s="103" t="str">
        <f aca="false">IF(COUNTIF(R$13:R$72,"НУ")=0,"-",COUNTIF(R$13:R$72,"НУ"))</f>
        <v>-</v>
      </c>
      <c r="S75" s="103" t="str">
        <f aca="false">IF(COUNTIF(S$13:S$72,"НУ")=0,"-",COUNTIF(S$13:S$72,"НУ"))</f>
        <v>-</v>
      </c>
      <c r="T75" s="103" t="str">
        <f aca="false">IF(COUNTIF(T$13:T$72,"НУ")=0,"-",COUNTIF(T$13:T$72,"НУ"))</f>
        <v>-</v>
      </c>
      <c r="U75" s="103" t="str">
        <f aca="false">IF(COUNTIF(U$13:U$72,"НУ")=0,"-",COUNTIF(U$13:U$72,"НУ"))</f>
        <v>-</v>
      </c>
      <c r="V75" s="103" t="str">
        <f aca="false">IF(COUNTIF(V$13:V$72,"НУ")=0,"-",COUNTIF(V$13:V$72,"НУ"))</f>
        <v>-</v>
      </c>
      <c r="W75" s="104" t="str">
        <f aca="false">IF(COUNTIF(W$13:W$72,"НУ")=0,"-",COUNTIF(W$13:W$72,"НУ"))</f>
        <v>-</v>
      </c>
      <c r="X75" s="103" t="str">
        <f aca="false">IF(COUNTIF(X$13:X$72,"НУ")=0,"-",COUNTIF(X$13:X$72,"НУ"))</f>
        <v>-</v>
      </c>
      <c r="Y75" s="103" t="str">
        <f aca="false">IF(COUNTIF(Y$13:Y$72,"НУ")=0,"-",COUNTIF(Y$13:Y$72,"НУ"))</f>
        <v>-</v>
      </c>
      <c r="Z75" s="103" t="str">
        <f aca="false">IF(COUNTIF(Z$13:Z$72,"НУ")=0,"-",COUNTIF(Z$13:Z$72,"НУ"))</f>
        <v>-</v>
      </c>
      <c r="AA75" s="104" t="str">
        <f aca="false">IF(COUNTIF(AA$13:AA$72,"НУ")=0,"-",COUNTIF(AA$13:AA$72,"НУ"))</f>
        <v>-</v>
      </c>
      <c r="AB75" s="103" t="str">
        <f aca="false">IF(COUNTIF(AB$13:AB$72,"НУ")=0,"-",COUNTIF(AB$13:AB$72,"НУ"))</f>
        <v>-</v>
      </c>
      <c r="AC75" s="103" t="str">
        <f aca="false">IF(COUNTIF(AC$13:AC$72,"НУ")=0,"-",COUNTIF(AC$13:AC$72,"НУ"))</f>
        <v>-</v>
      </c>
      <c r="AD75" s="104" t="str">
        <f aca="false">IF(COUNTIF(AD$13:AD$72,"НУ")=0,"-",COUNTIF(AD$13:AD$72,"НУ"))</f>
        <v>-</v>
      </c>
      <c r="AE75" s="105" t="str">
        <f aca="false">IF(COUNTIF(AE$13:AE$72,"НУ")=0,"-",COUNTIF(AE$13:AE$72,"НУ"))</f>
        <v>-</v>
      </c>
      <c r="AF75" s="103" t="str">
        <f aca="false">IF(COUNTIF(AF$13:AF$72,"НУ")=0,"-",COUNTIF(AF$13:AF$72,"НУ"))</f>
        <v>-</v>
      </c>
      <c r="AG75" s="103" t="str">
        <f aca="false">IF(COUNTIF(AG$13:AG$72,"НУ")=0,"-",COUNTIF(AG$13:AG$72,"НУ"))</f>
        <v>-</v>
      </c>
      <c r="AH75" s="103" t="str">
        <f aca="false">IF(COUNTIF(AH$13:AH$72,"НУ")=0,"-",COUNTIF(AH$13:AH$72,"НУ"))</f>
        <v>-</v>
      </c>
      <c r="AI75" s="103" t="str">
        <f aca="false">IF(COUNTIF(AI$13:AI$72,"НУ")=0,"-",COUNTIF(AI$13:AI$72,"НУ"))</f>
        <v>-</v>
      </c>
      <c r="AJ75" s="103" t="str">
        <f aca="false">IF(COUNTIF(AJ$13:AJ$72,"НУ")=0,"-",COUNTIF(AJ$13:AJ$72,"НУ"))</f>
        <v>-</v>
      </c>
      <c r="AK75" s="111"/>
      <c r="AL75" s="111"/>
      <c r="AM75" s="111"/>
      <c r="AN75" s="111"/>
      <c r="AO75" s="111"/>
      <c r="AP75" s="111"/>
      <c r="AQ75" s="111"/>
      <c r="AR75" s="111"/>
      <c r="AS75" s="111"/>
      <c r="AT75" s="111"/>
      <c r="AU75" s="111"/>
      <c r="AV75" s="111"/>
      <c r="AW75" s="111"/>
      <c r="AX75" s="111"/>
      <c r="AY75" s="111"/>
      <c r="AZ75" s="111"/>
      <c r="BA75" s="112"/>
    </row>
    <row r="76" customFormat="false" ht="27" hidden="false" customHeight="true" outlineLevel="0" collapsed="false">
      <c r="A76" s="114" t="s">
        <v>80</v>
      </c>
      <c r="B76" s="114"/>
      <c r="C76" s="114"/>
      <c r="D76" s="114"/>
      <c r="E76" s="114"/>
      <c r="F76" s="115" t="str">
        <f aca="false">IF(COUNTIF(F$13:F$72,"ВВ"),"-",IF(COUNTIF(F$13:F$72,"НЗ")+COUNTIF(F$13:F$72,"ТН")+COUNTIF(F$13:F$72,"ПР")+COUNTIF(F$13:F$72,"П")+COUNTIF(F$13:F$72,"В")+COUNTIF(F$13:F$72,"НА")+COUNTIF(F$13:F$72,"ВД")+COUNTIF(F$13:F$72,"ВП")+COUNTIF(F$13:F$72,"ДД")+COUNTIF(F$13:F$72,"І")=0,"-",COUNTIF(F$13:F$72,"НЗ")+COUNTIF(F$13:F$72,"ТН")+COUNTIF(F$13:F$72,"ПР")+COUNTIF(F$13:F$72,"П")+COUNTIF(F$13:F$72,"В")+COUNTIF(F$13:F$72,"НА")+COUNTIF(F$13:F$72,"ВД")+COUNTIF(F$13:F$72,"ВП")+COUNTIF(F$13:F$72,"ДД")+COUNTIF(F$13:F$72,"І")))</f>
        <v>-</v>
      </c>
      <c r="G76" s="115" t="str">
        <f aca="false">IF(COUNTIF(G$13:G$72,"ВВ"),"-",IF(COUNTIF(G$13:G$72,"НЗ")+COUNTIF(G$13:G$72,"ТН")+COUNTIF(G$13:G$72,"ПР")+COUNTIF(G$13:G$72,"П")+COUNTIF(G$13:G$72,"В")+COUNTIF(G$13:G$72,"НА")+COUNTIF(G$13:G$72,"ВД")+COUNTIF(G$13:G$72,"ВП")+COUNTIF(G$13:G$72,"ДД")+COUNTIF(G$13:G$72,"І")=0,"-",COUNTIF(G$13:G$72,"НЗ")+COUNTIF(G$13:G$72,"ТН")+COUNTIF(G$13:G$72,"ПР")+COUNTIF(G$13:G$72,"П")+COUNTIF(G$13:G$72,"В")+COUNTIF(G$13:G$72,"НА")+COUNTIF(G$13:G$72,"ВД")+COUNTIF(G$13:G$72,"ВП")+COUNTIF(G$13:G$72,"ДД")+COUNTIF(G$13:G$72,"І")))</f>
        <v>-</v>
      </c>
      <c r="H76" s="115" t="str">
        <f aca="false">IF(COUNTIF(H$13:H$72,"ВВ"),"-",IF(COUNTIF(H$13:H$72,"НЗ")+COUNTIF(H$13:H$72,"ТН")+COUNTIF(H$13:H$72,"ПР")+COUNTIF(H$13:H$72,"П")+COUNTIF(H$13:H$72,"В")+COUNTIF(H$13:H$72,"НА")+COUNTIF(H$13:H$72,"ВД")+COUNTIF(H$13:H$72,"ВП")+COUNTIF(H$13:H$72,"ДД")+COUNTIF(H$13:H$72,"І")=0,"-",COUNTIF(H$13:H$72,"НЗ")+COUNTIF(H$13:H$72,"ТН")+COUNTIF(H$13:H$72,"ПР")+COUNTIF(H$13:H$72,"П")+COUNTIF(H$13:H$72,"В")+COUNTIF(H$13:H$72,"НА")+COUNTIF(H$13:H$72,"ВД")+COUNTIF(H$13:H$72,"ВП")+COUNTIF(H$13:H$72,"ДД")+COUNTIF(H$13:H$72,"І")))</f>
        <v>-</v>
      </c>
      <c r="I76" s="115" t="str">
        <f aca="false">IF(COUNTIF(I$13:I$72,"ВВ"),"-",IF(COUNTIF(I$13:I$72,"НЗ")+COUNTIF(I$13:I$72,"ТН")+COUNTIF(I$13:I$72,"ПР")+COUNTIF(I$13:I$72,"П")+COUNTIF(I$13:I$72,"В")+COUNTIF(I$13:I$72,"НА")+COUNTIF(I$13:I$72,"ВД")+COUNTIF(I$13:I$72,"ВП")+COUNTIF(I$13:I$72,"ДД")+COUNTIF(I$13:I$72,"І")=0,"-",COUNTIF(I$13:I$72,"НЗ")+COUNTIF(I$13:I$72,"ТН")+COUNTIF(I$13:I$72,"ПР")+COUNTIF(I$13:I$72,"П")+COUNTIF(I$13:I$72,"В")+COUNTIF(I$13:I$72,"НА")+COUNTIF(I$13:I$72,"ВД")+COUNTIF(I$13:I$72,"ВП")+COUNTIF(I$13:I$72,"ДД")+COUNTIF(I$13:I$72,"І")))</f>
        <v>-</v>
      </c>
      <c r="J76" s="115" t="str">
        <f aca="false">IF(COUNTIF(J$13:J$72,"ВВ"),"-",IF(COUNTIF(J$13:J$72,"НЗ")+COUNTIF(J$13:J$72,"ТН")+COUNTIF(J$13:J$72,"ПР")+COUNTIF(J$13:J$72,"П")+COUNTIF(J$13:J$72,"В")+COUNTIF(J$13:J$72,"НА")+COUNTIF(J$13:J$72,"ВД")+COUNTIF(J$13:J$72,"ВП")+COUNTIF(J$13:J$72,"ДД")+COUNTIF(J$13:J$72,"І")=0,"-",COUNTIF(J$13:J$72,"НЗ")+COUNTIF(J$13:J$72,"ТН")+COUNTIF(J$13:J$72,"ПР")+COUNTIF(J$13:J$72,"П")+COUNTIF(J$13:J$72,"В")+COUNTIF(J$13:J$72,"НА")+COUNTIF(J$13:J$72,"ВД")+COUNTIF(J$13:J$72,"ВП")+COUNTIF(J$13:J$72,"ДД")+COUNTIF(J$13:J$72,"І")))</f>
        <v>-</v>
      </c>
      <c r="K76" s="115" t="str">
        <f aca="false">IF(COUNTIF(K$13:K$72,"ВВ"),"-",IF(COUNTIF(K$13:K$72,"НЗ")+COUNTIF(K$13:K$72,"ТН")+COUNTIF(K$13:K$72,"ПР")+COUNTIF(K$13:K$72,"П")+COUNTIF(K$13:K$72,"В")+COUNTIF(K$13:K$72,"НА")+COUNTIF(K$13:K$72,"ВД")+COUNTIF(K$13:K$72,"ВП")+COUNTIF(K$13:K$72,"ДД")+COUNTIF(K$13:K$72,"І")=0,"-",COUNTIF(K$13:K$72,"НЗ")+COUNTIF(K$13:K$72,"ТН")+COUNTIF(K$13:K$72,"ПР")+COUNTIF(K$13:K$72,"П")+COUNTIF(K$13:K$72,"В")+COUNTIF(K$13:K$72,"НА")+COUNTIF(K$13:K$72,"ВД")+COUNTIF(K$13:K$72,"ВП")+COUNTIF(K$13:K$72,"ДД")+COUNTIF(K$13:K$72,"І")))</f>
        <v>-</v>
      </c>
      <c r="L76" s="115" t="str">
        <f aca="false">IF(COUNTIF(L$13:L$72,"ВВ"),"-",IF(COUNTIF(L$13:L$72,"НЗ")+COUNTIF(L$13:L$72,"ТН")+COUNTIF(L$13:L$72,"ПР")+COUNTIF(L$13:L$72,"П")+COUNTIF(L$13:L$72,"В")+COUNTIF(L$13:L$72,"НА")+COUNTIF(L$13:L$72,"ВД")+COUNTIF(L$13:L$72,"ВП")+COUNTIF(L$13:L$72,"ДД")+COUNTIF(L$13:L$72,"І")=0,"-",COUNTIF(L$13:L$72,"НЗ")+COUNTIF(L$13:L$72,"ТН")+COUNTIF(L$13:L$72,"ПР")+COUNTIF(L$13:L$72,"П")+COUNTIF(L$13:L$72,"В")+COUNTIF(L$13:L$72,"НА")+COUNTIF(L$13:L$72,"ВД")+COUNTIF(L$13:L$72,"ВП")+COUNTIF(L$13:L$72,"ДД")+COUNTIF(L$13:L$72,"І")))</f>
        <v>-</v>
      </c>
      <c r="M76" s="115" t="str">
        <f aca="false">IF(COUNTIF(M$13:M$72,"ВВ"),"-",IF(COUNTIF(M$13:M$72,"НЗ")+COUNTIF(M$13:M$72,"ТН")+COUNTIF(M$13:M$72,"ПР")+COUNTIF(M$13:M$72,"П")+COUNTIF(M$13:M$72,"В")+COUNTIF(M$13:M$72,"НА")+COUNTIF(M$13:M$72,"ВД")+COUNTIF(M$13:M$72,"ВП")+COUNTIF(M$13:M$72,"ДД")+COUNTIF(M$13:M$72,"І")=0,"-",COUNTIF(M$13:M$72,"НЗ")+COUNTIF(M$13:M$72,"ТН")+COUNTIF(M$13:M$72,"ПР")+COUNTIF(M$13:M$72,"П")+COUNTIF(M$13:M$72,"В")+COUNTIF(M$13:M$72,"НА")+COUNTIF(M$13:M$72,"ВД")+COUNTIF(M$13:M$72,"ВП")+COUNTIF(M$13:M$72,"ДД")+COUNTIF(M$13:M$72,"І")))</f>
        <v>-</v>
      </c>
      <c r="N76" s="115" t="str">
        <f aca="false">IF(COUNTIF(N$13:N$72,"ВВ"),"-",IF(COUNTIF(N$13:N$72,"НЗ")+COUNTIF(N$13:N$72,"ТН")+COUNTIF(N$13:N$72,"ПР")+COUNTIF(N$13:N$72,"П")+COUNTIF(N$13:N$72,"В")+COUNTIF(N$13:N$72,"НА")+COUNTIF(N$13:N$72,"ВД")+COUNTIF(N$13:N$72,"ВП")+COUNTIF(N$13:N$72,"ДД")+COUNTIF(N$13:N$72,"І")=0,"-",COUNTIF(N$13:N$72,"НЗ")+COUNTIF(N$13:N$72,"ТН")+COUNTIF(N$13:N$72,"ПР")+COUNTIF(N$13:N$72,"П")+COUNTIF(N$13:N$72,"В")+COUNTIF(N$13:N$72,"НА")+COUNTIF(N$13:N$72,"ВД")+COUNTIF(N$13:N$72,"ВП")+COUNTIF(N$13:N$72,"ДД")+COUNTIF(N$13:N$72,"І")))</f>
        <v>-</v>
      </c>
      <c r="O76" s="115" t="str">
        <f aca="false">IF(COUNTIF(O$13:O$72,"ВВ"),"-",IF(COUNTIF(O$13:O$72,"НЗ")+COUNTIF(O$13:O$72,"ТН")+COUNTIF(O$13:O$72,"ПР")+COUNTIF(O$13:O$72,"П")+COUNTIF(O$13:O$72,"В")+COUNTIF(O$13:O$72,"НА")+COUNTIF(O$13:O$72,"ВД")+COUNTIF(O$13:O$72,"ВП")+COUNTIF(O$13:O$72,"ДД")+COUNTIF(O$13:O$72,"І")=0,"-",COUNTIF(O$13:O$72,"НЗ")+COUNTIF(O$13:O$72,"ТН")+COUNTIF(O$13:O$72,"ПР")+COUNTIF(O$13:O$72,"П")+COUNTIF(O$13:O$72,"В")+COUNTIF(O$13:O$72,"НА")+COUNTIF(O$13:O$72,"ВД")+COUNTIF(O$13:O$72,"ВП")+COUNTIF(O$13:O$72,"ДД")+COUNTIF(O$13:O$72,"І")))</f>
        <v>-</v>
      </c>
      <c r="P76" s="115" t="str">
        <f aca="false">IF(COUNTIF(P$13:P$72,"ВВ"),"-",IF(COUNTIF(P$13:P$72,"НЗ")+COUNTIF(P$13:P$72,"ТН")+COUNTIF(P$13:P$72,"ПР")+COUNTIF(P$13:P$72,"П")+COUNTIF(P$13:P$72,"В")+COUNTIF(P$13:P$72,"НА")+COUNTIF(P$13:P$72,"ВД")+COUNTIF(P$13:P$72,"ВП")+COUNTIF(P$13:P$72,"ДД")+COUNTIF(P$13:P$72,"І")=0,"-",COUNTIF(P$13:P$72,"НЗ")+COUNTIF(P$13:P$72,"ТН")+COUNTIF(P$13:P$72,"ПР")+COUNTIF(P$13:P$72,"П")+COUNTIF(P$13:P$72,"В")+COUNTIF(P$13:P$72,"НА")+COUNTIF(P$13:P$72,"ВД")+COUNTIF(P$13:P$72,"ВП")+COUNTIF(P$13:P$72,"ДД")+COUNTIF(P$13:P$72,"І")))</f>
        <v>-</v>
      </c>
      <c r="Q76" s="115" t="str">
        <f aca="false">IF(COUNTIF(Q$13:Q$72,"ВВ"),"-",IF(COUNTIF(Q$13:Q$72,"НЗ")+COUNTIF(Q$13:Q$72,"ТН")+COUNTIF(Q$13:Q$72,"ПР")+COUNTIF(Q$13:Q$72,"П")+COUNTIF(Q$13:Q$72,"В")+COUNTIF(Q$13:Q$72,"НА")+COUNTIF(Q$13:Q$72,"ВД")+COUNTIF(Q$13:Q$72,"ВП")+COUNTIF(Q$13:Q$72,"ДД")+COUNTIF(Q$13:Q$72,"І")=0,"-",COUNTIF(Q$13:Q$72,"НЗ")+COUNTIF(Q$13:Q$72,"ТН")+COUNTIF(Q$13:Q$72,"ПР")+COUNTIF(Q$13:Q$72,"П")+COUNTIF(Q$13:Q$72,"В")+COUNTIF(Q$13:Q$72,"НА")+COUNTIF(Q$13:Q$72,"ВД")+COUNTIF(Q$13:Q$72,"ВП")+COUNTIF(Q$13:Q$72,"ДД")+COUNTIF(Q$13:Q$72,"І")))</f>
        <v>-</v>
      </c>
      <c r="R76" s="115" t="str">
        <f aca="false">IF(COUNTIF(R$13:R$72,"ВВ"),"-",IF(COUNTIF(R$13:R$72,"НЗ")+COUNTIF(R$13:R$72,"ТН")+COUNTIF(R$13:R$72,"ПР")+COUNTIF(R$13:R$72,"П")+COUNTIF(R$13:R$72,"В")+COUNTIF(R$13:R$72,"НА")+COUNTIF(R$13:R$72,"ВД")+COUNTIF(R$13:R$72,"ВП")+COUNTIF(R$13:R$72,"ДД")+COUNTIF(R$13:R$72,"І")=0,"-",COUNTIF(R$13:R$72,"НЗ")+COUNTIF(R$13:R$72,"ТН")+COUNTIF(R$13:R$72,"ПР")+COUNTIF(R$13:R$72,"П")+COUNTIF(R$13:R$72,"В")+COUNTIF(R$13:R$72,"НА")+COUNTIF(R$13:R$72,"ВД")+COUNTIF(R$13:R$72,"ВП")+COUNTIF(R$13:R$72,"ДД")+COUNTIF(R$13:R$72,"І")))</f>
        <v>-</v>
      </c>
      <c r="S76" s="115" t="str">
        <f aca="false">IF(COUNTIF(S$13:S$72,"ВВ"),"-",IF(COUNTIF(S$13:S$72,"НЗ")+COUNTIF(S$13:S$72,"ТН")+COUNTIF(S$13:S$72,"ПР")+COUNTIF(S$13:S$72,"П")+COUNTIF(S$13:S$72,"В")+COUNTIF(S$13:S$72,"НА")+COUNTIF(S$13:S$72,"ВД")+COUNTIF(S$13:S$72,"ВП")+COUNTIF(S$13:S$72,"ДД")+COUNTIF(S$13:S$72,"І")=0,"-",COUNTIF(S$13:S$72,"НЗ")+COUNTIF(S$13:S$72,"ТН")+COUNTIF(S$13:S$72,"ПР")+COUNTIF(S$13:S$72,"П")+COUNTIF(S$13:S$72,"В")+COUNTIF(S$13:S$72,"НА")+COUNTIF(S$13:S$72,"ВД")+COUNTIF(S$13:S$72,"ВП")+COUNTIF(S$13:S$72,"ДД")+COUNTIF(S$13:S$72,"І")))</f>
        <v>-</v>
      </c>
      <c r="T76" s="115" t="str">
        <f aca="false">IF(COUNTIF(T$13:T$72,"ВВ"),"-",IF(COUNTIF(T$13:T$72,"НЗ")+COUNTIF(T$13:T$72,"ТН")+COUNTIF(T$13:T$72,"ПР")+COUNTIF(T$13:T$72,"П")+COUNTIF(T$13:T$72,"В")+COUNTIF(T$13:T$72,"НА")+COUNTIF(T$13:T$72,"ВД")+COUNTIF(T$13:T$72,"ВП")+COUNTIF(T$13:T$72,"ДД")+COUNTIF(T$13:T$72,"І")=0,"-",COUNTIF(T$13:T$72,"НЗ")+COUNTIF(T$13:T$72,"ТН")+COUNTIF(T$13:T$72,"ПР")+COUNTIF(T$13:T$72,"П")+COUNTIF(T$13:T$72,"В")+COUNTIF(T$13:T$72,"НА")+COUNTIF(T$13:T$72,"ВД")+COUNTIF(T$13:T$72,"ВП")+COUNTIF(T$13:T$72,"ДД")+COUNTIF(T$13:T$72,"І")))</f>
        <v>-</v>
      </c>
      <c r="U76" s="115" t="str">
        <f aca="false">IF(COUNTIF(U$13:U$72,"ВВ"),"-",IF(COUNTIF(U$13:U$72,"НЗ")+COUNTIF(U$13:U$72,"ТН")+COUNTIF(U$13:U$72,"ПР")+COUNTIF(U$13:U$72,"П")+COUNTIF(U$13:U$72,"В")+COUNTIF(U$13:U$72,"НА")+COUNTIF(U$13:U$72,"ВД")+COUNTIF(U$13:U$72,"ВП")+COUNTIF(U$13:U$72,"ДД")+COUNTIF(U$13:U$72,"І")=0,"-",COUNTIF(U$13:U$72,"НЗ")+COUNTIF(U$13:U$72,"ТН")+COUNTIF(U$13:U$72,"ПР")+COUNTIF(U$13:U$72,"П")+COUNTIF(U$13:U$72,"В")+COUNTIF(U$13:U$72,"НА")+COUNTIF(U$13:U$72,"ВД")+COUNTIF(U$13:U$72,"ВП")+COUNTIF(U$13:U$72,"ДД")+COUNTIF(U$13:U$72,"І")))</f>
        <v>-</v>
      </c>
      <c r="V76" s="115" t="n">
        <f aca="false">IF(COUNTIF(V$13:V$72,"ВВ"),"-",IF(COUNTIF(V$13:V$72,"НЗ")+COUNTIF(V$13:V$72,"ТН")+COUNTIF(V$13:V$72,"ПР")+COUNTIF(V$13:V$72,"П")+COUNTIF(V$13:V$72,"В")+COUNTIF(V$13:V$72,"НА")+COUNTIF(V$13:V$72,"ВД")+COUNTIF(V$13:V$72,"ВП")+COUNTIF(V$13:V$72,"ДД")+COUNTIF(V$13:V$72,"І")=0,"-",COUNTIF(V$13:V$72,"НЗ")+COUNTIF(V$13:V$72,"ТН")+COUNTIF(V$13:V$72,"ПР")+COUNTIF(V$13:V$72,"П")+COUNTIF(V$13:V$72,"В")+COUNTIF(V$13:V$72,"НА")+COUNTIF(V$13:V$72,"ВД")+COUNTIF(V$13:V$72,"ВП")+COUNTIF(V$13:V$72,"ДД")+COUNTIF(V$13:V$72,"І")))</f>
        <v>4</v>
      </c>
      <c r="W76" s="116" t="str">
        <f aca="false">IF(COUNTIF(W$13:W$72,"ВВ"),"-",IF(COUNTIF(W$13:W$72,"НЗ")+COUNTIF(W$13:W$72,"ТН")+COUNTIF(W$13:W$72,"ПР")+COUNTIF(W$13:W$72,"П")+COUNTIF(W$13:W$72,"В")+COUNTIF(W$13:W$72,"НА")+COUNTIF(W$13:W$72,"ВД")+COUNTIF(W$13:W$72,"ВП")+COUNTIF(W$13:W$72,"ДД")+COUNTIF(W$13:W$72,"І")=0,"-",COUNTIF(W$13:W$72,"НЗ")+COUNTIF(W$13:W$72,"ТН")+COUNTIF(W$13:W$72,"ПР")+COUNTIF(W$13:W$72,"П")+COUNTIF(W$13:W$72,"В")+COUNTIF(W$13:W$72,"НА")+COUNTIF(W$13:W$72,"ВД")+COUNTIF(W$13:W$72,"ВП")+COUNTIF(W$13:W$72,"ДД")+COUNTIF(W$13:W$72,"І")))</f>
        <v>-</v>
      </c>
      <c r="X76" s="115" t="str">
        <f aca="false">IF(COUNTIF(X$13:X$72,"ВВ"),"-",IF(COUNTIF(X$13:X$72,"НЗ")+COUNTIF(X$13:X$72,"ТН")+COUNTIF(X$13:X$72,"ПР")+COUNTIF(X$13:X$72,"П")+COUNTIF(X$13:X$72,"В")+COUNTIF(X$13:X$72,"НА")+COUNTIF(X$13:X$72,"ВД")+COUNTIF(X$13:X$72,"ВП")+COUNTIF(X$13:X$72,"ДД")+COUNTIF(X$13:X$72,"І")=0,"-",COUNTIF(X$13:X$72,"НЗ")+COUNTIF(X$13:X$72,"ТН")+COUNTIF(X$13:X$72,"ПР")+COUNTIF(X$13:X$72,"П")+COUNTIF(X$13:X$72,"В")+COUNTIF(X$13:X$72,"НА")+COUNTIF(X$13:X$72,"ВД")+COUNTIF(X$13:X$72,"ВП")+COUNTIF(X$13:X$72,"ДД")+COUNTIF(X$13:X$72,"І")))</f>
        <v>-</v>
      </c>
      <c r="Y76" s="115" t="str">
        <f aca="false">IF(COUNTIF(Y$13:Y$72,"ВВ"),"-",IF(COUNTIF(Y$13:Y$72,"НЗ")+COUNTIF(Y$13:Y$72,"ТН")+COUNTIF(Y$13:Y$72,"ПР")+COUNTIF(Y$13:Y$72,"П")+COUNTIF(Y$13:Y$72,"В")+COUNTIF(Y$13:Y$72,"НА")+COUNTIF(Y$13:Y$72,"ВД")+COUNTIF(Y$13:Y$72,"ВП")+COUNTIF(Y$13:Y$72,"ДД")+COUNTIF(Y$13:Y$72,"І")=0,"-",COUNTIF(Y$13:Y$72,"НЗ")+COUNTIF(Y$13:Y$72,"ТН")+COUNTIF(Y$13:Y$72,"ПР")+COUNTIF(Y$13:Y$72,"П")+COUNTIF(Y$13:Y$72,"В")+COUNTIF(Y$13:Y$72,"НА")+COUNTIF(Y$13:Y$72,"ВД")+COUNTIF(Y$13:Y$72,"ВП")+COUNTIF(Y$13:Y$72,"ДД")+COUNTIF(Y$13:Y$72,"І")))</f>
        <v>-</v>
      </c>
      <c r="Z76" s="115" t="str">
        <f aca="false">IF(COUNTIF(Z$13:Z$72,"ВВ"),"-",IF(COUNTIF(Z$13:Z$72,"НЗ")+COUNTIF(Z$13:Z$72,"ТН")+COUNTIF(Z$13:Z$72,"ПР")+COUNTIF(Z$13:Z$72,"П")+COUNTIF(Z$13:Z$72,"В")+COUNTIF(Z$13:Z$72,"НА")+COUNTIF(Z$13:Z$72,"ВД")+COUNTIF(Z$13:Z$72,"ВП")+COUNTIF(Z$13:Z$72,"ДД")+COUNTIF(Z$13:Z$72,"І")=0,"-",COUNTIF(Z$13:Z$72,"НЗ")+COUNTIF(Z$13:Z$72,"ТН")+COUNTIF(Z$13:Z$72,"ПР")+COUNTIF(Z$13:Z$72,"П")+COUNTIF(Z$13:Z$72,"В")+COUNTIF(Z$13:Z$72,"НА")+COUNTIF(Z$13:Z$72,"ВД")+COUNTIF(Z$13:Z$72,"ВП")+COUNTIF(Z$13:Z$72,"ДД")+COUNTIF(Z$13:Z$72,"І")))</f>
        <v>-</v>
      </c>
      <c r="AA76" s="116" t="str">
        <f aca="false">IF(COUNTIF(AA$13:AA$72,"ВВ"),"-",IF(COUNTIF(AA$13:AA$72,"НЗ")+COUNTIF(AA$13:AA$72,"ТН")+COUNTIF(AA$13:AA$72,"ПР")+COUNTIF(AA$13:AA$72,"П")+COUNTIF(AA$13:AA$72,"В")+COUNTIF(AA$13:AA$72,"НА")+COUNTIF(AA$13:AA$72,"ВД")+COUNTIF(AA$13:AA$72,"ВП")+COUNTIF(AA$13:AA$72,"ДД")+COUNTIF(AA$13:AA$72,"І")=0,"-",COUNTIF(AA$13:AA$72,"НЗ")+COUNTIF(AA$13:AA$72,"ТН")+COUNTIF(AA$13:AA$72,"ПР")+COUNTIF(AA$13:AA$72,"П")+COUNTIF(AA$13:AA$72,"В")+COUNTIF(AA$13:AA$72,"НА")+COUNTIF(AA$13:AA$72,"ВД")+COUNTIF(AA$13:AA$72,"ВП")+COUNTIF(AA$13:AA$72,"ДД")+COUNTIF(AA$13:AA$72,"І")))</f>
        <v>-</v>
      </c>
      <c r="AB76" s="115" t="n">
        <f aca="false">IF(COUNTIF(AB$13:AB$72,"ВВ"),"-",IF(COUNTIF(AB$13:AB$72,"НЗ")+COUNTIF(AB$13:AB$72,"ТН")+COUNTIF(AB$13:AB$72,"ПР")+COUNTIF(AB$13:AB$72,"П")+COUNTIF(AB$13:AB$72,"В")+COUNTIF(AB$13:AB$72,"НА")+COUNTIF(AB$13:AB$72,"ВД")+COUNTIF(AB$13:AB$72,"ВП")+COUNTIF(AB$13:AB$72,"ДД")+COUNTIF(AB$13:AB$72,"І")=0,"-",COUNTIF(AB$13:AB$72,"НЗ")+COUNTIF(AB$13:AB$72,"ТН")+COUNTIF(AB$13:AB$72,"ПР")+COUNTIF(AB$13:AB$72,"П")+COUNTIF(AB$13:AB$72,"В")+COUNTIF(AB$13:AB$72,"НА")+COUNTIF(AB$13:AB$72,"ВД")+COUNTIF(AB$13:AB$72,"ВП")+COUNTIF(AB$13:AB$72,"ДД")+COUNTIF(AB$13:AB$72,"І")))</f>
        <v>5</v>
      </c>
      <c r="AC76" s="115" t="n">
        <f aca="false">IF(COUNTIF(AC$13:AC$72,"ВВ"),"-",IF(COUNTIF(AC$13:AC$72,"НЗ")+COUNTIF(AC$13:AC$72,"ТН")+COUNTIF(AC$13:AC$72,"ПР")+COUNTIF(AC$13:AC$72,"П")+COUNTIF(AC$13:AC$72,"В")+COUNTIF(AC$13:AC$72,"НА")+COUNTIF(AC$13:AC$72,"ВД")+COUNTIF(AC$13:AC$72,"ВП")+COUNTIF(AC$13:AC$72,"ДД")+COUNTIF(AC$13:AC$72,"І")=0,"-",COUNTIF(AC$13:AC$72,"НЗ")+COUNTIF(AC$13:AC$72,"ТН")+COUNTIF(AC$13:AC$72,"ПР")+COUNTIF(AC$13:AC$72,"П")+COUNTIF(AC$13:AC$72,"В")+COUNTIF(AC$13:AC$72,"НА")+COUNTIF(AC$13:AC$72,"ВД")+COUNTIF(AC$13:AC$72,"ВП")+COUNTIF(AC$13:AC$72,"ДД")+COUNTIF(AC$13:AC$72,"І")))</f>
        <v>5</v>
      </c>
      <c r="AD76" s="116" t="str">
        <f aca="false">IF(COUNTIF(AD$13:AD$72,"ВВ"),"-",IF(COUNTIF(AD$13:AD$72,"НЗ")+COUNTIF(AD$13:AD$72,"ТН")+COUNTIF(AD$13:AD$72,"ПР")+COUNTIF(AD$13:AD$72,"П")+COUNTIF(AD$13:AD$72,"В")+COUNTIF(AD$13:AD$72,"НА")+COUNTIF(AD$13:AD$72,"ВД")+COUNTIF(AD$13:AD$72,"ВП")+COUNTIF(AD$13:AD$72,"ДД")+COUNTIF(AD$13:AD$72,"І")=0,"-",COUNTIF(AD$13:AD$72,"НЗ")+COUNTIF(AD$13:AD$72,"ТН")+COUNTIF(AD$13:AD$72,"ПР")+COUNTIF(AD$13:AD$72,"П")+COUNTIF(AD$13:AD$72,"В")+COUNTIF(AD$13:AD$72,"НА")+COUNTIF(AD$13:AD$72,"ВД")+COUNTIF(AD$13:AD$72,"ВП")+COUNTIF(AD$13:AD$72,"ДД")+COUNTIF(AD$13:AD$72,"І")))</f>
        <v>-</v>
      </c>
      <c r="AE76" s="117" t="str">
        <f aca="false">IF(COUNTIF(AE$13:AE$72,"ВВ"),"-",IF(COUNTIF(AE$13:AE$72,"НЗ")+COUNTIF(AE$13:AE$72,"ТН")+COUNTIF(AE$13:AE$72,"ПР")+COUNTIF(AE$13:AE$72,"П")+COUNTIF(AE$13:AE$72,"В")+COUNTIF(AE$13:AE$72,"НА")+COUNTIF(AE$13:AE$72,"ВД")+COUNTIF(AE$13:AE$72,"ВП")+COUNTIF(AE$13:AE$72,"ДД")+COUNTIF(AE$13:AE$72,"І")=0,"-",COUNTIF(AE$13:AE$72,"НЗ")+COUNTIF(AE$13:AE$72,"ТН")+COUNTIF(AE$13:AE$72,"ПР")+COUNTIF(AE$13:AE$72,"П")+COUNTIF(AE$13:AE$72,"В")+COUNTIF(AE$13:AE$72,"НА")+COUNTIF(AE$13:AE$72,"ВД")+COUNTIF(AE$13:AE$72,"ВП")+COUNTIF(AE$13:AE$72,"ДД")+COUNTIF(AE$13:AE$72,"І")))</f>
        <v>-</v>
      </c>
      <c r="AF76" s="115" t="str">
        <f aca="false">IF(COUNTIF(AF$13:AF$72,"ВВ"),"-",IF(COUNTIF(AF$13:AF$72,"НЗ")+COUNTIF(AF$13:AF$72,"ТН")+COUNTIF(AF$13:AF$72,"ПР")+COUNTIF(AF$13:AF$72,"П")+COUNTIF(AF$13:AF$72,"В")+COUNTIF(AF$13:AF$72,"НА")+COUNTIF(AF$13:AF$72,"ВД")+COUNTIF(AF$13:AF$72,"ВП")+COUNTIF(AF$13:AF$72,"ДД")+COUNTIF(AF$13:AF$72,"І")=0,"-",COUNTIF(AF$13:AF$72,"НЗ")+COUNTIF(AF$13:AF$72,"ТН")+COUNTIF(AF$13:AF$72,"ПР")+COUNTIF(AF$13:AF$72,"П")+COUNTIF(AF$13:AF$72,"В")+COUNTIF(AF$13:AF$72,"НА")+COUNTIF(AF$13:AF$72,"ВД")+COUNTIF(AF$13:AF$72,"ВП")+COUNTIF(AF$13:AF$72,"ДД")+COUNTIF(AF$13:AF$72,"І")))</f>
        <v>-</v>
      </c>
      <c r="AG76" s="115" t="str">
        <f aca="false">IF(COUNTIF(AG$13:AG$72,"ВВ"),"-",IF(COUNTIF(AG$13:AG$72,"НЗ")+COUNTIF(AG$13:AG$72,"ТН")+COUNTIF(AG$13:AG$72,"ПР")+COUNTIF(AG$13:AG$72,"П")+COUNTIF(AG$13:AG$72,"В")+COUNTIF(AG$13:AG$72,"НА")+COUNTIF(AG$13:AG$72,"ВД")+COUNTIF(AG$13:AG$72,"ВП")+COUNTIF(AG$13:AG$72,"ДД")+COUNTIF(AG$13:AG$72,"І")=0,"-",COUNTIF(AG$13:AG$72,"НЗ")+COUNTIF(AG$13:AG$72,"ТН")+COUNTIF(AG$13:AG$72,"ПР")+COUNTIF(AG$13:AG$72,"П")+COUNTIF(AG$13:AG$72,"В")+COUNTIF(AG$13:AG$72,"НА")+COUNTIF(AG$13:AG$72,"ВД")+COUNTIF(AG$13:AG$72,"ВП")+COUNTIF(AG$13:AG$72,"ДД")+COUNTIF(AG$13:AG$72,"І")))</f>
        <v>-</v>
      </c>
      <c r="AH76" s="115" t="str">
        <f aca="false">IF(COUNTIF(AH$13:AH$72,"ВВ"),"-",IF(COUNTIF(AH$13:AH$72,"НЗ")+COUNTIF(AH$13:AH$72,"ТН")+COUNTIF(AH$13:AH$72,"ПР")+COUNTIF(AH$13:AH$72,"П")+COUNTIF(AH$13:AH$72,"В")+COUNTIF(AH$13:AH$72,"НА")+COUNTIF(AH$13:AH$72,"ВД")+COUNTIF(AH$13:AH$72,"ВП")+COUNTIF(AH$13:AH$72,"ДД")+COUNTIF(AH$13:AH$72,"І")=0,"-",COUNTIF(AH$13:AH$72,"НЗ")+COUNTIF(AH$13:AH$72,"ТН")+COUNTIF(AH$13:AH$72,"ПР")+COUNTIF(AH$13:AH$72,"П")+COUNTIF(AH$13:AH$72,"В")+COUNTIF(AH$13:AH$72,"НА")+COUNTIF(AH$13:AH$72,"ВД")+COUNTIF(AH$13:AH$72,"ВП")+COUNTIF(AH$13:AH$72,"ДД")+COUNTIF(AH$13:AH$72,"І")))</f>
        <v>-</v>
      </c>
      <c r="AI76" s="115" t="str">
        <f aca="false">IF(COUNTIF(AI$13:AI$72,"ВВ"),"-",IF(COUNTIF(AI$13:AI$72,"НЗ")+COUNTIF(AI$13:AI$72,"ТН")+COUNTIF(AI$13:AI$72,"ПР")+COUNTIF(AI$13:AI$72,"П")+COUNTIF(AI$13:AI$72,"В")+COUNTIF(AI$13:AI$72,"НА")+COUNTIF(AI$13:AI$72,"ВД")+COUNTIF(AI$13:AI$72,"ВП")+COUNTIF(AI$13:AI$72,"ДД")+COUNTIF(AI$13:AI$72,"І")=0,"-",COUNTIF(AI$13:AI$72,"НЗ")+COUNTIF(AI$13:AI$72,"ТН")+COUNTIF(AI$13:AI$72,"ПР")+COUNTIF(AI$13:AI$72,"П")+COUNTIF(AI$13:AI$72,"В")+COUNTIF(AI$13:AI$72,"НА")+COUNTIF(AI$13:AI$72,"ВД")+COUNTIF(AI$13:AI$72,"ВП")+COUNTIF(AI$13:AI$72,"ДД")+COUNTIF(AI$13:AI$72,"І")))</f>
        <v>-</v>
      </c>
      <c r="AJ76" s="115" t="str">
        <f aca="false">IF(COUNTIF(AJ$13:AJ$72,"ВВ"),"-",IF(COUNTIF(AJ$13:AJ$72,"НЗ")+COUNTIF(AJ$13:AJ$72,"ТН")+COUNTIF(AJ$13:AJ$72,"ПР")+COUNTIF(AJ$13:AJ$72,"П")+COUNTIF(AJ$13:AJ$72,"В")+COUNTIF(AJ$13:AJ$72,"НА")+COUNTIF(AJ$13:AJ$72,"ВД")+COUNTIF(AJ$13:AJ$72,"ВП")+COUNTIF(AJ$13:AJ$72,"ДД")+COUNTIF(AJ$13:AJ$72,"І")=0,"-",COUNTIF(AJ$13:AJ$72,"НЗ")+COUNTIF(AJ$13:AJ$72,"ТН")+COUNTIF(AJ$13:AJ$72,"ПР")+COUNTIF(AJ$13:AJ$72,"П")+COUNTIF(AJ$13:AJ$72,"В")+COUNTIF(AJ$13:AJ$72,"НА")+COUNTIF(AJ$13:AJ$72,"ВД")+COUNTIF(AJ$13:AJ$72,"ВП")+COUNTIF(AJ$13:AJ$72,"ДД")+COUNTIF(AJ$13:AJ$72,"І")))</f>
        <v>-</v>
      </c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9"/>
    </row>
    <row r="77" customFormat="false" ht="12.75" hidden="false" customHeight="false" outlineLevel="0" collapsed="false">
      <c r="D77" s="120"/>
      <c r="E77" s="120"/>
    </row>
    <row r="78" customFormat="false" ht="12.75" hidden="false" customHeight="true" outlineLevel="0" collapsed="false">
      <c r="A78" s="121" t="s">
        <v>81</v>
      </c>
      <c r="B78" s="121"/>
      <c r="C78" s="121"/>
      <c r="D78" s="121"/>
      <c r="E78" s="122"/>
      <c r="F78" s="122"/>
      <c r="G78" s="122"/>
      <c r="H78" s="122"/>
      <c r="I78" s="122"/>
      <c r="J78" s="122"/>
      <c r="L78" s="123"/>
      <c r="M78" s="123"/>
      <c r="N78" s="123"/>
      <c r="P78" s="124"/>
      <c r="Q78" s="124"/>
      <c r="R78" s="124"/>
      <c r="S78" s="124"/>
      <c r="T78" s="124"/>
      <c r="U78" s="125"/>
      <c r="V78" s="125"/>
      <c r="W78" s="126"/>
      <c r="X78" s="125"/>
      <c r="Y78" s="125"/>
      <c r="Z78" s="125"/>
      <c r="AA78" s="126"/>
      <c r="AB78" s="125"/>
      <c r="AC78" s="125"/>
      <c r="AD78" s="126"/>
      <c r="AE78" s="127"/>
      <c r="AF78" s="125"/>
      <c r="AG78" s="125"/>
      <c r="AH78" s="125"/>
      <c r="AI78" s="125"/>
      <c r="AJ78" s="125"/>
      <c r="AK78" s="128"/>
      <c r="AL78" s="128"/>
      <c r="AM78" s="128"/>
      <c r="AN78" s="129"/>
      <c r="AO78" s="129"/>
    </row>
    <row r="79" customFormat="false" ht="12.75" hidden="false" customHeight="true" outlineLevel="0" collapsed="false">
      <c r="A79" s="40"/>
      <c r="B79" s="130"/>
      <c r="C79" s="200"/>
      <c r="D79" s="40"/>
      <c r="E79" s="132" t="s">
        <v>82</v>
      </c>
      <c r="F79" s="132"/>
      <c r="G79" s="132"/>
      <c r="H79" s="132"/>
      <c r="I79" s="132"/>
      <c r="J79" s="132"/>
      <c r="K79" s="40"/>
      <c r="L79" s="132" t="s">
        <v>83</v>
      </c>
      <c r="M79" s="132"/>
      <c r="N79" s="132"/>
      <c r="O79" s="40"/>
      <c r="P79" s="132" t="s">
        <v>84</v>
      </c>
      <c r="Q79" s="132"/>
      <c r="R79" s="132"/>
      <c r="S79" s="132"/>
      <c r="T79" s="132"/>
      <c r="U79" s="40"/>
      <c r="V79" s="40"/>
      <c r="W79" s="133"/>
      <c r="X79" s="40"/>
      <c r="Y79" s="40"/>
      <c r="Z79" s="40"/>
      <c r="AA79" s="133"/>
      <c r="AB79" s="40"/>
      <c r="AC79" s="40"/>
      <c r="AD79" s="133"/>
      <c r="AE79" s="134"/>
      <c r="AF79" s="40"/>
      <c r="AG79" s="40"/>
      <c r="AH79" s="40"/>
      <c r="AI79" s="40"/>
      <c r="AJ79" s="40"/>
      <c r="AK79" s="40"/>
      <c r="AL79" s="135"/>
      <c r="AM79" s="40"/>
      <c r="AN79" s="136"/>
      <c r="AO79" s="136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137"/>
    </row>
    <row r="80" customFormat="false" ht="12.75" hidden="false" customHeight="true" outlineLevel="0" collapsed="false">
      <c r="A80" s="138" t="s">
        <v>85</v>
      </c>
      <c r="B80" s="138"/>
      <c r="C80" s="201"/>
      <c r="E80" s="140" t="s">
        <v>86</v>
      </c>
      <c r="F80" s="140"/>
      <c r="G80" s="140"/>
      <c r="H80" s="140"/>
      <c r="I80" s="140"/>
      <c r="J80" s="140"/>
      <c r="L80" s="123"/>
      <c r="M80" s="123"/>
      <c r="N80" s="123"/>
      <c r="P80" s="124"/>
      <c r="Q80" s="124"/>
      <c r="R80" s="124"/>
      <c r="S80" s="124"/>
      <c r="T80" s="124"/>
      <c r="U80" s="125"/>
      <c r="V80" s="125"/>
      <c r="W80" s="126"/>
      <c r="X80" s="125"/>
      <c r="Y80" s="125"/>
      <c r="Z80" s="125"/>
      <c r="AA80" s="126"/>
      <c r="AB80" s="125"/>
      <c r="AC80" s="125"/>
      <c r="AD80" s="126"/>
      <c r="AE80" s="127"/>
      <c r="AF80" s="125"/>
      <c r="AG80" s="125"/>
      <c r="AH80" s="125"/>
      <c r="AI80" s="125"/>
      <c r="AJ80" s="125"/>
      <c r="AK80" s="141" t="n">
        <f aca="false">AO4</f>
        <v>43522</v>
      </c>
      <c r="AL80" s="141"/>
      <c r="AM80" s="141"/>
      <c r="AN80" s="129"/>
      <c r="AO80" s="129"/>
    </row>
    <row r="81" customFormat="false" ht="12.75" hidden="false" customHeight="true" outlineLevel="0" collapsed="false">
      <c r="A81" s="40"/>
      <c r="B81" s="40"/>
      <c r="C81" s="202"/>
      <c r="D81" s="40"/>
      <c r="E81" s="132" t="s">
        <v>82</v>
      </c>
      <c r="F81" s="132"/>
      <c r="G81" s="132"/>
      <c r="H81" s="132"/>
      <c r="I81" s="132"/>
      <c r="J81" s="132"/>
      <c r="K81" s="40"/>
      <c r="L81" s="132" t="s">
        <v>83</v>
      </c>
      <c r="M81" s="132"/>
      <c r="N81" s="132"/>
      <c r="O81" s="40"/>
      <c r="P81" s="132" t="s">
        <v>84</v>
      </c>
      <c r="Q81" s="132"/>
      <c r="R81" s="132"/>
      <c r="S81" s="132"/>
      <c r="T81" s="132"/>
      <c r="U81" s="136"/>
      <c r="V81" s="136"/>
      <c r="W81" s="142"/>
      <c r="X81" s="136"/>
      <c r="Y81" s="136"/>
      <c r="Z81" s="136"/>
      <c r="AA81" s="142"/>
      <c r="AB81" s="136"/>
      <c r="AC81" s="136"/>
      <c r="AD81" s="142"/>
      <c r="AE81" s="143"/>
      <c r="AF81" s="136"/>
      <c r="AG81" s="136"/>
      <c r="AH81" s="136"/>
      <c r="AI81" s="136"/>
      <c r="AJ81" s="136"/>
      <c r="AK81" s="136"/>
      <c r="AL81" s="40"/>
      <c r="AM81" s="136"/>
      <c r="AN81" s="136"/>
      <c r="AO81" s="136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137"/>
    </row>
    <row r="83" customFormat="false" ht="12.75" hidden="false" customHeight="true" outlineLevel="0" collapsed="false">
      <c r="D83" s="144" t="s">
        <v>87</v>
      </c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144"/>
      <c r="AM83" s="144"/>
    </row>
    <row r="84" customFormat="false" ht="12.75" hidden="false" customHeight="true" outlineLevel="0" collapsed="false">
      <c r="D84" s="6" t="s">
        <v>35</v>
      </c>
      <c r="E84" s="6" t="s">
        <v>88</v>
      </c>
      <c r="F84" s="145" t="s">
        <v>89</v>
      </c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</row>
    <row r="85" customFormat="false" ht="12.75" hidden="false" customHeight="true" outlineLevel="0" collapsed="false">
      <c r="D85" s="6" t="s">
        <v>38</v>
      </c>
      <c r="E85" s="6" t="s">
        <v>88</v>
      </c>
      <c r="F85" s="145" t="s">
        <v>90</v>
      </c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</row>
    <row r="86" customFormat="false" ht="12.75" hidden="false" customHeight="true" outlineLevel="0" collapsed="false">
      <c r="D86" s="6" t="s">
        <v>91</v>
      </c>
      <c r="E86" s="6" t="s">
        <v>88</v>
      </c>
      <c r="F86" s="145" t="s">
        <v>92</v>
      </c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</row>
    <row r="87" customFormat="false" ht="12.75" hidden="false" customHeight="true" outlineLevel="0" collapsed="false">
      <c r="D87" s="6" t="s">
        <v>93</v>
      </c>
      <c r="E87" s="6" t="s">
        <v>88</v>
      </c>
      <c r="F87" s="145" t="s">
        <v>94</v>
      </c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</row>
    <row r="88" customFormat="false" ht="12.75" hidden="false" customHeight="true" outlineLevel="0" collapsed="false">
      <c r="D88" s="6" t="s">
        <v>36</v>
      </c>
      <c r="E88" s="6" t="s">
        <v>88</v>
      </c>
      <c r="F88" s="145" t="s">
        <v>95</v>
      </c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</row>
    <row r="89" customFormat="false" ht="12.75" hidden="false" customHeight="true" outlineLevel="0" collapsed="false">
      <c r="D89" s="6" t="s">
        <v>37</v>
      </c>
      <c r="E89" s="6" t="s">
        <v>88</v>
      </c>
      <c r="F89" s="145" t="s">
        <v>96</v>
      </c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</row>
    <row r="90" customFormat="false" ht="12.75" hidden="false" customHeight="true" outlineLevel="0" collapsed="false">
      <c r="D90" s="6" t="s">
        <v>42</v>
      </c>
      <c r="E90" s="6" t="s">
        <v>88</v>
      </c>
      <c r="F90" s="145" t="s">
        <v>27</v>
      </c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</row>
    <row r="91" customFormat="false" ht="12.75" hidden="false" customHeight="true" outlineLevel="0" collapsed="false">
      <c r="D91" s="6" t="s">
        <v>97</v>
      </c>
      <c r="E91" s="6" t="s">
        <v>88</v>
      </c>
      <c r="F91" s="145" t="s">
        <v>98</v>
      </c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</row>
    <row r="92" customFormat="false" ht="12.75" hidden="false" customHeight="true" outlineLevel="0" collapsed="false">
      <c r="D92" s="6" t="s">
        <v>43</v>
      </c>
      <c r="E92" s="6" t="s">
        <v>88</v>
      </c>
      <c r="F92" s="145" t="s">
        <v>99</v>
      </c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</row>
    <row r="93" customFormat="false" ht="12.75" hidden="false" customHeight="true" outlineLevel="0" collapsed="false">
      <c r="D93" s="6" t="s">
        <v>44</v>
      </c>
      <c r="E93" s="6" t="s">
        <v>88</v>
      </c>
      <c r="F93" s="145" t="s">
        <v>100</v>
      </c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</row>
    <row r="94" customFormat="false" ht="12.75" hidden="false" customHeight="true" outlineLevel="0" collapsed="false">
      <c r="D94" s="6" t="s">
        <v>40</v>
      </c>
      <c r="E94" s="6" t="s">
        <v>88</v>
      </c>
      <c r="F94" s="145" t="s">
        <v>101</v>
      </c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</row>
    <row r="95" customFormat="false" ht="12.75" hidden="false" customHeight="true" outlineLevel="0" collapsed="false">
      <c r="D95" s="6" t="s">
        <v>45</v>
      </c>
      <c r="E95" s="6" t="s">
        <v>88</v>
      </c>
      <c r="F95" s="145" t="s">
        <v>30</v>
      </c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</row>
    <row r="96" customFormat="false" ht="12.75" hidden="false" customHeight="true" outlineLevel="0" collapsed="false">
      <c r="D96" s="6" t="s">
        <v>46</v>
      </c>
      <c r="E96" s="6" t="s">
        <v>88</v>
      </c>
      <c r="F96" s="145" t="s">
        <v>31</v>
      </c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</row>
    <row r="97" customFormat="false" ht="12.75" hidden="false" customHeight="true" outlineLevel="0" collapsed="false">
      <c r="D97" s="6" t="s">
        <v>41</v>
      </c>
      <c r="E97" s="6" t="s">
        <v>88</v>
      </c>
      <c r="F97" s="145" t="s">
        <v>102</v>
      </c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</row>
    <row r="98" customFormat="false" ht="12.75" hidden="false" customHeight="true" outlineLevel="0" collapsed="false">
      <c r="D98" s="6" t="s">
        <v>47</v>
      </c>
      <c r="E98" s="6" t="s">
        <v>88</v>
      </c>
      <c r="F98" s="145" t="s">
        <v>32</v>
      </c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</row>
    <row r="99" customFormat="false" ht="12.75" hidden="false" customHeight="true" outlineLevel="0" collapsed="false">
      <c r="D99" s="6" t="s">
        <v>48</v>
      </c>
      <c r="E99" s="6" t="s">
        <v>88</v>
      </c>
      <c r="F99" s="145" t="s">
        <v>33</v>
      </c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</row>
  </sheetData>
  <autoFilter ref="A12:BA74"/>
  <mergeCells count="389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E73"/>
    <mergeCell ref="A74:E74"/>
    <mergeCell ref="A75:E75"/>
    <mergeCell ref="A76:E76"/>
    <mergeCell ref="A78:D78"/>
    <mergeCell ref="E78:J78"/>
    <mergeCell ref="L78:N78"/>
    <mergeCell ref="P78:T78"/>
    <mergeCell ref="AK78:AM78"/>
    <mergeCell ref="E79:J79"/>
    <mergeCell ref="L79:N79"/>
    <mergeCell ref="P79:T79"/>
    <mergeCell ref="E80:J80"/>
    <mergeCell ref="L80:N80"/>
    <mergeCell ref="P80:T80"/>
    <mergeCell ref="AK80:AM80"/>
    <mergeCell ref="E81:J81"/>
    <mergeCell ref="L81:N81"/>
    <mergeCell ref="P81:T81"/>
    <mergeCell ref="D83:AM83"/>
    <mergeCell ref="F84:AM84"/>
    <mergeCell ref="F85:AM85"/>
    <mergeCell ref="F86:AM86"/>
    <mergeCell ref="F87:AM87"/>
    <mergeCell ref="F88:AM88"/>
    <mergeCell ref="F89:AM89"/>
    <mergeCell ref="F90:AM90"/>
    <mergeCell ref="F91:AM91"/>
    <mergeCell ref="F92:AM92"/>
    <mergeCell ref="F93:AM93"/>
    <mergeCell ref="F94:AM94"/>
    <mergeCell ref="F95:AM95"/>
    <mergeCell ref="F96:AM96"/>
    <mergeCell ref="F97:AM97"/>
    <mergeCell ref="F98:AM98"/>
    <mergeCell ref="F99:AM99"/>
  </mergeCells>
  <conditionalFormatting sqref="F32:AJ32,F36:AJ36,F40:AJ40,F44:AJ44,F48:AJ48,F52:AJ52,F56:AJ56,F60:AJ60,F64:AJ64,F68:AJ68,F72:AJ72,F20:AJ20,F24:AJ24,F28:AJ28,F16:AJ16">
    <cfRule type="cellIs" priority="2" operator="greaterThan" aboveAverage="0" equalAverage="0" bottom="0" percent="0" rank="0" text="" dxfId="0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8080"/>
    <pageSetUpPr fitToPage="true"/>
  </sheetPr>
  <dimension ref="A2:BA9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80" workbookViewId="0">
      <pane xSplit="5" ySplit="12" topLeftCell="F25" activePane="bottomRight" state="frozen"/>
      <selection pane="topLeft" activeCell="A1" activeCellId="0" sqref="A1"/>
      <selection pane="topRight" activeCell="F1" activeCellId="0" sqref="F1"/>
      <selection pane="bottomLeft" activeCell="A25" activeCellId="0" sqref="A25"/>
      <selection pane="bottomRight" activeCell="AE1" activeCellId="0" sqref="AE1"/>
    </sheetView>
  </sheetViews>
  <sheetFormatPr defaultRowHeight="12.75"/>
  <cols>
    <col collapsed="false" hidden="false" max="1" min="1" style="1" width="3.99489795918367"/>
    <col collapsed="false" hidden="false" max="2" min="2" style="1" width="29.5357142857143"/>
    <col collapsed="false" hidden="false" max="3" min="3" style="120" width="16.5510204081633"/>
    <col collapsed="false" hidden="false" max="4" min="4" style="1" width="27.6836734693878"/>
    <col collapsed="false" hidden="false" max="5" min="5" style="1" width="3.99489795918367"/>
    <col collapsed="false" hidden="false" max="16" min="6" style="1" width="4.70918367346939"/>
    <col collapsed="false" hidden="false" max="17" min="17" style="2" width="4.70918367346939"/>
    <col collapsed="false" hidden="false" max="19" min="18" style="1" width="4.70918367346939"/>
    <col collapsed="false" hidden="false" max="20" min="20" style="2" width="4.70918367346939"/>
    <col collapsed="false" hidden="false" max="22" min="21" style="1" width="4.70918367346939"/>
    <col collapsed="false" hidden="false" max="24" min="23" style="2" width="4.70918367346939"/>
    <col collapsed="false" hidden="false" max="26" min="25" style="1" width="4.70918367346939"/>
    <col collapsed="false" hidden="false" max="27" min="27" style="2" width="4.70918367346939"/>
    <col collapsed="false" hidden="false" max="29" min="28" style="1" width="4.70918367346939"/>
    <col collapsed="false" hidden="false" max="30" min="30" style="2" width="4.70918367346939"/>
    <col collapsed="false" hidden="false" max="31" min="31" style="3" width="4.70918367346939"/>
    <col collapsed="false" hidden="false" max="36" min="32" style="1" width="4.70918367346939"/>
    <col collapsed="false" hidden="false" max="37" min="37" style="1" width="8.55612244897959"/>
    <col collapsed="false" hidden="false" max="39" min="38" style="1" width="4.70918367346939"/>
    <col collapsed="false" hidden="false" max="40" min="40" style="1" width="9.41326530612245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8.70408163265306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9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4"/>
      <c r="Q4" s="13"/>
      <c r="R4" s="14"/>
      <c r="S4" s="11"/>
      <c r="U4" s="11"/>
      <c r="V4" s="11"/>
      <c r="Y4" s="11"/>
      <c r="Z4" s="11"/>
      <c r="AB4" s="11"/>
      <c r="AC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  <c r="Q5" s="19"/>
      <c r="R5" s="11"/>
      <c r="S5" s="11"/>
      <c r="U5" s="11"/>
      <c r="V5" s="11"/>
      <c r="Y5" s="11"/>
      <c r="Z5" s="11"/>
      <c r="AB5" s="11"/>
      <c r="AC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4"/>
      <c r="Q6" s="13"/>
      <c r="R6" s="11"/>
      <c r="S6" s="11"/>
      <c r="U6" s="11"/>
      <c r="V6" s="11"/>
      <c r="Y6" s="11"/>
      <c r="Z6" s="11"/>
      <c r="AB6" s="11"/>
      <c r="AC6" s="11"/>
      <c r="AK6" s="11"/>
    </row>
    <row r="7" customFormat="false" ht="16.5" hidden="false" customHeight="true" outlineLevel="0" collapsed="false">
      <c r="A7" s="11"/>
      <c r="B7" s="22"/>
      <c r="C7" s="194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5"/>
      <c r="X7" s="25"/>
      <c r="Y7" s="23"/>
      <c r="Z7" s="23"/>
      <c r="AA7" s="25"/>
      <c r="AB7" s="23"/>
      <c r="AC7" s="23"/>
      <c r="AD7" s="25"/>
      <c r="AE7" s="26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93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196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46.45" hidden="false" customHeight="true" outlineLevel="0" collapsed="false">
      <c r="A11" s="31"/>
      <c r="B11" s="31"/>
      <c r="C11" s="196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2" t="n">
        <v>11</v>
      </c>
      <c r="Q11" s="43" t="n">
        <v>12</v>
      </c>
      <c r="R11" s="42" t="n">
        <v>13</v>
      </c>
      <c r="S11" s="42" t="n">
        <v>14</v>
      </c>
      <c r="T11" s="43" t="n">
        <v>15</v>
      </c>
      <c r="U11" s="42" t="n">
        <v>16</v>
      </c>
      <c r="V11" s="42" t="n">
        <v>17</v>
      </c>
      <c r="W11" s="43" t="n">
        <v>18</v>
      </c>
      <c r="X11" s="43" t="n">
        <v>19</v>
      </c>
      <c r="Y11" s="42" t="n">
        <v>20</v>
      </c>
      <c r="Z11" s="42" t="n">
        <v>21</v>
      </c>
      <c r="AA11" s="43" t="n">
        <v>22</v>
      </c>
      <c r="AB11" s="42" t="n">
        <v>23</v>
      </c>
      <c r="AC11" s="42" t="n">
        <v>24</v>
      </c>
      <c r="AD11" s="43" t="n">
        <v>25</v>
      </c>
      <c r="AE11" s="44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5.25" hidden="false" customHeight="true" outlineLevel="0" collapsed="false">
      <c r="A12" s="46"/>
      <c r="B12" s="47"/>
      <c r="C12" s="197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  <c r="R12" s="49"/>
      <c r="S12" s="49"/>
      <c r="T12" s="50"/>
      <c r="U12" s="49"/>
      <c r="V12" s="49"/>
      <c r="W12" s="50"/>
      <c r="X12" s="50"/>
      <c r="Y12" s="49"/>
      <c r="Z12" s="49"/>
      <c r="AA12" s="50"/>
      <c r="AB12" s="49"/>
      <c r="AC12" s="49"/>
      <c r="AD12" s="50"/>
      <c r="AE12" s="51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>Гуцуляк Ігор Сергійович</v>
      </c>
      <c r="C13" s="102" t="s">
        <v>173</v>
      </c>
      <c r="D13" s="60" t="str">
        <f aca="false">IFERROR(VLOOKUP($C13,Списки!$A$1:$C$3999,3,0),"")</f>
        <v>старший комірник</v>
      </c>
      <c r="E13" s="0"/>
      <c r="F13" s="61" t="str">
        <f aca="false">VLOOKUP(F$11,Графік!$I$5:$L$32,3,0)</f>
        <v>Р</v>
      </c>
      <c r="G13" s="62" t="str">
        <f aca="false">VLOOKUP(G$11,Графік!$I$5:$L$32,3,0)</f>
        <v>Р</v>
      </c>
      <c r="H13" s="62" t="str">
        <f aca="false">VLOOKUP(H$11,Графік!$I$5:$L$32,3,0)</f>
        <v>Р</v>
      </c>
      <c r="I13" s="62" t="str">
        <f aca="false">VLOOKUP(I$11,Графік!$I$5:$L$32,3,0)</f>
        <v>Р</v>
      </c>
      <c r="J13" s="62" t="str">
        <f aca="false">VLOOKUP(J$11,Графік!$I$5:$L$32,3,0)</f>
        <v>ВВ</v>
      </c>
      <c r="K13" s="62" t="str">
        <f aca="false">VLOOKUP(K$11,Графік!$I$5:$L$32,3,0)</f>
        <v>ВВ</v>
      </c>
      <c r="L13" s="62" t="str">
        <f aca="false">VLOOKUP(L$11,Графік!$I$5:$L$32,3,0)</f>
        <v>Р</v>
      </c>
      <c r="M13" s="62" t="str">
        <f aca="false">VLOOKUP(M$11,Графік!$I$5:$L$32,3,0)</f>
        <v>Р</v>
      </c>
      <c r="N13" s="62" t="str">
        <f aca="false">VLOOKUP(N$11,Графік!$I$5:$L$32,3,0)</f>
        <v>Р</v>
      </c>
      <c r="O13" s="62" t="str">
        <f aca="false">VLOOKUP(O$11,Графік!$I$5:$L$32,3,0)</f>
        <v>Р</v>
      </c>
      <c r="P13" s="63" t="str">
        <f aca="false">VLOOKUP(P$11,Графік!$I$5:$L$32,3,0)</f>
        <v>ВВ</v>
      </c>
      <c r="Q13" s="63" t="str">
        <f aca="false">VLOOKUP(Q$11,Графік!$I$5:$L$32,3,0)</f>
        <v>ВВ</v>
      </c>
      <c r="R13" s="62" t="str">
        <f aca="false">VLOOKUP(R$11,Графік!$I$5:$L$32,3,0)</f>
        <v>Р</v>
      </c>
      <c r="S13" s="62" t="str">
        <f aca="false">VLOOKUP(S$11,Графік!$I$5:$L$32,3,0)</f>
        <v>Р</v>
      </c>
      <c r="T13" s="63" t="str">
        <f aca="false">VLOOKUP(T$11,Графік!$I$5:$L$32,3,0)</f>
        <v>Р</v>
      </c>
      <c r="U13" s="62" t="str">
        <f aca="false">VLOOKUP(U$11,Графік!$I$5:$L$32,3,0)</f>
        <v>Р</v>
      </c>
      <c r="V13" s="62" t="str">
        <f aca="false">VLOOKUP(V$11,Графік!$I$5:$L$32,3,0)</f>
        <v>ВВ</v>
      </c>
      <c r="W13" s="63" t="str">
        <f aca="false">VLOOKUP(W$11,Графік!$I$5:$L$32,3,0)</f>
        <v>ВВ</v>
      </c>
      <c r="X13" s="63" t="str">
        <f aca="false">VLOOKUP(X$11,Графік!$I$5:$L$32,3,0)</f>
        <v>Р</v>
      </c>
      <c r="Y13" s="62" t="str">
        <f aca="false">VLOOKUP(Y$11,Графік!$I$5:$L$32,3,0)</f>
        <v>Р</v>
      </c>
      <c r="Z13" s="62" t="str">
        <f aca="false">VLOOKUP(Z$11,Графік!$I$5:$L$32,3,0)</f>
        <v>Р</v>
      </c>
      <c r="AA13" s="63" t="str">
        <f aca="false">VLOOKUP(AA$11,Графік!$I$5:$L$32,3,0)</f>
        <v>Р</v>
      </c>
      <c r="AB13" s="158" t="str">
        <f aca="false">VLOOKUP(AB$11,Графік!$I$5:$L$32,3,0)</f>
        <v>ВВ</v>
      </c>
      <c r="AC13" s="63" t="str">
        <f aca="false">VLOOKUP(AC$11,Графік!$I$5:$L$32,3,0)</f>
        <v>ВВ</v>
      </c>
      <c r="AD13" s="63" t="str">
        <f aca="false">VLOOKUP(AD$11,Графік!$I$5:$L$32,3,0)</f>
        <v>Р</v>
      </c>
      <c r="AE13" s="64" t="str">
        <f aca="false">VLOOKUP(AE$11,Графік!$I$5:$L$32,3,0)</f>
        <v>Р</v>
      </c>
      <c r="AF13" s="62" t="str">
        <f aca="false">VLOOKUP(AF$11,Графік!$I$5:$L$32,3,0)</f>
        <v>Р</v>
      </c>
      <c r="AG13" s="62" t="str">
        <f aca="false">VLOOKUP(AG$11,Графік!$I$5:$L$32,3,0)</f>
        <v>Р</v>
      </c>
      <c r="AH13" s="62"/>
      <c r="AI13" s="62"/>
      <c r="AJ13" s="62"/>
      <c r="AK13" s="66" t="n">
        <f aca="false">SUMIF($F13:$AJ16,"Р",$F14:$AJ14)</f>
        <v>160</v>
      </c>
      <c r="AL13" s="67" t="n">
        <f aca="false">SUMIF($F15:$AJ16,"НУ",$F16:$AJ16)</f>
        <v>0</v>
      </c>
      <c r="AM13" s="68" t="n">
        <f aca="false">SUMIF(F13:AJ16,"РВ",F14:AJ14)</f>
        <v>0</v>
      </c>
      <c r="AN13" s="69" t="n">
        <f aca="false">AK13+AL13+AM13</f>
        <v>160</v>
      </c>
      <c r="AO13" s="70" t="n">
        <f aca="false">COUNTIF($F13:$AJ16,"=Р")</f>
        <v>20</v>
      </c>
      <c r="AP13" s="70" t="n">
        <f aca="false">COUNTIF($F13:$AJ16,"=ВВ")</f>
        <v>8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0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0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n">
        <f aca="false">IF(C13&gt;1,Графік!$L$36,"")</f>
        <v>160</v>
      </c>
    </row>
    <row r="14" s="80" customFormat="true" ht="15" hidden="false" customHeight="true" outlineLevel="0" collapsed="false">
      <c r="A14" s="57"/>
      <c r="B14" s="58"/>
      <c r="C14" s="102"/>
      <c r="D14" s="60"/>
      <c r="E14" s="74"/>
      <c r="F14" s="75" t="n">
        <f aca="false">IF(F13="Р",8,"")</f>
        <v>8</v>
      </c>
      <c r="G14" s="170" t="n">
        <f aca="false">IF(G13="Р",8,"")</f>
        <v>8</v>
      </c>
      <c r="H14" s="170" t="n">
        <f aca="false">IF(H13="Р",8,"")</f>
        <v>8</v>
      </c>
      <c r="I14" s="170" t="n">
        <f aca="false">IF(I13="Р",8,"")</f>
        <v>8</v>
      </c>
      <c r="J14" s="170" t="str">
        <f aca="false">IF(J13="Р",8,"")</f>
        <v/>
      </c>
      <c r="K14" s="170" t="str">
        <f aca="false">IF(K13="Р",8,"")</f>
        <v/>
      </c>
      <c r="L14" s="170" t="n">
        <f aca="false">IF(L13="Р",8,"")</f>
        <v>8</v>
      </c>
      <c r="M14" s="170" t="n">
        <f aca="false">IF(M13="Р",8,"")</f>
        <v>8</v>
      </c>
      <c r="N14" s="170" t="n">
        <f aca="false">IF(N13="Р",8,"")</f>
        <v>8</v>
      </c>
      <c r="O14" s="170" t="n">
        <f aca="false">IF(O13="Р",8,"")</f>
        <v>8</v>
      </c>
      <c r="P14" s="172"/>
      <c r="Q14" s="171" t="str">
        <f aca="false">IF(Q13="Р",8,"")</f>
        <v/>
      </c>
      <c r="R14" s="170" t="n">
        <f aca="false">IF(R13="Р",8,"")</f>
        <v>8</v>
      </c>
      <c r="S14" s="170" t="n">
        <f aca="false">IF(S13="Р",8,"")</f>
        <v>8</v>
      </c>
      <c r="T14" s="171" t="n">
        <f aca="false">IF(T13="Р",8,"")</f>
        <v>8</v>
      </c>
      <c r="U14" s="170" t="n">
        <f aca="false">IF(U13="Р",8,"")</f>
        <v>8</v>
      </c>
      <c r="V14" s="170" t="str">
        <f aca="false">IF(V13="Р",8,"")</f>
        <v/>
      </c>
      <c r="W14" s="171" t="str">
        <f aca="false">IF(W13="Р",8,"")</f>
        <v/>
      </c>
      <c r="X14" s="171" t="n">
        <f aca="false">IF(X13="Р",8,"")</f>
        <v>8</v>
      </c>
      <c r="Y14" s="170" t="n">
        <f aca="false">IF(Y13="Р",8,"")</f>
        <v>8</v>
      </c>
      <c r="Z14" s="170" t="n">
        <f aca="false">IF(Z13="Р",8,"")</f>
        <v>8</v>
      </c>
      <c r="AA14" s="171" t="n">
        <f aca="false">IF(AA13="Р",8,"")</f>
        <v>8</v>
      </c>
      <c r="AB14" s="76" t="str">
        <f aca="false">IF(AB13="Р",8,"")</f>
        <v/>
      </c>
      <c r="AC14" s="171" t="str">
        <f aca="false">IF(AC13="Р",8,"")</f>
        <v/>
      </c>
      <c r="AD14" s="171" t="n">
        <f aca="false">IF(AD13="Р",8,"")</f>
        <v>8</v>
      </c>
      <c r="AE14" s="172" t="n">
        <f aca="false">IF(AE13="Р",8,"")</f>
        <v>8</v>
      </c>
      <c r="AF14" s="170" t="n">
        <f aca="false">IF(AF13="Р",8,"")</f>
        <v>8</v>
      </c>
      <c r="AG14" s="170" t="n">
        <f aca="false">IF(AG13="Р",8,"")</f>
        <v>8</v>
      </c>
      <c r="AH14" s="170"/>
      <c r="AI14" s="170"/>
      <c r="AJ14" s="170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102"/>
      <c r="D15" s="60"/>
      <c r="E15" s="74"/>
      <c r="F15" s="81" t="str">
        <f aca="false">IF(F16&gt;0,"НУ","")</f>
        <v/>
      </c>
      <c r="G15" s="183" t="str">
        <f aca="false">IF(G16&gt;0,"НУ","")</f>
        <v/>
      </c>
      <c r="H15" s="183" t="str">
        <f aca="false">IF(H16&gt;0,"НУ","")</f>
        <v/>
      </c>
      <c r="I15" s="183" t="str">
        <f aca="false">IF(I16&gt;0,"НУ","")</f>
        <v/>
      </c>
      <c r="J15" s="183" t="str">
        <f aca="false">IF(J16&gt;0,"НУ","")</f>
        <v/>
      </c>
      <c r="K15" s="183" t="str">
        <f aca="false">IF(K16&gt;0,"НУ","")</f>
        <v/>
      </c>
      <c r="L15" s="183" t="str">
        <f aca="false">IF(L16&gt;0,"НУ","")</f>
        <v/>
      </c>
      <c r="M15" s="183" t="str">
        <f aca="false">IF(M16&gt;0,"НУ","")</f>
        <v/>
      </c>
      <c r="N15" s="183" t="str">
        <f aca="false">IF(N16&gt;0,"НУ","")</f>
        <v/>
      </c>
      <c r="O15" s="183" t="str">
        <f aca="false">IF(O16&gt;0,"НУ","")</f>
        <v/>
      </c>
      <c r="P15" s="183" t="str">
        <f aca="false">IF(P16&gt;0,"НУ","")</f>
        <v/>
      </c>
      <c r="Q15" s="184" t="str">
        <f aca="false">IF(Q16&gt;0,"НУ","")</f>
        <v/>
      </c>
      <c r="R15" s="183" t="str">
        <f aca="false">IF(R16&gt;0,"НУ","")</f>
        <v/>
      </c>
      <c r="S15" s="183" t="str">
        <f aca="false">IF(S16&gt;0,"НУ","")</f>
        <v/>
      </c>
      <c r="T15" s="184" t="str">
        <f aca="false">IF(T16&gt;0,"НУ","")</f>
        <v/>
      </c>
      <c r="U15" s="183" t="str">
        <f aca="false">IF(U16&gt;0,"НУ","")</f>
        <v/>
      </c>
      <c r="V15" s="183" t="str">
        <f aca="false">IF(V16&gt;0,"НУ","")</f>
        <v/>
      </c>
      <c r="W15" s="184" t="str">
        <f aca="false">IF(W16&gt;0,"НУ","")</f>
        <v/>
      </c>
      <c r="X15" s="184" t="str">
        <f aca="false">IF(X16&gt;0,"НУ","")</f>
        <v/>
      </c>
      <c r="Y15" s="183" t="str">
        <f aca="false">IF(Y16&gt;0,"НУ","")</f>
        <v/>
      </c>
      <c r="Z15" s="183" t="str">
        <f aca="false">IF(Z16&gt;0,"НУ","")</f>
        <v/>
      </c>
      <c r="AA15" s="184" t="str">
        <f aca="false">IF(AA16&gt;0,"НУ","")</f>
        <v/>
      </c>
      <c r="AB15" s="82" t="str">
        <f aca="false">IF(AB16&gt;0,"НУ","")</f>
        <v/>
      </c>
      <c r="AC15" s="184" t="str">
        <f aca="false">IF(AC16&gt;0,"НУ","")</f>
        <v/>
      </c>
      <c r="AD15" s="184" t="str">
        <f aca="false">IF(AD16&gt;0,"НУ","")</f>
        <v/>
      </c>
      <c r="AE15" s="185" t="str">
        <f aca="false">IF(AE16&gt;0,"НУ","")</f>
        <v/>
      </c>
      <c r="AF15" s="183" t="str">
        <f aca="false">IF(AF16&gt;0,"НУ","")</f>
        <v/>
      </c>
      <c r="AG15" s="183" t="str">
        <f aca="false">IF(AG16&gt;0,"НУ","")</f>
        <v/>
      </c>
      <c r="AH15" s="183"/>
      <c r="AI15" s="183" t="str">
        <f aca="false">IF(AI16&gt;0,"НУ","")</f>
        <v/>
      </c>
      <c r="AJ15" s="183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102"/>
      <c r="D16" s="60"/>
      <c r="E16" s="86"/>
      <c r="F16" s="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8"/>
      <c r="R16" s="187"/>
      <c r="S16" s="187"/>
      <c r="T16" s="188"/>
      <c r="U16" s="187"/>
      <c r="V16" s="187"/>
      <c r="W16" s="188"/>
      <c r="X16" s="188"/>
      <c r="Y16" s="187"/>
      <c r="Z16" s="187"/>
      <c r="AA16" s="188"/>
      <c r="AB16" s="88"/>
      <c r="AC16" s="188"/>
      <c r="AD16" s="188"/>
      <c r="AE16" s="189"/>
      <c r="AF16" s="187"/>
      <c r="AG16" s="187"/>
      <c r="AH16" s="187"/>
      <c r="AI16" s="187"/>
      <c r="AJ16" s="187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>Кілару Василь Анатолійович</v>
      </c>
      <c r="C17" s="102" t="s">
        <v>174</v>
      </c>
      <c r="D17" s="60" t="str">
        <f aca="false">IFERROR(VLOOKUP($C17,Списки!$A$1:$C$3999,3,0),"")</f>
        <v>комірник</v>
      </c>
      <c r="E17" s="92"/>
      <c r="F17" s="61" t="str">
        <f aca="false">VLOOKUP(F$11,Графік!$I$5:$L$32,3,0)</f>
        <v>Р</v>
      </c>
      <c r="G17" s="62" t="str">
        <f aca="false">VLOOKUP(G$11,Графік!$I$5:$L$32,3,0)</f>
        <v>Р</v>
      </c>
      <c r="H17" s="62" t="str">
        <f aca="false">VLOOKUP(H$11,Графік!$I$5:$L$32,3,0)</f>
        <v>Р</v>
      </c>
      <c r="I17" s="62" t="str">
        <f aca="false">VLOOKUP(I$11,Графік!$I$5:$L$32,3,0)</f>
        <v>Р</v>
      </c>
      <c r="J17" s="62" t="str">
        <f aca="false">VLOOKUP(J$11,Графік!$I$5:$L$32,3,0)</f>
        <v>ВВ</v>
      </c>
      <c r="K17" s="62" t="str">
        <f aca="false">VLOOKUP(K$11,Графік!$I$5:$L$32,3,0)</f>
        <v>ВВ</v>
      </c>
      <c r="L17" s="62" t="s">
        <v>66</v>
      </c>
      <c r="M17" s="62" t="str">
        <f aca="false">VLOOKUP(M$11,Графік!$I$5:$L$32,3,0)</f>
        <v>Р</v>
      </c>
      <c r="N17" s="62" t="str">
        <f aca="false">VLOOKUP(N$11,Графік!$I$5:$L$32,3,0)</f>
        <v>Р</v>
      </c>
      <c r="O17" s="62" t="str">
        <f aca="false">VLOOKUP(O$11,Графік!$I$5:$L$32,3,0)</f>
        <v>Р</v>
      </c>
      <c r="P17" s="62" t="str">
        <f aca="false">VLOOKUP(P$11,Графік!$I$5:$L$32,3,0)</f>
        <v>ВВ</v>
      </c>
      <c r="Q17" s="63" t="str">
        <f aca="false">VLOOKUP(Q$11,Графік!$I$5:$L$32,3,0)</f>
        <v>ВВ</v>
      </c>
      <c r="R17" s="62" t="str">
        <f aca="false">VLOOKUP(R$11,Графік!$I$5:$L$32,3,0)</f>
        <v>Р</v>
      </c>
      <c r="S17" s="62" t="str">
        <f aca="false">VLOOKUP(S$11,Графік!$I$5:$L$32,3,0)</f>
        <v>Р</v>
      </c>
      <c r="T17" s="63" t="str">
        <f aca="false">VLOOKUP(T$11,Графік!$I$5:$L$32,3,0)</f>
        <v>Р</v>
      </c>
      <c r="U17" s="62" t="str">
        <f aca="false">VLOOKUP(U$11,Графік!$I$5:$L$32,3,0)</f>
        <v>Р</v>
      </c>
      <c r="V17" s="62" t="str">
        <f aca="false">VLOOKUP(V$11,Графік!$I$5:$L$32,3,0)</f>
        <v>ВВ</v>
      </c>
      <c r="W17" s="63" t="str">
        <f aca="false">VLOOKUP(W$11,Графік!$I$5:$L$32,3,0)</f>
        <v>ВВ</v>
      </c>
      <c r="X17" s="63" t="str">
        <f aca="false">VLOOKUP(X$11,Графік!$I$5:$L$32,3,0)</f>
        <v>Р</v>
      </c>
      <c r="Y17" s="62" t="str">
        <f aca="false">VLOOKUP(Y$11,Графік!$I$5:$L$32,3,0)</f>
        <v>Р</v>
      </c>
      <c r="Z17" s="62" t="str">
        <f aca="false">VLOOKUP(Z$11,Графік!$I$5:$L$32,3,0)</f>
        <v>Р</v>
      </c>
      <c r="AA17" s="63" t="str">
        <f aca="false">VLOOKUP(AA$11,Графік!$I$5:$L$32,3,0)</f>
        <v>Р</v>
      </c>
      <c r="AB17" s="158" t="str">
        <f aca="false">VLOOKUP(AB$11,Графік!$I$5:$L$32,3,0)</f>
        <v>ВВ</v>
      </c>
      <c r="AC17" s="63" t="str">
        <f aca="false">VLOOKUP(AC$11,Графік!$I$5:$L$32,3,0)</f>
        <v>ВВ</v>
      </c>
      <c r="AD17" s="63" t="str">
        <f aca="false">VLOOKUP(AD$11,Графік!$I$5:$L$32,3,0)</f>
        <v>Р</v>
      </c>
      <c r="AE17" s="64" t="str">
        <f aca="false">VLOOKUP(AE$11,Графік!$I$5:$L$32,3,0)</f>
        <v>Р</v>
      </c>
      <c r="AF17" s="62" t="str">
        <f aca="false">VLOOKUP(AF$11,Графік!$I$5:$L$32,3,0)</f>
        <v>Р</v>
      </c>
      <c r="AG17" s="62" t="str">
        <f aca="false">VLOOKUP(AG$11,Графік!$I$5:$L$32,3,0)</f>
        <v>Р</v>
      </c>
      <c r="AH17" s="62"/>
      <c r="AI17" s="62"/>
      <c r="AJ17" s="62"/>
      <c r="AK17" s="93" t="n">
        <f aca="false">SUMIF($F17:$AJ20,"Р",$F18:$AJ18)</f>
        <v>152</v>
      </c>
      <c r="AL17" s="94" t="n">
        <f aca="false">SUMIF($F19:$AJ20,"НУ",$F20:$AJ20)</f>
        <v>0</v>
      </c>
      <c r="AM17" s="95" t="n">
        <f aca="false">SUMIF(F17:AJ20,"РВ",F18:AJ18)</f>
        <v>0</v>
      </c>
      <c r="AN17" s="96" t="n">
        <f aca="false">AK17+AL17+AM17</f>
        <v>152</v>
      </c>
      <c r="AO17" s="70" t="n">
        <f aca="false">COUNTIF($F17:$AJ20,"=Р")</f>
        <v>19</v>
      </c>
      <c r="AP17" s="97" t="n">
        <f aca="false">COUNTIF($F17:$AJ20,"=ВВ")</f>
        <v>8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0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0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1</v>
      </c>
      <c r="BA17" s="73" t="n">
        <f aca="false">IF(C17&gt;1,Графік!$L$36,"")</f>
        <v>160</v>
      </c>
    </row>
    <row r="18" customFormat="false" ht="15" hidden="false" customHeight="true" outlineLevel="0" collapsed="false">
      <c r="A18" s="57"/>
      <c r="B18" s="58"/>
      <c r="C18" s="102"/>
      <c r="D18" s="60"/>
      <c r="E18" s="100"/>
      <c r="F18" s="75" t="n">
        <f aca="false">IF(F17="Р",8,"")</f>
        <v>8</v>
      </c>
      <c r="G18" s="170" t="n">
        <f aca="false">IF(G17="Р",8,"")</f>
        <v>8</v>
      </c>
      <c r="H18" s="170" t="n">
        <f aca="false">IF(H17="Р",8,"")</f>
        <v>8</v>
      </c>
      <c r="I18" s="170" t="n">
        <f aca="false">IF(I17="Р",8,"")</f>
        <v>8</v>
      </c>
      <c r="J18" s="170" t="str">
        <f aca="false">IF(J17="Р",8,"")</f>
        <v/>
      </c>
      <c r="K18" s="170" t="str">
        <f aca="false">IF(K17="Р",8,"")</f>
        <v/>
      </c>
      <c r="L18" s="170"/>
      <c r="M18" s="170" t="n">
        <f aca="false">IF(M17="Р",8,"")</f>
        <v>8</v>
      </c>
      <c r="N18" s="170" t="n">
        <f aca="false">IF(N17="Р",8,"")</f>
        <v>8</v>
      </c>
      <c r="O18" s="170" t="n">
        <f aca="false">IF(O17="Р",8,"")</f>
        <v>8</v>
      </c>
      <c r="P18" s="170" t="str">
        <f aca="false">IF(P17="Р",8,"")</f>
        <v/>
      </c>
      <c r="Q18" s="171" t="str">
        <f aca="false">IF(Q17="Р",8,"")</f>
        <v/>
      </c>
      <c r="R18" s="170" t="n">
        <f aca="false">IF(R17="Р",8,"")</f>
        <v>8</v>
      </c>
      <c r="S18" s="170" t="n">
        <f aca="false">IF(S17="Р",8,"")</f>
        <v>8</v>
      </c>
      <c r="T18" s="171" t="n">
        <f aca="false">IF(T17="Р",8,"")</f>
        <v>8</v>
      </c>
      <c r="U18" s="170" t="n">
        <f aca="false">IF(U17="Р",8,"")</f>
        <v>8</v>
      </c>
      <c r="V18" s="170" t="str">
        <f aca="false">IF(V17="Р",8,"")</f>
        <v/>
      </c>
      <c r="W18" s="171" t="str">
        <f aca="false">IF(W17="Р",8,"")</f>
        <v/>
      </c>
      <c r="X18" s="171" t="n">
        <f aca="false">IF(X17="Р",8,"")</f>
        <v>8</v>
      </c>
      <c r="Y18" s="170" t="n">
        <f aca="false">IF(Y17="Р",8,"")</f>
        <v>8</v>
      </c>
      <c r="Z18" s="170" t="n">
        <f aca="false">IF(Z17="Р",8,"")</f>
        <v>8</v>
      </c>
      <c r="AA18" s="171" t="n">
        <f aca="false">IF(AA17="Р",8,"")</f>
        <v>8</v>
      </c>
      <c r="AB18" s="76" t="str">
        <f aca="false">IF(AB17="Р",8,"")</f>
        <v/>
      </c>
      <c r="AC18" s="171" t="str">
        <f aca="false">IF(AC17="Р",8,"")</f>
        <v/>
      </c>
      <c r="AD18" s="171" t="n">
        <f aca="false">IF(AD17="Р",8,"")</f>
        <v>8</v>
      </c>
      <c r="AE18" s="172" t="n">
        <f aca="false">IF(AE17="Р",8,"")</f>
        <v>8</v>
      </c>
      <c r="AF18" s="170" t="n">
        <f aca="false">IF(AF17="Р",8,"")</f>
        <v>8</v>
      </c>
      <c r="AG18" s="170" t="n">
        <f aca="false">IF(AG17="Р",8,"")</f>
        <v>8</v>
      </c>
      <c r="AH18" s="170"/>
      <c r="AI18" s="170"/>
      <c r="AJ18" s="170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102"/>
      <c r="D19" s="60"/>
      <c r="E19" s="100"/>
      <c r="F19" s="81" t="str">
        <f aca="false">IF(F20&gt;0,"НУ","")</f>
        <v/>
      </c>
      <c r="G19" s="183" t="str">
        <f aca="false">IF(G20&gt;0,"НУ","")</f>
        <v/>
      </c>
      <c r="H19" s="183" t="str">
        <f aca="false">IF(H20&gt;0,"НУ","")</f>
        <v/>
      </c>
      <c r="I19" s="183" t="str">
        <f aca="false">IF(I20&gt;0,"НУ","")</f>
        <v/>
      </c>
      <c r="J19" s="183" t="str">
        <f aca="false">IF(J20&gt;0,"НУ","")</f>
        <v/>
      </c>
      <c r="K19" s="183" t="str">
        <f aca="false">IF(K20&gt;0,"НУ","")</f>
        <v/>
      </c>
      <c r="L19" s="183" t="str">
        <f aca="false">IF(L20&gt;0,"НУ","")</f>
        <v/>
      </c>
      <c r="M19" s="183" t="str">
        <f aca="false">IF(M20&gt;0,"НУ","")</f>
        <v/>
      </c>
      <c r="N19" s="183" t="str">
        <f aca="false">IF(N20&gt;0,"НУ","")</f>
        <v/>
      </c>
      <c r="O19" s="183" t="str">
        <f aca="false">IF(O20&gt;0,"НУ","")</f>
        <v/>
      </c>
      <c r="P19" s="183" t="str">
        <f aca="false">IF(P20&gt;0,"НУ","")</f>
        <v/>
      </c>
      <c r="Q19" s="184" t="str">
        <f aca="false">IF(Q20&gt;0,"НУ","")</f>
        <v/>
      </c>
      <c r="R19" s="183" t="str">
        <f aca="false">IF(R20&gt;0,"НУ","")</f>
        <v/>
      </c>
      <c r="S19" s="183" t="str">
        <f aca="false">IF(S20&gt;0,"НУ","")</f>
        <v/>
      </c>
      <c r="T19" s="184" t="str">
        <f aca="false">IF(T20&gt;0,"НУ","")</f>
        <v/>
      </c>
      <c r="U19" s="183" t="str">
        <f aca="false">IF(U20&gt;0,"НУ","")</f>
        <v/>
      </c>
      <c r="V19" s="183" t="str">
        <f aca="false">IF(V20&gt;0,"НУ","")</f>
        <v/>
      </c>
      <c r="W19" s="184" t="str">
        <f aca="false">IF(W20&gt;0,"НУ","")</f>
        <v/>
      </c>
      <c r="X19" s="184" t="str">
        <f aca="false">IF(X20&gt;0,"НУ","")</f>
        <v/>
      </c>
      <c r="Y19" s="183" t="str">
        <f aca="false">IF(Y20&gt;0,"НУ","")</f>
        <v/>
      </c>
      <c r="Z19" s="183" t="str">
        <f aca="false">IF(Z20&gt;0,"НУ","")</f>
        <v/>
      </c>
      <c r="AA19" s="184" t="str">
        <f aca="false">IF(AA20&gt;0,"НУ","")</f>
        <v/>
      </c>
      <c r="AB19" s="82" t="str">
        <f aca="false">IF(AB20&gt;0,"НУ","")</f>
        <v/>
      </c>
      <c r="AC19" s="184" t="str">
        <f aca="false">IF(AC20&gt;0,"НУ","")</f>
        <v/>
      </c>
      <c r="AD19" s="184" t="str">
        <f aca="false">IF(AD20&gt;0,"НУ","")</f>
        <v/>
      </c>
      <c r="AE19" s="185" t="str">
        <f aca="false">IF(AE20&gt;0,"НУ","")</f>
        <v/>
      </c>
      <c r="AF19" s="183" t="str">
        <f aca="false">IF(AF20&gt;0,"НУ","")</f>
        <v/>
      </c>
      <c r="AG19" s="183" t="str">
        <f aca="false">IF(AG20&gt;0,"НУ","")</f>
        <v/>
      </c>
      <c r="AH19" s="183"/>
      <c r="AI19" s="183" t="str">
        <f aca="false">IF(AI20&gt;0,"НУ","")</f>
        <v/>
      </c>
      <c r="AJ19" s="183" t="str">
        <f aca="false">IF(AJ20&gt;0,"НУ","")</f>
        <v/>
      </c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102"/>
      <c r="D20" s="60"/>
      <c r="E20" s="101"/>
      <c r="F20" s="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8"/>
      <c r="R20" s="187"/>
      <c r="S20" s="187"/>
      <c r="T20" s="188"/>
      <c r="U20" s="187"/>
      <c r="V20" s="187"/>
      <c r="W20" s="188"/>
      <c r="X20" s="188"/>
      <c r="Y20" s="187"/>
      <c r="Z20" s="187"/>
      <c r="AA20" s="188"/>
      <c r="AB20" s="88"/>
      <c r="AC20" s="188"/>
      <c r="AD20" s="188"/>
      <c r="AE20" s="189"/>
      <c r="AF20" s="187"/>
      <c r="AG20" s="187"/>
      <c r="AH20" s="187"/>
      <c r="AI20" s="187"/>
      <c r="AJ20" s="187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>Крупецьков Ян Миколайович</v>
      </c>
      <c r="C21" s="102" t="s">
        <v>175</v>
      </c>
      <c r="D21" s="60" t="str">
        <f aca="false">IFERROR(VLOOKUP($C21,Списки!$A$1:$C$3999,3,0),"")</f>
        <v>комірник</v>
      </c>
      <c r="E21" s="92"/>
      <c r="F21" s="61" t="str">
        <f aca="false">VLOOKUP(F$11,Графік!$I$5:$L$32,3,0)</f>
        <v>Р</v>
      </c>
      <c r="G21" s="62" t="str">
        <f aca="false">VLOOKUP(G$11,Графік!$I$5:$L$32,3,0)</f>
        <v>Р</v>
      </c>
      <c r="H21" s="62" t="str">
        <f aca="false">VLOOKUP(H$11,Графік!$I$5:$L$32,3,0)</f>
        <v>Р</v>
      </c>
      <c r="I21" s="62" t="str">
        <f aca="false">VLOOKUP(I$11,Графік!$I$5:$L$32,3,0)</f>
        <v>Р</v>
      </c>
      <c r="J21" s="62" t="str">
        <f aca="false">VLOOKUP(J$11,Графік!$I$5:$L$32,3,0)</f>
        <v>ВВ</v>
      </c>
      <c r="K21" s="62" t="str">
        <f aca="false">VLOOKUP(K$11,Графік!$I$5:$L$32,3,0)</f>
        <v>ВВ</v>
      </c>
      <c r="L21" s="62" t="str">
        <f aca="false">VLOOKUP(L$11,Графік!$I$5:$L$32,3,0)</f>
        <v>Р</v>
      </c>
      <c r="M21" s="62" t="str">
        <f aca="false">VLOOKUP(M$11,Графік!$I$5:$L$32,3,0)</f>
        <v>Р</v>
      </c>
      <c r="N21" s="62" t="str">
        <f aca="false">VLOOKUP(N$11,Графік!$I$5:$L$32,3,0)</f>
        <v>Р</v>
      </c>
      <c r="O21" s="62" t="str">
        <f aca="false">VLOOKUP(O$11,Графік!$I$5:$L$32,3,0)</f>
        <v>Р</v>
      </c>
      <c r="P21" s="62" t="str">
        <f aca="false">VLOOKUP(P$11,Графік!$I$5:$L$32,3,0)</f>
        <v>ВВ</v>
      </c>
      <c r="Q21" s="63" t="str">
        <f aca="false">VLOOKUP(Q$11,Графік!$I$5:$L$32,3,0)</f>
        <v>ВВ</v>
      </c>
      <c r="R21" s="62" t="str">
        <f aca="false">VLOOKUP(R$11,Графік!$I$5:$L$32,3,0)</f>
        <v>Р</v>
      </c>
      <c r="S21" s="62" t="str">
        <f aca="false">VLOOKUP(S$11,Графік!$I$5:$L$32,3,0)</f>
        <v>Р</v>
      </c>
      <c r="T21" s="62" t="str">
        <f aca="false">VLOOKUP(T$11,Графік!$I$5:$L$32,3,0)</f>
        <v>Р</v>
      </c>
      <c r="U21" s="62" t="str">
        <f aca="false">VLOOKUP(U$11,Графік!$I$5:$L$32,3,0)</f>
        <v>Р</v>
      </c>
      <c r="V21" s="62" t="str">
        <f aca="false">VLOOKUP(V$11,Графік!$I$5:$L$32,3,0)</f>
        <v>ВВ</v>
      </c>
      <c r="W21" s="63" t="str">
        <f aca="false">VLOOKUP(W$11,Графік!$I$5:$L$32,3,0)</f>
        <v>ВВ</v>
      </c>
      <c r="X21" s="63" t="str">
        <f aca="false">VLOOKUP(X$11,Графік!$I$5:$L$32,3,0)</f>
        <v>Р</v>
      </c>
      <c r="Y21" s="62" t="str">
        <f aca="false">VLOOKUP(Y$11,Графік!$I$5:$L$32,3,0)</f>
        <v>Р</v>
      </c>
      <c r="Z21" s="62" t="str">
        <f aca="false">VLOOKUP(Z$11,Графік!$I$5:$L$32,3,0)</f>
        <v>Р</v>
      </c>
      <c r="AA21" s="63" t="str">
        <f aca="false">VLOOKUP(AA$11,Графік!$I$5:$L$32,3,0)</f>
        <v>Р</v>
      </c>
      <c r="AB21" s="158" t="str">
        <f aca="false">VLOOKUP(AB$11,Графік!$I$5:$L$32,3,0)</f>
        <v>ВВ</v>
      </c>
      <c r="AC21" s="63" t="str">
        <f aca="false">VLOOKUP(AC$11,Графік!$I$5:$L$32,3,0)</f>
        <v>ВВ</v>
      </c>
      <c r="AD21" s="63" t="str">
        <f aca="false">VLOOKUP(AD$11,Графік!$I$5:$L$32,3,0)</f>
        <v>Р</v>
      </c>
      <c r="AE21" s="64" t="str">
        <f aca="false">VLOOKUP(AE$11,Графік!$I$5:$L$32,3,0)</f>
        <v>Р</v>
      </c>
      <c r="AF21" s="62" t="str">
        <f aca="false">VLOOKUP(AF$11,Графік!$I$5:$L$32,3,0)</f>
        <v>Р</v>
      </c>
      <c r="AG21" s="62" t="str">
        <f aca="false">VLOOKUP(AG$11,Графік!$I$5:$L$32,3,0)</f>
        <v>Р</v>
      </c>
      <c r="AH21" s="62"/>
      <c r="AI21" s="62"/>
      <c r="AJ21" s="62"/>
      <c r="AK21" s="93" t="n">
        <f aca="false">SUMIF($F21:$AJ24,"Р",$F22:$AJ22)</f>
        <v>160</v>
      </c>
      <c r="AL21" s="94" t="n">
        <f aca="false">SUMIF($F23:$AJ24,"НУ",$F24:$AJ24)</f>
        <v>0</v>
      </c>
      <c r="AM21" s="95" t="n">
        <f aca="false">SUMIF(F21:AJ24,"РВ",F22:AJ22)</f>
        <v>0</v>
      </c>
      <c r="AN21" s="96" t="n">
        <f aca="false">AK21+AL21+AM21</f>
        <v>160</v>
      </c>
      <c r="AO21" s="70" t="n">
        <f aca="false">COUNTIF($F21:$AJ24,"=Р")</f>
        <v>20</v>
      </c>
      <c r="AP21" s="97" t="n">
        <f aca="false">COUNTIF($F21:$AJ24,"=ВВ")</f>
        <v>8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0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0</v>
      </c>
      <c r="BA21" s="73" t="n">
        <f aca="false">IF(C21&gt;1,Графік!$L$36,"")</f>
        <v>160</v>
      </c>
    </row>
    <row r="22" customFormat="false" ht="15" hidden="false" customHeight="true" outlineLevel="0" collapsed="false">
      <c r="A22" s="57"/>
      <c r="B22" s="58"/>
      <c r="C22" s="102"/>
      <c r="D22" s="60"/>
      <c r="E22" s="100"/>
      <c r="F22" s="75" t="n">
        <f aca="false">IF(F21="Р",8,"")</f>
        <v>8</v>
      </c>
      <c r="G22" s="170" t="n">
        <f aca="false">IF(G21="Р",8,"")</f>
        <v>8</v>
      </c>
      <c r="H22" s="170" t="n">
        <f aca="false">IF(H21="Р",8,"")</f>
        <v>8</v>
      </c>
      <c r="I22" s="170" t="n">
        <f aca="false">IF(I21="Р",8,"")</f>
        <v>8</v>
      </c>
      <c r="J22" s="171"/>
      <c r="K22" s="171"/>
      <c r="L22" s="170" t="n">
        <f aca="false">IF(L21="Р",8,"")</f>
        <v>8</v>
      </c>
      <c r="M22" s="170" t="n">
        <f aca="false">IF(M21="Р",8,"")</f>
        <v>8</v>
      </c>
      <c r="N22" s="170" t="n">
        <f aca="false">IF(N21="Р",8,"")</f>
        <v>8</v>
      </c>
      <c r="O22" s="170" t="n">
        <f aca="false">IF(O21="Р",8,"")</f>
        <v>8</v>
      </c>
      <c r="P22" s="170" t="str">
        <f aca="false">IF(P21="Р",8,"")</f>
        <v/>
      </c>
      <c r="Q22" s="171" t="str">
        <f aca="false">IF(Q21="Р",8,"")</f>
        <v/>
      </c>
      <c r="R22" s="170" t="n">
        <f aca="false">IF(R21="Р",8,"")</f>
        <v>8</v>
      </c>
      <c r="S22" s="170" t="n">
        <f aca="false">IF(S21="Р",8,"")</f>
        <v>8</v>
      </c>
      <c r="T22" s="171" t="n">
        <f aca="false">IF(T21="Р",8,"")</f>
        <v>8</v>
      </c>
      <c r="U22" s="170" t="n">
        <f aca="false">IF(U21="Р",8,"")</f>
        <v>8</v>
      </c>
      <c r="V22" s="170" t="str">
        <f aca="false">IF(V21="Р",8,"")</f>
        <v/>
      </c>
      <c r="W22" s="171" t="str">
        <f aca="false">IF(W21="Р",8,"")</f>
        <v/>
      </c>
      <c r="X22" s="171" t="n">
        <f aca="false">IF(X21="Р",8,"")</f>
        <v>8</v>
      </c>
      <c r="Y22" s="170" t="n">
        <f aca="false">IF(Y21="Р",8,"")</f>
        <v>8</v>
      </c>
      <c r="Z22" s="170" t="n">
        <f aca="false">IF(Z21="Р",8,"")</f>
        <v>8</v>
      </c>
      <c r="AA22" s="171" t="n">
        <f aca="false">IF(AA21="Р",8,"")</f>
        <v>8</v>
      </c>
      <c r="AB22" s="76" t="str">
        <f aca="false">IF(AB21="Р",8,"")</f>
        <v/>
      </c>
      <c r="AC22" s="171" t="str">
        <f aca="false">IF(AC21="Р",8,"")</f>
        <v/>
      </c>
      <c r="AD22" s="171" t="n">
        <f aca="false">IF(AD21="Р",8,"")</f>
        <v>8</v>
      </c>
      <c r="AE22" s="172" t="n">
        <f aca="false">IF(AE21="Р",8,"")</f>
        <v>8</v>
      </c>
      <c r="AF22" s="170" t="n">
        <f aca="false">IF(AF21="Р",8,"")</f>
        <v>8</v>
      </c>
      <c r="AG22" s="170" t="n">
        <f aca="false">IF(AG21="Р",8,"")</f>
        <v>8</v>
      </c>
      <c r="AH22" s="170"/>
      <c r="AI22" s="170"/>
      <c r="AJ22" s="170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102"/>
      <c r="D23" s="60"/>
      <c r="E23" s="100"/>
      <c r="F23" s="81" t="str">
        <f aca="false">IF(F24&gt;0,"НУ","")</f>
        <v/>
      </c>
      <c r="G23" s="183" t="str">
        <f aca="false">IF(G24&gt;0,"НУ","")</f>
        <v/>
      </c>
      <c r="H23" s="183" t="str">
        <f aca="false">IF(H24&gt;0,"НУ","")</f>
        <v/>
      </c>
      <c r="I23" s="183" t="str">
        <f aca="false">IF(I24&gt;0,"НУ","")</f>
        <v/>
      </c>
      <c r="J23" s="183" t="str">
        <f aca="false">IF(J24&gt;0,"НУ","")</f>
        <v/>
      </c>
      <c r="K23" s="183" t="str">
        <f aca="false">IF(K24&gt;0,"НУ","")</f>
        <v/>
      </c>
      <c r="L23" s="183" t="str">
        <f aca="false">IF(L24&gt;0,"НУ","")</f>
        <v/>
      </c>
      <c r="M23" s="183" t="str">
        <f aca="false">IF(M24&gt;0,"НУ","")</f>
        <v/>
      </c>
      <c r="N23" s="183" t="str">
        <f aca="false">IF(N24&gt;0,"НУ","")</f>
        <v/>
      </c>
      <c r="O23" s="183" t="str">
        <f aca="false">IF(O24&gt;0,"НУ","")</f>
        <v/>
      </c>
      <c r="P23" s="183" t="str">
        <f aca="false">IF(P24&gt;0,"НУ","")</f>
        <v/>
      </c>
      <c r="Q23" s="184" t="str">
        <f aca="false">IF(Q24&gt;0,"НУ","")</f>
        <v/>
      </c>
      <c r="R23" s="183" t="str">
        <f aca="false">IF(R24&gt;0,"НУ","")</f>
        <v/>
      </c>
      <c r="S23" s="183" t="str">
        <f aca="false">IF(S24&gt;0,"НУ","")</f>
        <v/>
      </c>
      <c r="T23" s="184" t="str">
        <f aca="false">IF(T24&gt;0,"НУ","")</f>
        <v/>
      </c>
      <c r="U23" s="183" t="str">
        <f aca="false">IF(U24&gt;0,"НУ","")</f>
        <v/>
      </c>
      <c r="V23" s="183" t="str">
        <f aca="false">IF(V24&gt;0,"НУ","")</f>
        <v/>
      </c>
      <c r="W23" s="184" t="str">
        <f aca="false">IF(W24&gt;0,"НУ","")</f>
        <v/>
      </c>
      <c r="X23" s="184" t="str">
        <f aca="false">IF(X24&gt;0,"НУ","")</f>
        <v/>
      </c>
      <c r="Y23" s="183" t="str">
        <f aca="false">IF(Y24&gt;0,"НУ","")</f>
        <v/>
      </c>
      <c r="Z23" s="183" t="str">
        <f aca="false">IF(Z24&gt;0,"НУ","")</f>
        <v/>
      </c>
      <c r="AA23" s="184" t="str">
        <f aca="false">IF(AA24&gt;0,"НУ","")</f>
        <v/>
      </c>
      <c r="AB23" s="82" t="str">
        <f aca="false">IF(AB24&gt;0,"НУ","")</f>
        <v/>
      </c>
      <c r="AC23" s="184" t="str">
        <f aca="false">IF(AC24&gt;0,"НУ","")</f>
        <v/>
      </c>
      <c r="AD23" s="184" t="str">
        <f aca="false">IF(AD24&gt;0,"НУ","")</f>
        <v/>
      </c>
      <c r="AE23" s="185" t="str">
        <f aca="false">IF(AE24&gt;0,"НУ","")</f>
        <v/>
      </c>
      <c r="AF23" s="183" t="str">
        <f aca="false">IF(AF24&gt;0,"НУ","")</f>
        <v/>
      </c>
      <c r="AG23" s="183" t="str">
        <f aca="false">IF(AG24&gt;0,"НУ","")</f>
        <v/>
      </c>
      <c r="AH23" s="183"/>
      <c r="AI23" s="183" t="str">
        <f aca="false">IF(AI24&gt;0,"НУ","")</f>
        <v/>
      </c>
      <c r="AJ23" s="183" t="str">
        <f aca="false">IF(AJ24&gt;0,"НУ","")</f>
        <v/>
      </c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102"/>
      <c r="D24" s="60"/>
      <c r="E24" s="101"/>
      <c r="F24" s="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8"/>
      <c r="R24" s="187"/>
      <c r="S24" s="187"/>
      <c r="T24" s="188"/>
      <c r="U24" s="187"/>
      <c r="V24" s="187"/>
      <c r="W24" s="188"/>
      <c r="X24" s="188"/>
      <c r="Y24" s="187"/>
      <c r="Z24" s="187"/>
      <c r="AA24" s="188"/>
      <c r="AB24" s="88"/>
      <c r="AC24" s="188"/>
      <c r="AD24" s="188"/>
      <c r="AE24" s="189"/>
      <c r="AF24" s="187"/>
      <c r="AG24" s="187"/>
      <c r="AH24" s="187"/>
      <c r="AI24" s="187"/>
      <c r="AJ24" s="187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>Крупецьков  Андрій  Георгійович</v>
      </c>
      <c r="C25" s="102" t="s">
        <v>176</v>
      </c>
      <c r="D25" s="60" t="str">
        <f aca="false">IFERROR(VLOOKUP($C25,Списки!$A$1:$C$3999,3,0),"")</f>
        <v>комірник</v>
      </c>
      <c r="E25" s="92"/>
      <c r="F25" s="61" t="str">
        <f aca="false">VLOOKUP(F$11,Графік!$I$5:$L$32,3,0)</f>
        <v>Р</v>
      </c>
      <c r="G25" s="62" t="str">
        <f aca="false">VLOOKUP(G$11,Графік!$I$5:$L$32,3,0)</f>
        <v>Р</v>
      </c>
      <c r="H25" s="62" t="str">
        <f aca="false">VLOOKUP(H$11,Графік!$I$5:$L$32,3,0)</f>
        <v>Р</v>
      </c>
      <c r="I25" s="62" t="str">
        <f aca="false">VLOOKUP(I$11,Графік!$I$5:$L$32,3,0)</f>
        <v>Р</v>
      </c>
      <c r="J25" s="62" t="str">
        <f aca="false">VLOOKUP(J$11,Графік!$I$5:$L$32,3,0)</f>
        <v>ВВ</v>
      </c>
      <c r="K25" s="62" t="str">
        <f aca="false">VLOOKUP(K$11,Графік!$I$5:$L$32,3,0)</f>
        <v>ВВ</v>
      </c>
      <c r="L25" s="62" t="str">
        <f aca="false">VLOOKUP(L$11,Графік!$I$5:$L$32,3,0)</f>
        <v>Р</v>
      </c>
      <c r="M25" s="62" t="str">
        <f aca="false">VLOOKUP(M$11,Графік!$I$5:$L$32,3,0)</f>
        <v>Р</v>
      </c>
      <c r="N25" s="62" t="str">
        <f aca="false">VLOOKUP(N$11,Графік!$I$5:$L$32,3,0)</f>
        <v>Р</v>
      </c>
      <c r="O25" s="62" t="str">
        <f aca="false">VLOOKUP(O$11,Графік!$I$5:$L$32,3,0)</f>
        <v>Р</v>
      </c>
      <c r="P25" s="62" t="str">
        <f aca="false">VLOOKUP(P$11,Графік!$I$5:$L$32,3,0)</f>
        <v>ВВ</v>
      </c>
      <c r="Q25" s="63" t="str">
        <f aca="false">VLOOKUP(Q$11,Графік!$I$5:$L$32,3,0)</f>
        <v>ВВ</v>
      </c>
      <c r="R25" s="62" t="str">
        <f aca="false">VLOOKUP(R$11,Графік!$I$5:$L$32,3,0)</f>
        <v>Р</v>
      </c>
      <c r="S25" s="62" t="str">
        <f aca="false">VLOOKUP(S$11,Графік!$I$5:$L$32,3,0)</f>
        <v>Р</v>
      </c>
      <c r="T25" s="63" t="s">
        <v>177</v>
      </c>
      <c r="U25" s="63" t="s">
        <v>177</v>
      </c>
      <c r="V25" s="62" t="str">
        <f aca="false">VLOOKUP(V$11,Графік!$I$5:$L$32,3,0)</f>
        <v>ВВ</v>
      </c>
      <c r="W25" s="63" t="str">
        <f aca="false">VLOOKUP(W$11,Графік!$I$5:$L$32,3,0)</f>
        <v>ВВ</v>
      </c>
      <c r="X25" s="63" t="str">
        <f aca="false">VLOOKUP(X$11,Графік!$I$5:$L$32,3,0)</f>
        <v>Р</v>
      </c>
      <c r="Y25" s="62" t="str">
        <f aca="false">VLOOKUP(Y$11,Графік!$I$5:$L$32,3,0)</f>
        <v>Р</v>
      </c>
      <c r="Z25" s="62" t="str">
        <f aca="false">VLOOKUP(Z$11,Графік!$I$5:$L$32,3,0)</f>
        <v>Р</v>
      </c>
      <c r="AA25" s="63" t="str">
        <f aca="false">VLOOKUP(AA$11,Графік!$I$5:$L$32,3,0)</f>
        <v>Р</v>
      </c>
      <c r="AB25" s="158" t="str">
        <f aca="false">VLOOKUP(AB$11,Графік!$I$5:$L$32,3,0)</f>
        <v>ВВ</v>
      </c>
      <c r="AC25" s="63" t="str">
        <f aca="false">VLOOKUP(AC$11,Графік!$I$5:$L$32,3,0)</f>
        <v>ВВ</v>
      </c>
      <c r="AD25" s="63" t="str">
        <f aca="false">VLOOKUP(AD$11,Графік!$I$5:$L$32,3,0)</f>
        <v>Р</v>
      </c>
      <c r="AE25" s="64" t="str">
        <f aca="false">VLOOKUP(AE$11,Графік!$I$5:$L$32,3,0)</f>
        <v>Р</v>
      </c>
      <c r="AF25" s="62" t="str">
        <f aca="false">VLOOKUP(AF$11,Графік!$I$5:$L$32,3,0)</f>
        <v>Р</v>
      </c>
      <c r="AG25" s="62" t="str">
        <f aca="false">VLOOKUP(AG$11,Графік!$I$5:$L$32,3,0)</f>
        <v>Р</v>
      </c>
      <c r="AH25" s="62"/>
      <c r="AI25" s="62"/>
      <c r="AJ25" s="62"/>
      <c r="AK25" s="93" t="n">
        <f aca="false">SUMIF($F25:$AJ28,"Р",$F26:$AJ26)</f>
        <v>140</v>
      </c>
      <c r="AL25" s="94" t="n">
        <f aca="false">SUMIF($F27:$AJ28,"НУ",$F28:$AJ28)</f>
        <v>0</v>
      </c>
      <c r="AM25" s="95" t="n">
        <f aca="false">SUMIF(F25:AJ28,"РВ",F26:AJ26)</f>
        <v>0</v>
      </c>
      <c r="AN25" s="96" t="n">
        <f aca="false">AK25+AL25+AM25</f>
        <v>140</v>
      </c>
      <c r="AO25" s="70" t="n">
        <f aca="false">COUNTIF($F25:$AJ28,"=Р")</f>
        <v>18</v>
      </c>
      <c r="AP25" s="97" t="n">
        <f aca="false">COUNTIF($F25:$AJ28,"=ВВ")</f>
        <v>8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0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0</v>
      </c>
      <c r="BA25" s="73" t="n">
        <f aca="false">IF(C25&gt;1,Графік!$L$36,"")</f>
        <v>160</v>
      </c>
    </row>
    <row r="26" customFormat="false" ht="15" hidden="false" customHeight="true" outlineLevel="0" collapsed="false">
      <c r="A26" s="57"/>
      <c r="B26" s="58"/>
      <c r="C26" s="102"/>
      <c r="D26" s="60"/>
      <c r="E26" s="100"/>
      <c r="F26" s="75" t="n">
        <f aca="false">IF(F25="Р",8,"")</f>
        <v>8</v>
      </c>
      <c r="G26" s="170" t="n">
        <f aca="false">IF(G25="Р",8,"")</f>
        <v>8</v>
      </c>
      <c r="H26" s="170" t="n">
        <f aca="false">IF(H25="Р",8,"")</f>
        <v>8</v>
      </c>
      <c r="I26" s="170" t="n">
        <f aca="false">IF(I25="Р",8,"")</f>
        <v>8</v>
      </c>
      <c r="J26" s="170" t="str">
        <f aca="false">IF(J25="Р",8,"")</f>
        <v/>
      </c>
      <c r="K26" s="170" t="str">
        <f aca="false">IF(K25="Р",8,"")</f>
        <v/>
      </c>
      <c r="L26" s="170" t="n">
        <f aca="false">IF(L25="Р",8,"")</f>
        <v>8</v>
      </c>
      <c r="M26" s="170" t="n">
        <f aca="false">IF(M25="Р",8,"")</f>
        <v>8</v>
      </c>
      <c r="N26" s="170" t="n">
        <f aca="false">IF(N25="Р",8,"")</f>
        <v>8</v>
      </c>
      <c r="O26" s="170" t="n">
        <f aca="false">IF(O25="Р",8,"")</f>
        <v>8</v>
      </c>
      <c r="P26" s="170" t="str">
        <f aca="false">IF(P25="Р",8,"")</f>
        <v/>
      </c>
      <c r="Q26" s="171" t="str">
        <f aca="false">IF(Q25="Р",8,"")</f>
        <v/>
      </c>
      <c r="R26" s="170" t="n">
        <f aca="false">IF(R25="Р",8,"")</f>
        <v>8</v>
      </c>
      <c r="S26" s="170" t="n">
        <f aca="false">IF(S25="Р",8,"")</f>
        <v>8</v>
      </c>
      <c r="T26" s="171" t="str">
        <f aca="false">IF(T25="Р",8,"")</f>
        <v/>
      </c>
      <c r="U26" s="170" t="str">
        <f aca="false">IF(U25="Р",8,"")</f>
        <v/>
      </c>
      <c r="V26" s="170" t="str">
        <f aca="false">IF(V25="Р",8,"")</f>
        <v/>
      </c>
      <c r="W26" s="171" t="str">
        <f aca="false">IF(W25="Р",8,"")</f>
        <v/>
      </c>
      <c r="X26" s="171" t="n">
        <v>4</v>
      </c>
      <c r="Y26" s="170" t="n">
        <f aca="false">IF(Y25="Р",8,"")</f>
        <v>8</v>
      </c>
      <c r="Z26" s="170" t="n">
        <f aca="false">IF(Z25="Р",8,"")</f>
        <v>8</v>
      </c>
      <c r="AA26" s="171" t="n">
        <f aca="false">IF(AA25="Р",8,"")</f>
        <v>8</v>
      </c>
      <c r="AB26" s="76" t="str">
        <f aca="false">IF(AB25="Р",8,"")</f>
        <v/>
      </c>
      <c r="AC26" s="171" t="str">
        <f aca="false">IF(AC25="Р",8,"")</f>
        <v/>
      </c>
      <c r="AD26" s="171" t="n">
        <f aca="false">IF(AD25="Р",8,"")</f>
        <v>8</v>
      </c>
      <c r="AE26" s="172" t="n">
        <f aca="false">IF(AE25="Р",8,"")</f>
        <v>8</v>
      </c>
      <c r="AF26" s="170" t="n">
        <f aca="false">IF(AF25="Р",8,"")</f>
        <v>8</v>
      </c>
      <c r="AG26" s="170" t="n">
        <f aca="false">IF(AG25="Р",8,"")</f>
        <v>8</v>
      </c>
      <c r="AH26" s="170"/>
      <c r="AI26" s="170"/>
      <c r="AJ26" s="170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102"/>
      <c r="D27" s="60"/>
      <c r="E27" s="100"/>
      <c r="F27" s="81" t="str">
        <f aca="false">IF(F28&gt;0,"НУ","")</f>
        <v/>
      </c>
      <c r="G27" s="183" t="str">
        <f aca="false">IF(G28&gt;0,"НУ","")</f>
        <v/>
      </c>
      <c r="H27" s="183" t="str">
        <f aca="false">IF(H28&gt;0,"НУ","")</f>
        <v/>
      </c>
      <c r="I27" s="183" t="str">
        <f aca="false">IF(I28&gt;0,"НУ","")</f>
        <v/>
      </c>
      <c r="J27" s="183" t="str">
        <f aca="false">IF(J28&gt;0,"НУ","")</f>
        <v/>
      </c>
      <c r="K27" s="183" t="str">
        <f aca="false">IF(K28&gt;0,"НУ","")</f>
        <v/>
      </c>
      <c r="L27" s="183" t="str">
        <f aca="false">IF(L28&gt;0,"НУ","")</f>
        <v/>
      </c>
      <c r="M27" s="183" t="str">
        <f aca="false">IF(M28&gt;0,"НУ","")</f>
        <v/>
      </c>
      <c r="N27" s="183" t="str">
        <f aca="false">IF(N28&gt;0,"НУ","")</f>
        <v/>
      </c>
      <c r="O27" s="183" t="str">
        <f aca="false">IF(O28&gt;0,"НУ","")</f>
        <v/>
      </c>
      <c r="P27" s="183" t="str">
        <f aca="false">IF(P28&gt;0,"НУ","")</f>
        <v/>
      </c>
      <c r="Q27" s="184" t="str">
        <f aca="false">IF(Q28&gt;0,"НУ","")</f>
        <v/>
      </c>
      <c r="R27" s="183" t="str">
        <f aca="false">IF(R28&gt;0,"НУ","")</f>
        <v/>
      </c>
      <c r="S27" s="183" t="str">
        <f aca="false">IF(S28&gt;0,"НУ","")</f>
        <v/>
      </c>
      <c r="T27" s="184" t="str">
        <f aca="false">IF(T28&gt;0,"НУ","")</f>
        <v/>
      </c>
      <c r="U27" s="183" t="str">
        <f aca="false">IF(U28&gt;0,"НУ","")</f>
        <v/>
      </c>
      <c r="V27" s="183" t="str">
        <f aca="false">IF(V28&gt;0,"НУ","")</f>
        <v/>
      </c>
      <c r="W27" s="184" t="str">
        <f aca="false">IF(W28&gt;0,"НУ","")</f>
        <v/>
      </c>
      <c r="X27" s="184" t="str">
        <f aca="false">IF(X28&gt;0,"НУ","")</f>
        <v/>
      </c>
      <c r="Y27" s="183" t="str">
        <f aca="false">IF(Y28&gt;0,"НУ","")</f>
        <v/>
      </c>
      <c r="Z27" s="183" t="str">
        <f aca="false">IF(Z28&gt;0,"НУ","")</f>
        <v/>
      </c>
      <c r="AA27" s="184" t="str">
        <f aca="false">IF(AA28&gt;0,"НУ","")</f>
        <v/>
      </c>
      <c r="AB27" s="82" t="str">
        <f aca="false">IF(AB28&gt;0,"НУ","")</f>
        <v/>
      </c>
      <c r="AC27" s="184" t="str">
        <f aca="false">IF(AC28&gt;0,"НУ","")</f>
        <v/>
      </c>
      <c r="AD27" s="184" t="str">
        <f aca="false">IF(AD28&gt;0,"НУ","")</f>
        <v/>
      </c>
      <c r="AE27" s="185" t="str">
        <f aca="false">IF(AE28&gt;0,"НУ","")</f>
        <v/>
      </c>
      <c r="AF27" s="183" t="str">
        <f aca="false">IF(AF28&gt;0,"НУ","")</f>
        <v/>
      </c>
      <c r="AG27" s="183" t="str">
        <f aca="false">IF(AG28&gt;0,"НУ","")</f>
        <v/>
      </c>
      <c r="AH27" s="183"/>
      <c r="AI27" s="183" t="str">
        <f aca="false">IF(AI28&gt;0,"НУ","")</f>
        <v/>
      </c>
      <c r="AJ27" s="183" t="str">
        <f aca="false">IF(AJ28&gt;0,"НУ","")</f>
        <v/>
      </c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102"/>
      <c r="D28" s="60"/>
      <c r="E28" s="101"/>
      <c r="F28" s="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8"/>
      <c r="R28" s="187"/>
      <c r="S28" s="187"/>
      <c r="T28" s="188"/>
      <c r="U28" s="187"/>
      <c r="V28" s="187"/>
      <c r="W28" s="188"/>
      <c r="X28" s="188"/>
      <c r="Y28" s="187"/>
      <c r="Z28" s="187"/>
      <c r="AA28" s="188"/>
      <c r="AB28" s="88"/>
      <c r="AC28" s="188"/>
      <c r="AD28" s="188"/>
      <c r="AE28" s="189"/>
      <c r="AF28" s="187"/>
      <c r="AG28" s="187"/>
      <c r="AH28" s="187"/>
      <c r="AI28" s="187"/>
      <c r="AJ28" s="187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>Панчу Володимир Іванович</v>
      </c>
      <c r="C29" s="102" t="s">
        <v>178</v>
      </c>
      <c r="D29" s="60" t="str">
        <f aca="false">IFERROR(VLOOKUP($C29,Списки!$A$1:$C$3999,3,0),"")</f>
        <v>комірник</v>
      </c>
      <c r="E29" s="92"/>
      <c r="F29" s="61" t="str">
        <f aca="false">VLOOKUP(F$11,Графік!$I$5:$L$32,3,0)</f>
        <v>Р</v>
      </c>
      <c r="G29" s="62" t="str">
        <f aca="false">VLOOKUP(G$11,Графік!$I$5:$L$32,3,0)</f>
        <v>Р</v>
      </c>
      <c r="H29" s="62" t="str">
        <f aca="false">VLOOKUP(H$11,Графік!$I$5:$L$32,3,0)</f>
        <v>Р</v>
      </c>
      <c r="I29" s="62" t="str">
        <f aca="false">VLOOKUP(I$11,Графік!$I$5:$L$32,3,0)</f>
        <v>Р</v>
      </c>
      <c r="J29" s="62" t="str">
        <f aca="false">VLOOKUP(J$11,Графік!$I$5:$L$32,3,0)</f>
        <v>ВВ</v>
      </c>
      <c r="K29" s="62" t="str">
        <f aca="false">VLOOKUP(K$11,Графік!$I$5:$L$32,3,0)</f>
        <v>ВВ</v>
      </c>
      <c r="L29" s="62" t="str">
        <f aca="false">VLOOKUP(L$11,Графік!$I$5:$L$32,3,0)</f>
        <v>Р</v>
      </c>
      <c r="M29" s="62" t="str">
        <f aca="false">VLOOKUP(M$11,Графік!$I$5:$L$32,3,0)</f>
        <v>Р</v>
      </c>
      <c r="N29" s="62" t="str">
        <f aca="false">VLOOKUP(N$11,Графік!$I$5:$L$32,3,0)</f>
        <v>Р</v>
      </c>
      <c r="O29" s="62" t="str">
        <f aca="false">VLOOKUP(O$11,Графік!$I$5:$L$32,3,0)</f>
        <v>Р</v>
      </c>
      <c r="P29" s="62" t="str">
        <f aca="false">VLOOKUP(P$11,Графік!$I$5:$L$32,3,0)</f>
        <v>ВВ</v>
      </c>
      <c r="Q29" s="63" t="str">
        <f aca="false">VLOOKUP(Q$11,Графік!$I$5:$L$32,3,0)</f>
        <v>ВВ</v>
      </c>
      <c r="R29" s="62" t="str">
        <f aca="false">VLOOKUP(R$11,Графік!$I$5:$L$32,3,0)</f>
        <v>Р</v>
      </c>
      <c r="S29" s="62" t="str">
        <f aca="false">VLOOKUP(S$11,Графік!$I$5:$L$32,3,0)</f>
        <v>Р</v>
      </c>
      <c r="T29" s="63" t="str">
        <f aca="false">VLOOKUP(T$11,Графік!$I$5:$L$32,3,0)</f>
        <v>Р</v>
      </c>
      <c r="U29" s="62" t="str">
        <f aca="false">VLOOKUP(U$11,Графік!$I$5:$L$32,3,0)</f>
        <v>Р</v>
      </c>
      <c r="V29" s="62" t="str">
        <f aca="false">VLOOKUP(V$11,Графік!$I$5:$L$32,3,0)</f>
        <v>ВВ</v>
      </c>
      <c r="W29" s="63" t="str">
        <f aca="false">VLOOKUP(W$11,Графік!$I$5:$L$32,3,0)</f>
        <v>ВВ</v>
      </c>
      <c r="X29" s="63" t="str">
        <f aca="false">VLOOKUP(X$11,Графік!$I$5:$L$32,3,0)</f>
        <v>Р</v>
      </c>
      <c r="Y29" s="62" t="str">
        <f aca="false">VLOOKUP(Y$11,Графік!$I$5:$L$32,3,0)</f>
        <v>Р</v>
      </c>
      <c r="Z29" s="62" t="str">
        <f aca="false">VLOOKUP(Z$11,Графік!$I$5:$L$32,3,0)</f>
        <v>Р</v>
      </c>
      <c r="AA29" s="63" t="str">
        <f aca="false">VLOOKUP(AA$11,Графік!$I$5:$L$32,3,0)</f>
        <v>Р</v>
      </c>
      <c r="AB29" s="158" t="str">
        <f aca="false">VLOOKUP(AB$11,Графік!$I$5:$L$32,3,0)</f>
        <v>ВВ</v>
      </c>
      <c r="AC29" s="63" t="str">
        <f aca="false">VLOOKUP(AC$11,Графік!$I$5:$L$32,3,0)</f>
        <v>ВВ</v>
      </c>
      <c r="AD29" s="63" t="str">
        <f aca="false">VLOOKUP(AD$11,Графік!$I$5:$L$32,3,0)</f>
        <v>Р</v>
      </c>
      <c r="AE29" s="64" t="str">
        <f aca="false">VLOOKUP(AE$11,Графік!$I$5:$L$32,3,0)</f>
        <v>Р</v>
      </c>
      <c r="AF29" s="62" t="str">
        <f aca="false">VLOOKUP(AF$11,Графік!$I$5:$L$32,3,0)</f>
        <v>Р</v>
      </c>
      <c r="AG29" s="62" t="str">
        <f aca="false">VLOOKUP(AG$11,Графік!$I$5:$L$32,3,0)</f>
        <v>Р</v>
      </c>
      <c r="AH29" s="62"/>
      <c r="AI29" s="62"/>
      <c r="AJ29" s="62"/>
      <c r="AK29" s="93" t="n">
        <f aca="false">SUMIF($F29:$AJ32,"Р",$F30:$AJ30)</f>
        <v>160</v>
      </c>
      <c r="AL29" s="94" t="n">
        <f aca="false">SUMIF($F31:$AJ32,"НУ",$F32:$AJ32)</f>
        <v>0</v>
      </c>
      <c r="AM29" s="95" t="n">
        <f aca="false">SUMIF(F29:AJ32,"РВ",F30:AJ30)</f>
        <v>0</v>
      </c>
      <c r="AN29" s="96" t="n">
        <f aca="false">AK29+AL29+AM29</f>
        <v>160</v>
      </c>
      <c r="AO29" s="70" t="n">
        <f aca="false">COUNTIF($F29:$AJ32,"=Р")</f>
        <v>20</v>
      </c>
      <c r="AP29" s="97" t="n">
        <f aca="false">COUNTIF($F29:$AJ32,"=ВВ")</f>
        <v>8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0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n">
        <f aca="false">IF(C29&gt;1,Графік!$L$36,"")</f>
        <v>160</v>
      </c>
    </row>
    <row r="30" customFormat="false" ht="15" hidden="false" customHeight="true" outlineLevel="0" collapsed="false">
      <c r="A30" s="57"/>
      <c r="B30" s="58"/>
      <c r="C30" s="102"/>
      <c r="D30" s="60"/>
      <c r="E30" s="100"/>
      <c r="F30" s="75" t="n">
        <f aca="false">IF(F29="Р",8,"")</f>
        <v>8</v>
      </c>
      <c r="G30" s="170" t="n">
        <f aca="false">IF(G29="Р",8,"")</f>
        <v>8</v>
      </c>
      <c r="H30" s="170" t="n">
        <f aca="false">IF(H29="Р",8,"")</f>
        <v>8</v>
      </c>
      <c r="I30" s="170" t="n">
        <f aca="false">IF(I29="Р",8,"")</f>
        <v>8</v>
      </c>
      <c r="J30" s="170" t="str">
        <f aca="false">IF(J29="Р",8,"")</f>
        <v/>
      </c>
      <c r="K30" s="170" t="str">
        <f aca="false">IF(K29="Р",8,"")</f>
        <v/>
      </c>
      <c r="L30" s="170" t="n">
        <f aca="false">IF(L29="Р",8,"")</f>
        <v>8</v>
      </c>
      <c r="M30" s="170" t="n">
        <f aca="false">IF(M29="Р",8,"")</f>
        <v>8</v>
      </c>
      <c r="N30" s="170" t="n">
        <f aca="false">IF(N29="Р",8,"")</f>
        <v>8</v>
      </c>
      <c r="O30" s="170" t="n">
        <f aca="false">IF(O29="Р",8,"")</f>
        <v>8</v>
      </c>
      <c r="P30" s="170" t="str">
        <f aca="false">IF(P29="Р",8,"")</f>
        <v/>
      </c>
      <c r="Q30" s="171" t="str">
        <f aca="false">IF(Q29="Р",8,"")</f>
        <v/>
      </c>
      <c r="R30" s="170" t="n">
        <f aca="false">IF(R29="Р",8,"")</f>
        <v>8</v>
      </c>
      <c r="S30" s="170" t="n">
        <f aca="false">IF(S29="Р",8,"")</f>
        <v>8</v>
      </c>
      <c r="T30" s="171" t="n">
        <f aca="false">IF(T29="Р",8,"")</f>
        <v>8</v>
      </c>
      <c r="U30" s="170" t="n">
        <f aca="false">IF(U29="Р",8,"")</f>
        <v>8</v>
      </c>
      <c r="V30" s="170" t="str">
        <f aca="false">IF(V29="Р",8,"")</f>
        <v/>
      </c>
      <c r="W30" s="171" t="str">
        <f aca="false">IF(W29="Р",8,"")</f>
        <v/>
      </c>
      <c r="X30" s="171" t="n">
        <f aca="false">IF(X29="Р",8,"")</f>
        <v>8</v>
      </c>
      <c r="Y30" s="170" t="n">
        <f aca="false">IF(Y29="Р",8,"")</f>
        <v>8</v>
      </c>
      <c r="Z30" s="170" t="n">
        <f aca="false">IF(Z29="Р",8,"")</f>
        <v>8</v>
      </c>
      <c r="AA30" s="171" t="n">
        <f aca="false">IF(AA29="Р",8,"")</f>
        <v>8</v>
      </c>
      <c r="AB30" s="76" t="str">
        <f aca="false">IF(AB29="Р",8,"")</f>
        <v/>
      </c>
      <c r="AC30" s="171" t="str">
        <f aca="false">IF(AC29="Р",8,"")</f>
        <v/>
      </c>
      <c r="AD30" s="171" t="n">
        <f aca="false">IF(AD29="Р",8,"")</f>
        <v>8</v>
      </c>
      <c r="AE30" s="172" t="n">
        <f aca="false">IF(AE29="Р",8,"")</f>
        <v>8</v>
      </c>
      <c r="AF30" s="170" t="n">
        <f aca="false">IF(AF29="Р",8,"")</f>
        <v>8</v>
      </c>
      <c r="AG30" s="170" t="n">
        <f aca="false">IF(AG29="Р",8,"")</f>
        <v>8</v>
      </c>
      <c r="AH30" s="170"/>
      <c r="AI30" s="170"/>
      <c r="AJ30" s="170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102"/>
      <c r="D31" s="60"/>
      <c r="E31" s="100"/>
      <c r="F31" s="81" t="str">
        <f aca="false">IF(F32&gt;0,"НУ","")</f>
        <v/>
      </c>
      <c r="G31" s="183" t="str">
        <f aca="false">IF(G32&gt;0,"НУ","")</f>
        <v/>
      </c>
      <c r="H31" s="183" t="str">
        <f aca="false">IF(H32&gt;0,"НУ","")</f>
        <v/>
      </c>
      <c r="I31" s="183" t="str">
        <f aca="false">IF(I32&gt;0,"НУ","")</f>
        <v/>
      </c>
      <c r="J31" s="183" t="str">
        <f aca="false">IF(J32&gt;0,"НУ","")</f>
        <v/>
      </c>
      <c r="K31" s="183" t="str">
        <f aca="false">IF(K32&gt;0,"НУ","")</f>
        <v/>
      </c>
      <c r="L31" s="183" t="str">
        <f aca="false">IF(L32&gt;0,"НУ","")</f>
        <v/>
      </c>
      <c r="M31" s="183" t="str">
        <f aca="false">IF(M32&gt;0,"НУ","")</f>
        <v/>
      </c>
      <c r="N31" s="183" t="str">
        <f aca="false">IF(N32&gt;0,"НУ","")</f>
        <v/>
      </c>
      <c r="O31" s="183" t="str">
        <f aca="false">IF(O32&gt;0,"НУ","")</f>
        <v/>
      </c>
      <c r="P31" s="183" t="str">
        <f aca="false">IF(P32&gt;0,"НУ","")</f>
        <v/>
      </c>
      <c r="Q31" s="184" t="str">
        <f aca="false">IF(Q32&gt;0,"НУ","")</f>
        <v/>
      </c>
      <c r="R31" s="183" t="str">
        <f aca="false">IF(R32&gt;0,"НУ","")</f>
        <v/>
      </c>
      <c r="S31" s="183" t="str">
        <f aca="false">IF(S32&gt;0,"НУ","")</f>
        <v/>
      </c>
      <c r="T31" s="184" t="str">
        <f aca="false">IF(T32&gt;0,"НУ","")</f>
        <v/>
      </c>
      <c r="U31" s="183" t="str">
        <f aca="false">IF(U32&gt;0,"НУ","")</f>
        <v/>
      </c>
      <c r="V31" s="183" t="str">
        <f aca="false">IF(V32&gt;0,"НУ","")</f>
        <v/>
      </c>
      <c r="W31" s="184" t="str">
        <f aca="false">IF(W32&gt;0,"НУ","")</f>
        <v/>
      </c>
      <c r="X31" s="184" t="str">
        <f aca="false">IF(X32&gt;0,"НУ","")</f>
        <v/>
      </c>
      <c r="Y31" s="183" t="str">
        <f aca="false">IF(Y32&gt;0,"НУ","")</f>
        <v/>
      </c>
      <c r="Z31" s="183" t="str">
        <f aca="false">IF(Z32&gt;0,"НУ","")</f>
        <v/>
      </c>
      <c r="AA31" s="184" t="str">
        <f aca="false">IF(AA32&gt;0,"НУ","")</f>
        <v/>
      </c>
      <c r="AB31" s="82" t="str">
        <f aca="false">IF(AB32&gt;0,"НУ","")</f>
        <v/>
      </c>
      <c r="AC31" s="184" t="str">
        <f aca="false">IF(AC32&gt;0,"НУ","")</f>
        <v/>
      </c>
      <c r="AD31" s="184" t="str">
        <f aca="false">IF(AD32&gt;0,"НУ","")</f>
        <v/>
      </c>
      <c r="AE31" s="185" t="str">
        <f aca="false">IF(AE32&gt;0,"НУ","")</f>
        <v/>
      </c>
      <c r="AF31" s="183" t="str">
        <f aca="false">IF(AF32&gt;0,"НУ","")</f>
        <v/>
      </c>
      <c r="AG31" s="183" t="str">
        <f aca="false">IF(AG32&gt;0,"НУ","")</f>
        <v/>
      </c>
      <c r="AH31" s="183"/>
      <c r="AI31" s="183" t="str">
        <f aca="false">IF(AI32&gt;0,"НУ","")</f>
        <v/>
      </c>
      <c r="AJ31" s="183" t="str">
        <f aca="false">IF(AJ32&gt;0,"НУ","")</f>
        <v/>
      </c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102"/>
      <c r="D32" s="60"/>
      <c r="E32" s="101"/>
      <c r="F32" s="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8"/>
      <c r="R32" s="187"/>
      <c r="S32" s="187"/>
      <c r="T32" s="188"/>
      <c r="U32" s="187"/>
      <c r="V32" s="187"/>
      <c r="W32" s="188"/>
      <c r="X32" s="188"/>
      <c r="Y32" s="187"/>
      <c r="Z32" s="187"/>
      <c r="AA32" s="188"/>
      <c r="AB32" s="88"/>
      <c r="AC32" s="188"/>
      <c r="AD32" s="188"/>
      <c r="AE32" s="189"/>
      <c r="AF32" s="187"/>
      <c r="AG32" s="187"/>
      <c r="AH32" s="187"/>
      <c r="AI32" s="187"/>
      <c r="AJ32" s="187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>Савчук Адріан Троянович</v>
      </c>
      <c r="C33" s="102" t="s">
        <v>179</v>
      </c>
      <c r="D33" s="60" t="str">
        <f aca="false">IFERROR(VLOOKUP($C33,Списки!$A$1:$C$3999,3,0),"")</f>
        <v>комірник</v>
      </c>
      <c r="E33" s="92"/>
      <c r="F33" s="61" t="str">
        <f aca="false">VLOOKUP(F$11,Графік!$I$5:$L$32,3,0)</f>
        <v>Р</v>
      </c>
      <c r="G33" s="62" t="str">
        <f aca="false">VLOOKUP(G$11,Графік!$I$5:$L$32,3,0)</f>
        <v>Р</v>
      </c>
      <c r="H33" s="62" t="str">
        <f aca="false">VLOOKUP(H$11,Графік!$I$5:$L$32,3,0)</f>
        <v>Р</v>
      </c>
      <c r="I33" s="62" t="str">
        <f aca="false">VLOOKUP(I$11,Графік!$I$5:$L$32,3,0)</f>
        <v>Р</v>
      </c>
      <c r="J33" s="62" t="str">
        <f aca="false">VLOOKUP(J$11,Графік!$I$5:$L$32,3,0)</f>
        <v>ВВ</v>
      </c>
      <c r="K33" s="62" t="str">
        <f aca="false">VLOOKUP(K$11,Графік!$I$5:$L$32,3,0)</f>
        <v>ВВ</v>
      </c>
      <c r="L33" s="62" t="str">
        <f aca="false">VLOOKUP(L$11,Графік!$I$5:$L$32,3,0)</f>
        <v>Р</v>
      </c>
      <c r="M33" s="62" t="str">
        <f aca="false">VLOOKUP(M$11,Графік!$I$5:$L$32,3,0)</f>
        <v>Р</v>
      </c>
      <c r="N33" s="62" t="str">
        <f aca="false">VLOOKUP(N$11,Графік!$I$5:$L$32,3,0)</f>
        <v>Р</v>
      </c>
      <c r="O33" s="62" t="str">
        <f aca="false">VLOOKUP(O$11,Графік!$I$5:$L$32,3,0)</f>
        <v>Р</v>
      </c>
      <c r="P33" s="62" t="str">
        <f aca="false">VLOOKUP(P$11,Графік!$I$5:$L$32,3,0)</f>
        <v>ВВ</v>
      </c>
      <c r="Q33" s="63" t="str">
        <f aca="false">VLOOKUP(Q$11,Графік!$I$5:$L$32,3,0)</f>
        <v>ВВ</v>
      </c>
      <c r="R33" s="62" t="str">
        <f aca="false">VLOOKUP(R$11,Графік!$I$5:$L$32,3,0)</f>
        <v>Р</v>
      </c>
      <c r="S33" s="62" t="str">
        <f aca="false">VLOOKUP(S$11,Графік!$I$5:$L$32,3,0)</f>
        <v>Р</v>
      </c>
      <c r="T33" s="63" t="str">
        <f aca="false">VLOOKUP(T$11,Графік!$I$5:$L$32,3,0)</f>
        <v>Р</v>
      </c>
      <c r="U33" s="62" t="str">
        <f aca="false">VLOOKUP(U$11,Графік!$I$5:$L$32,3,0)</f>
        <v>Р</v>
      </c>
      <c r="V33" s="62" t="str">
        <f aca="false">VLOOKUP(V$11,Графік!$I$5:$L$32,3,0)</f>
        <v>ВВ</v>
      </c>
      <c r="W33" s="63" t="str">
        <f aca="false">VLOOKUP(W$11,Графік!$I$5:$L$32,3,0)</f>
        <v>ВВ</v>
      </c>
      <c r="X33" s="63" t="str">
        <f aca="false">VLOOKUP(X$11,Графік!$I$5:$L$32,3,0)</f>
        <v>Р</v>
      </c>
      <c r="Y33" s="62" t="str">
        <f aca="false">VLOOKUP(Y$11,Графік!$I$5:$L$32,3,0)</f>
        <v>Р</v>
      </c>
      <c r="Z33" s="62" t="str">
        <f aca="false">VLOOKUP(Z$11,Графік!$I$5:$L$32,3,0)</f>
        <v>Р</v>
      </c>
      <c r="AA33" s="63" t="str">
        <f aca="false">VLOOKUP(AA$11,Графік!$I$5:$L$32,3,0)</f>
        <v>Р</v>
      </c>
      <c r="AB33" s="158" t="str">
        <f aca="false">VLOOKUP(AB$11,Графік!$I$5:$L$32,3,0)</f>
        <v>ВВ</v>
      </c>
      <c r="AC33" s="63" t="str">
        <f aca="false">VLOOKUP(AC$11,Графік!$I$5:$L$32,3,0)</f>
        <v>ВВ</v>
      </c>
      <c r="AD33" s="63" t="str">
        <f aca="false">VLOOKUP(AD$11,Графік!$I$5:$L$32,3,0)</f>
        <v>Р</v>
      </c>
      <c r="AE33" s="64" t="str">
        <f aca="false">VLOOKUP(AE$11,Графік!$I$5:$L$32,3,0)</f>
        <v>Р</v>
      </c>
      <c r="AF33" s="62" t="str">
        <f aca="false">VLOOKUP(AF$11,Графік!$I$5:$L$32,3,0)</f>
        <v>Р</v>
      </c>
      <c r="AG33" s="62" t="str">
        <f aca="false">VLOOKUP(AG$11,Графік!$I$5:$L$32,3,0)</f>
        <v>Р</v>
      </c>
      <c r="AH33" s="62"/>
      <c r="AI33" s="62"/>
      <c r="AJ33" s="62"/>
      <c r="AK33" s="93" t="n">
        <f aca="false">SUMIF($F33:$AJ36,"Р",$F34:$AJ34)</f>
        <v>112</v>
      </c>
      <c r="AL33" s="94" t="n">
        <f aca="false">SUMIF($F35:$AJ36,"НУ",$F36:$AJ36)</f>
        <v>0</v>
      </c>
      <c r="AM33" s="95" t="n">
        <f aca="false">SUMIF(F33:AJ36,"РВ",F34:AJ34)</f>
        <v>0</v>
      </c>
      <c r="AN33" s="96" t="n">
        <f aca="false">AK33+AL33+AM33</f>
        <v>112</v>
      </c>
      <c r="AO33" s="70" t="n">
        <f aca="false">COUNTIF($F33:$AJ36,"=Р")</f>
        <v>20</v>
      </c>
      <c r="AP33" s="97" t="n">
        <f aca="false">COUNTIF($F33:$AJ36,"=ВВ")</f>
        <v>8</v>
      </c>
      <c r="AQ33" s="97" t="n">
        <f aca="false">COUNTIF($F33:$AJ36,"=В")</f>
        <v>8</v>
      </c>
      <c r="AR33" s="98" t="n">
        <f aca="false">COUNTIF($F33:$AJ36,"=НА")</f>
        <v>0</v>
      </c>
      <c r="AS33" s="98" t="n">
        <f aca="false">COUNTIF(F33:AJ36,"=ТН")</f>
        <v>0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0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n">
        <f aca="false">IF(C33&gt;1,Графік!$L$36,"")</f>
        <v>160</v>
      </c>
    </row>
    <row r="34" customFormat="false" ht="15" hidden="false" customHeight="true" outlineLevel="0" collapsed="false">
      <c r="A34" s="57"/>
      <c r="B34" s="58"/>
      <c r="C34" s="102"/>
      <c r="D34" s="60"/>
      <c r="E34" s="100"/>
      <c r="F34" s="75" t="n">
        <f aca="false">IF(F33="Р",8,"")</f>
        <v>8</v>
      </c>
      <c r="G34" s="170" t="n">
        <f aca="false">IF(G33="Р",8,"")</f>
        <v>8</v>
      </c>
      <c r="H34" s="170" t="n">
        <f aca="false">IF(H33="Р",8,"")</f>
        <v>8</v>
      </c>
      <c r="I34" s="170" t="n">
        <f aca="false">IF(I33="Р",8,"")</f>
        <v>8</v>
      </c>
      <c r="J34" s="170" t="str">
        <f aca="false">IF(J33="Р",8,"")</f>
        <v/>
      </c>
      <c r="K34" s="170" t="str">
        <f aca="false">IF(K33="Р",8,"")</f>
        <v/>
      </c>
      <c r="L34" s="170" t="n">
        <f aca="false">IF(L33="Р",8,"")</f>
        <v>8</v>
      </c>
      <c r="M34" s="170" t="s">
        <v>180</v>
      </c>
      <c r="N34" s="170" t="s">
        <v>180</v>
      </c>
      <c r="O34" s="170" t="s">
        <v>180</v>
      </c>
      <c r="P34" s="170" t="s">
        <v>180</v>
      </c>
      <c r="Q34" s="171" t="s">
        <v>180</v>
      </c>
      <c r="R34" s="170" t="s">
        <v>180</v>
      </c>
      <c r="S34" s="170" t="s">
        <v>180</v>
      </c>
      <c r="T34" s="171" t="s">
        <v>180</v>
      </c>
      <c r="U34" s="170" t="n">
        <f aca="false">IF(U33="Р",8,"")</f>
        <v>8</v>
      </c>
      <c r="V34" s="170" t="str">
        <f aca="false">IF(V33="Р",8,"")</f>
        <v/>
      </c>
      <c r="W34" s="171" t="str">
        <f aca="false">IF(W33="Р",8,"")</f>
        <v/>
      </c>
      <c r="X34" s="171" t="n">
        <f aca="false">IF(X33="Р",8,"")</f>
        <v>8</v>
      </c>
      <c r="Y34" s="170" t="n">
        <f aca="false">IF(Y33="Р",8,"")</f>
        <v>8</v>
      </c>
      <c r="Z34" s="170" t="n">
        <f aca="false">IF(Z33="Р",8,"")</f>
        <v>8</v>
      </c>
      <c r="AA34" s="171" t="n">
        <f aca="false">IF(AA33="Р",8,"")</f>
        <v>8</v>
      </c>
      <c r="AB34" s="76" t="str">
        <f aca="false">IF(AB33="Р",8,"")</f>
        <v/>
      </c>
      <c r="AC34" s="171" t="str">
        <f aca="false">IF(AC33="Р",8,"")</f>
        <v/>
      </c>
      <c r="AD34" s="171" t="n">
        <f aca="false">IF(AD33="Р",8,"")</f>
        <v>8</v>
      </c>
      <c r="AE34" s="172" t="n">
        <f aca="false">IF(AE33="Р",8,"")</f>
        <v>8</v>
      </c>
      <c r="AF34" s="170" t="n">
        <f aca="false">IF(AF33="Р",8,"")</f>
        <v>8</v>
      </c>
      <c r="AG34" s="170" t="n">
        <f aca="false">IF(AG33="Р",8,"")</f>
        <v>8</v>
      </c>
      <c r="AH34" s="170"/>
      <c r="AI34" s="170"/>
      <c r="AJ34" s="170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102"/>
      <c r="D35" s="60"/>
      <c r="E35" s="100"/>
      <c r="F35" s="81" t="str">
        <f aca="false">IF(F36&gt;0,"НУ","")</f>
        <v/>
      </c>
      <c r="G35" s="183" t="str">
        <f aca="false">IF(G36&gt;0,"НУ","")</f>
        <v/>
      </c>
      <c r="H35" s="183" t="str">
        <f aca="false">IF(H36&gt;0,"НУ","")</f>
        <v/>
      </c>
      <c r="I35" s="183" t="str">
        <f aca="false">IF(I36&gt;0,"НУ","")</f>
        <v/>
      </c>
      <c r="J35" s="183" t="str">
        <f aca="false">IF(J36&gt;0,"НУ","")</f>
        <v/>
      </c>
      <c r="K35" s="183" t="str">
        <f aca="false">IF(K36&gt;0,"НУ","")</f>
        <v/>
      </c>
      <c r="L35" s="183" t="str">
        <f aca="false">IF(L36&gt;0,"НУ","")</f>
        <v/>
      </c>
      <c r="M35" s="183" t="str">
        <f aca="false">IF(M36&gt;0,"НУ","")</f>
        <v/>
      </c>
      <c r="N35" s="183" t="str">
        <f aca="false">IF(N36&gt;0,"НУ","")</f>
        <v/>
      </c>
      <c r="O35" s="183" t="str">
        <f aca="false">IF(O36&gt;0,"НУ","")</f>
        <v/>
      </c>
      <c r="P35" s="183" t="str">
        <f aca="false">IF(P36&gt;0,"НУ","")</f>
        <v/>
      </c>
      <c r="Q35" s="184" t="str">
        <f aca="false">IF(Q36&gt;0,"НУ","")</f>
        <v/>
      </c>
      <c r="R35" s="183" t="str">
        <f aca="false">IF(R36&gt;0,"НУ","")</f>
        <v/>
      </c>
      <c r="S35" s="183" t="str">
        <f aca="false">IF(S36&gt;0,"НУ","")</f>
        <v/>
      </c>
      <c r="T35" s="184" t="str">
        <f aca="false">IF(T36&gt;0,"НУ","")</f>
        <v/>
      </c>
      <c r="U35" s="183" t="str">
        <f aca="false">IF(U36&gt;0,"НУ","")</f>
        <v/>
      </c>
      <c r="V35" s="183" t="str">
        <f aca="false">IF(V36&gt;0,"НУ","")</f>
        <v/>
      </c>
      <c r="W35" s="184" t="str">
        <f aca="false">IF(W36&gt;0,"НУ","")</f>
        <v/>
      </c>
      <c r="X35" s="184" t="str">
        <f aca="false">IF(X36&gt;0,"НУ","")</f>
        <v/>
      </c>
      <c r="Y35" s="183" t="str">
        <f aca="false">IF(Y36&gt;0,"НУ","")</f>
        <v/>
      </c>
      <c r="Z35" s="183" t="str">
        <f aca="false">IF(Z36&gt;0,"НУ","")</f>
        <v/>
      </c>
      <c r="AA35" s="184" t="str">
        <f aca="false">IF(AA36&gt;0,"НУ","")</f>
        <v/>
      </c>
      <c r="AB35" s="82" t="str">
        <f aca="false">IF(AB36&gt;0,"НУ","")</f>
        <v/>
      </c>
      <c r="AC35" s="184" t="str">
        <f aca="false">IF(AC36&gt;0,"НУ","")</f>
        <v/>
      </c>
      <c r="AD35" s="184" t="str">
        <f aca="false">IF(AD36&gt;0,"НУ","")</f>
        <v/>
      </c>
      <c r="AE35" s="185" t="str">
        <f aca="false">IF(AE36&gt;0,"НУ","")</f>
        <v/>
      </c>
      <c r="AF35" s="183" t="str">
        <f aca="false">IF(AF36&gt;0,"НУ","")</f>
        <v/>
      </c>
      <c r="AG35" s="183" t="str">
        <f aca="false">IF(AG36&gt;0,"НУ","")</f>
        <v/>
      </c>
      <c r="AH35" s="183"/>
      <c r="AI35" s="183" t="str">
        <f aca="false">IF(AI36&gt;0,"НУ","")</f>
        <v/>
      </c>
      <c r="AJ35" s="183" t="str">
        <f aca="false">IF(AJ36&gt;0,"НУ","")</f>
        <v/>
      </c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102"/>
      <c r="D36" s="60"/>
      <c r="E36" s="101"/>
      <c r="F36" s="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8"/>
      <c r="R36" s="187"/>
      <c r="S36" s="187"/>
      <c r="T36" s="188"/>
      <c r="U36" s="187"/>
      <c r="V36" s="187"/>
      <c r="W36" s="188"/>
      <c r="X36" s="188"/>
      <c r="Y36" s="187"/>
      <c r="Z36" s="187"/>
      <c r="AA36" s="188"/>
      <c r="AB36" s="88"/>
      <c r="AC36" s="188"/>
      <c r="AD36" s="188"/>
      <c r="AE36" s="189"/>
      <c r="AF36" s="187"/>
      <c r="AG36" s="187"/>
      <c r="AH36" s="187"/>
      <c r="AI36" s="187"/>
      <c r="AJ36" s="187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57" t="n">
        <v>7</v>
      </c>
      <c r="B37" s="58" t="str">
        <f aca="false">IFERROR(VLOOKUP($C37,Списки!$A$1:$C$3999,2,0),"")</f>
        <v>Сусой Віктор Вікторович</v>
      </c>
      <c r="C37" s="102" t="s">
        <v>181</v>
      </c>
      <c r="D37" s="60" t="str">
        <f aca="false">IFERROR(VLOOKUP($C37,Списки!$A$1:$C$3999,3,0),"")</f>
        <v>комірник</v>
      </c>
      <c r="E37" s="92"/>
      <c r="F37" s="61" t="str">
        <f aca="false">VLOOKUP(F$11,Графік!$I$5:$L$32,3,0)</f>
        <v>Р</v>
      </c>
      <c r="G37" s="62" t="str">
        <f aca="false">VLOOKUP(G$11,Графік!$I$5:$L$32,3,0)</f>
        <v>Р</v>
      </c>
      <c r="H37" s="62" t="str">
        <f aca="false">VLOOKUP(H$11,Графік!$I$5:$L$32,3,0)</f>
        <v>Р</v>
      </c>
      <c r="I37" s="62" t="str">
        <f aca="false">VLOOKUP(I$11,Графік!$I$5:$L$32,3,0)</f>
        <v>Р</v>
      </c>
      <c r="J37" s="62" t="str">
        <f aca="false">VLOOKUP(J$11,Графік!$I$5:$L$32,3,0)</f>
        <v>ВВ</v>
      </c>
      <c r="K37" s="62" t="str">
        <f aca="false">VLOOKUP(K$11,Графік!$I$5:$L$32,3,0)</f>
        <v>ВВ</v>
      </c>
      <c r="L37" s="62" t="str">
        <f aca="false">VLOOKUP(L$11,Графік!$I$5:$L$32,3,0)</f>
        <v>Р</v>
      </c>
      <c r="M37" s="62" t="str">
        <f aca="false">VLOOKUP(M$11,Графік!$I$5:$L$32,3,0)</f>
        <v>Р</v>
      </c>
      <c r="N37" s="62" t="str">
        <f aca="false">VLOOKUP(N$11,Графік!$I$5:$L$32,3,0)</f>
        <v>Р</v>
      </c>
      <c r="O37" s="62" t="str">
        <f aca="false">VLOOKUP(O$11,Графік!$I$5:$L$32,3,0)</f>
        <v>Р</v>
      </c>
      <c r="P37" s="62" t="str">
        <f aca="false">VLOOKUP(P$11,Графік!$I$5:$L$32,3,0)</f>
        <v>ВВ</v>
      </c>
      <c r="Q37" s="63" t="str">
        <f aca="false">VLOOKUP(Q$11,Графік!$I$5:$L$32,3,0)</f>
        <v>ВВ</v>
      </c>
      <c r="R37" s="62" t="str">
        <f aca="false">VLOOKUP(R$11,Графік!$I$5:$L$32,3,0)</f>
        <v>Р</v>
      </c>
      <c r="S37" s="62" t="str">
        <f aca="false">VLOOKUP(S$11,Графік!$I$5:$L$32,3,0)</f>
        <v>Р</v>
      </c>
      <c r="T37" s="63" t="str">
        <f aca="false">VLOOKUP(T$11,Графік!$I$5:$L$32,3,0)</f>
        <v>Р</v>
      </c>
      <c r="U37" s="62" t="str">
        <f aca="false">VLOOKUP(U$11,Графік!$I$5:$L$32,3,0)</f>
        <v>Р</v>
      </c>
      <c r="V37" s="62" t="str">
        <f aca="false">VLOOKUP(V$11,Графік!$I$5:$L$32,3,0)</f>
        <v>ВВ</v>
      </c>
      <c r="W37" s="63" t="str">
        <f aca="false">VLOOKUP(W$11,Графік!$I$5:$L$32,3,0)</f>
        <v>ВВ</v>
      </c>
      <c r="X37" s="63" t="str">
        <f aca="false">VLOOKUP(X$11,Графік!$I$5:$L$32,3,0)</f>
        <v>Р</v>
      </c>
      <c r="Y37" s="62" t="str">
        <f aca="false">VLOOKUP(Y$11,Графік!$I$5:$L$32,3,0)</f>
        <v>Р</v>
      </c>
      <c r="Z37" s="62" t="str">
        <f aca="false">VLOOKUP(Z$11,Графік!$I$5:$L$32,3,0)</f>
        <v>Р</v>
      </c>
      <c r="AA37" s="63" t="str">
        <f aca="false">VLOOKUP(AA$11,Графік!$I$5:$L$32,3,0)</f>
        <v>Р</v>
      </c>
      <c r="AB37" s="158" t="str">
        <f aca="false">VLOOKUP(AB$11,Графік!$I$5:$L$32,3,0)</f>
        <v>ВВ</v>
      </c>
      <c r="AC37" s="63" t="str">
        <f aca="false">VLOOKUP(AC$11,Графік!$I$5:$L$32,3,0)</f>
        <v>ВВ</v>
      </c>
      <c r="AD37" s="63" t="str">
        <f aca="false">VLOOKUP(AD$11,Графік!$I$5:$L$32,3,0)</f>
        <v>Р</v>
      </c>
      <c r="AE37" s="64" t="str">
        <f aca="false">VLOOKUP(AE$11,Графік!$I$5:$L$32,3,0)</f>
        <v>Р</v>
      </c>
      <c r="AF37" s="62" t="str">
        <f aca="false">VLOOKUP(AF$11,Графік!$I$5:$L$32,3,0)</f>
        <v>Р</v>
      </c>
      <c r="AG37" s="62" t="str">
        <f aca="false">VLOOKUP(AG$11,Графік!$I$5:$L$32,3,0)</f>
        <v>Р</v>
      </c>
      <c r="AH37" s="62"/>
      <c r="AI37" s="62"/>
      <c r="AJ37" s="62"/>
      <c r="AK37" s="93" t="n">
        <f aca="false">SUMIF($F37:$AJ40,"Р",$F38:$AJ38)</f>
        <v>160</v>
      </c>
      <c r="AL37" s="94" t="n">
        <f aca="false">SUMIF($F39:$AJ40,"НУ",$F40:$AJ40)</f>
        <v>0</v>
      </c>
      <c r="AM37" s="95" t="n">
        <f aca="false">SUMIF(F37:AJ40,"РВ",F38:AJ38)</f>
        <v>0</v>
      </c>
      <c r="AN37" s="96" t="n">
        <f aca="false">AK37+AL37+AM37</f>
        <v>160</v>
      </c>
      <c r="AO37" s="70" t="n">
        <f aca="false">COUNTIF($F37:$AJ40,"=Р")</f>
        <v>20</v>
      </c>
      <c r="AP37" s="97" t="n">
        <f aca="false">COUNTIF($F37:$AJ40,"=ВВ")</f>
        <v>8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0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0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0</v>
      </c>
      <c r="BA37" s="73" t="n">
        <f aca="false">IF(C37&gt;1,Графік!$L$36,"")</f>
        <v>160</v>
      </c>
    </row>
    <row r="38" customFormat="false" ht="15" hidden="false" customHeight="true" outlineLevel="0" collapsed="false">
      <c r="A38" s="57"/>
      <c r="B38" s="58"/>
      <c r="C38" s="102"/>
      <c r="D38" s="60"/>
      <c r="E38" s="100"/>
      <c r="F38" s="75" t="n">
        <f aca="false">IF(F37="Р",8,"")</f>
        <v>8</v>
      </c>
      <c r="G38" s="170" t="n">
        <f aca="false">IF(G37="Р",8,"")</f>
        <v>8</v>
      </c>
      <c r="H38" s="170" t="n">
        <f aca="false">IF(H37="Р",8,"")</f>
        <v>8</v>
      </c>
      <c r="I38" s="170" t="n">
        <f aca="false">IF(I37="Р",8,"")</f>
        <v>8</v>
      </c>
      <c r="J38" s="170" t="str">
        <f aca="false">IF(J37="Р",8,"")</f>
        <v/>
      </c>
      <c r="K38" s="170" t="str">
        <f aca="false">IF(K37="Р",8,"")</f>
        <v/>
      </c>
      <c r="L38" s="170" t="n">
        <f aca="false">IF(L37="Р",8,"")</f>
        <v>8</v>
      </c>
      <c r="M38" s="170" t="n">
        <f aca="false">IF(M37="Р",8,"")</f>
        <v>8</v>
      </c>
      <c r="N38" s="170" t="n">
        <f aca="false">IF(N37="Р",8,"")</f>
        <v>8</v>
      </c>
      <c r="O38" s="170" t="n">
        <f aca="false">IF(O37="Р",8,"")</f>
        <v>8</v>
      </c>
      <c r="P38" s="170" t="str">
        <f aca="false">IF(P37="Р",8,"")</f>
        <v/>
      </c>
      <c r="Q38" s="171" t="str">
        <f aca="false">IF(Q37="Р",8,"")</f>
        <v/>
      </c>
      <c r="R38" s="170" t="n">
        <f aca="false">IF(R37="Р",8,"")</f>
        <v>8</v>
      </c>
      <c r="S38" s="170" t="n">
        <f aca="false">IF(S37="Р",8,"")</f>
        <v>8</v>
      </c>
      <c r="T38" s="171" t="n">
        <f aca="false">IF(T37="Р",8,"")</f>
        <v>8</v>
      </c>
      <c r="U38" s="170" t="n">
        <f aca="false">IF(U37="Р",8,"")</f>
        <v>8</v>
      </c>
      <c r="V38" s="170" t="str">
        <f aca="false">IF(V37="Р",8,"")</f>
        <v/>
      </c>
      <c r="W38" s="171" t="str">
        <f aca="false">IF(W37="Р",8,"")</f>
        <v/>
      </c>
      <c r="X38" s="171" t="n">
        <f aca="false">IF(X37="Р",8,"")</f>
        <v>8</v>
      </c>
      <c r="Y38" s="170" t="n">
        <f aca="false">IF(Y37="Р",8,"")</f>
        <v>8</v>
      </c>
      <c r="Z38" s="170" t="n">
        <f aca="false">IF(Z37="Р",8,"")</f>
        <v>8</v>
      </c>
      <c r="AA38" s="171" t="n">
        <f aca="false">IF(AA37="Р",8,"")</f>
        <v>8</v>
      </c>
      <c r="AB38" s="76" t="str">
        <f aca="false">IF(AB37="Р",8,"")</f>
        <v/>
      </c>
      <c r="AC38" s="171" t="str">
        <f aca="false">IF(AC37="Р",8,"")</f>
        <v/>
      </c>
      <c r="AD38" s="171" t="n">
        <f aca="false">IF(AD37="Р",8,"")</f>
        <v>8</v>
      </c>
      <c r="AE38" s="172" t="n">
        <f aca="false">IF(AE37="Р",8,"")</f>
        <v>8</v>
      </c>
      <c r="AF38" s="170" t="n">
        <f aca="false">IF(AF37="Р",8,"")</f>
        <v>8</v>
      </c>
      <c r="AG38" s="170" t="n">
        <f aca="false">IF(AG37="Р",8,"")</f>
        <v>8</v>
      </c>
      <c r="AH38" s="170"/>
      <c r="AI38" s="170"/>
      <c r="AJ38" s="170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57"/>
      <c r="B39" s="58"/>
      <c r="C39" s="102"/>
      <c r="D39" s="60"/>
      <c r="E39" s="100"/>
      <c r="F39" s="81" t="str">
        <f aca="false">IF(F40&gt;0,"НУ","")</f>
        <v/>
      </c>
      <c r="G39" s="183" t="str">
        <f aca="false">IF(G40&gt;0,"НУ","")</f>
        <v/>
      </c>
      <c r="H39" s="183" t="str">
        <f aca="false">IF(H40&gt;0,"НУ","")</f>
        <v/>
      </c>
      <c r="I39" s="183" t="str">
        <f aca="false">IF(I40&gt;0,"НУ","")</f>
        <v/>
      </c>
      <c r="J39" s="183" t="str">
        <f aca="false">IF(J40&gt;0,"НУ","")</f>
        <v/>
      </c>
      <c r="K39" s="183" t="str">
        <f aca="false">IF(K40&gt;0,"НУ","")</f>
        <v/>
      </c>
      <c r="L39" s="183" t="str">
        <f aca="false">IF(L40&gt;0,"НУ","")</f>
        <v/>
      </c>
      <c r="M39" s="183" t="str">
        <f aca="false">IF(M40&gt;0,"НУ","")</f>
        <v/>
      </c>
      <c r="N39" s="183" t="str">
        <f aca="false">IF(N40&gt;0,"НУ","")</f>
        <v/>
      </c>
      <c r="O39" s="183" t="str">
        <f aca="false">IF(O40&gt;0,"НУ","")</f>
        <v/>
      </c>
      <c r="P39" s="183" t="str">
        <f aca="false">IF(P40&gt;0,"НУ","")</f>
        <v/>
      </c>
      <c r="Q39" s="184" t="str">
        <f aca="false">IF(Q40&gt;0,"НУ","")</f>
        <v/>
      </c>
      <c r="R39" s="183" t="str">
        <f aca="false">IF(R40&gt;0,"НУ","")</f>
        <v/>
      </c>
      <c r="S39" s="183" t="str">
        <f aca="false">IF(S40&gt;0,"НУ","")</f>
        <v/>
      </c>
      <c r="T39" s="184" t="str">
        <f aca="false">IF(T40&gt;0,"НУ","")</f>
        <v/>
      </c>
      <c r="U39" s="183" t="str">
        <f aca="false">IF(U40&gt;0,"НУ","")</f>
        <v/>
      </c>
      <c r="V39" s="183" t="str">
        <f aca="false">IF(V40&gt;0,"НУ","")</f>
        <v/>
      </c>
      <c r="W39" s="184" t="str">
        <f aca="false">IF(W40&gt;0,"НУ","")</f>
        <v/>
      </c>
      <c r="X39" s="184" t="str">
        <f aca="false">IF(X40&gt;0,"НУ","")</f>
        <v/>
      </c>
      <c r="Y39" s="183" t="str">
        <f aca="false">IF(Y40&gt;0,"НУ","")</f>
        <v/>
      </c>
      <c r="Z39" s="183" t="str">
        <f aca="false">IF(Z40&gt;0,"НУ","")</f>
        <v/>
      </c>
      <c r="AA39" s="184" t="str">
        <f aca="false">IF(AA40&gt;0,"НУ","")</f>
        <v/>
      </c>
      <c r="AB39" s="82" t="str">
        <f aca="false">IF(AB40&gt;0,"НУ","")</f>
        <v/>
      </c>
      <c r="AC39" s="184" t="str">
        <f aca="false">IF(AC40&gt;0,"НУ","")</f>
        <v/>
      </c>
      <c r="AD39" s="184" t="str">
        <f aca="false">IF(AD40&gt;0,"НУ","")</f>
        <v/>
      </c>
      <c r="AE39" s="185" t="str">
        <f aca="false">IF(AE40&gt;0,"НУ","")</f>
        <v/>
      </c>
      <c r="AF39" s="183" t="str">
        <f aca="false">IF(AF40&gt;0,"НУ","")</f>
        <v/>
      </c>
      <c r="AG39" s="183" t="str">
        <f aca="false">IF(AG40&gt;0,"НУ","")</f>
        <v/>
      </c>
      <c r="AH39" s="183"/>
      <c r="AI39" s="183" t="str">
        <f aca="false">IF(AI40&gt;0,"НУ","")</f>
        <v/>
      </c>
      <c r="AJ39" s="183" t="str">
        <f aca="false">IF(AJ40&gt;0,"НУ","")</f>
        <v/>
      </c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57"/>
      <c r="B40" s="58"/>
      <c r="C40" s="102"/>
      <c r="D40" s="60"/>
      <c r="E40" s="101"/>
      <c r="F40" s="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8"/>
      <c r="R40" s="187"/>
      <c r="S40" s="187"/>
      <c r="T40" s="188"/>
      <c r="U40" s="187"/>
      <c r="V40" s="187"/>
      <c r="W40" s="188"/>
      <c r="X40" s="188"/>
      <c r="Y40" s="187"/>
      <c r="Z40" s="187"/>
      <c r="AA40" s="188"/>
      <c r="AB40" s="187"/>
      <c r="AC40" s="89"/>
      <c r="AD40" s="188"/>
      <c r="AE40" s="189"/>
      <c r="AF40" s="187"/>
      <c r="AG40" s="187"/>
      <c r="AH40" s="187"/>
      <c r="AI40" s="187"/>
      <c r="AJ40" s="187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57" t="n">
        <v>8</v>
      </c>
      <c r="B41" s="58" t="str">
        <f aca="false">IFERROR(VLOOKUP($C41,Списки!$A$1:$C$3999,2,0),"")</f>
        <v/>
      </c>
      <c r="C41" s="102"/>
      <c r="D41" s="60" t="str">
        <f aca="false">IFERROR(VLOOKUP($C41,Списки!$A$1:$C$3999,3,0),"")</f>
        <v/>
      </c>
      <c r="E41" s="92"/>
      <c r="F41" s="61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3"/>
      <c r="R41" s="62"/>
      <c r="S41" s="62"/>
      <c r="T41" s="63"/>
      <c r="U41" s="62"/>
      <c r="V41" s="62"/>
      <c r="W41" s="63"/>
      <c r="X41" s="63"/>
      <c r="Y41" s="62"/>
      <c r="Z41" s="62"/>
      <c r="AA41" s="63"/>
      <c r="AB41" s="62"/>
      <c r="AC41" s="62"/>
      <c r="AD41" s="63"/>
      <c r="AE41" s="64"/>
      <c r="AF41" s="62"/>
      <c r="AG41" s="62"/>
      <c r="AH41" s="62"/>
      <c r="AI41" s="62"/>
      <c r="AJ41" s="62"/>
      <c r="AK41" s="93" t="n">
        <f aca="false">SUMIF($F41:$AJ44,"Р",$F42:$AJ42)</f>
        <v>0</v>
      </c>
      <c r="AL41" s="94" t="n">
        <f aca="false">SUMIF($F43:$AJ44,"НУ",$F44:$AJ44)</f>
        <v>0</v>
      </c>
      <c r="AM41" s="95" t="n">
        <f aca="false">SUMIF(F41:AJ44,"РВ",F42:AJ42)</f>
        <v>0</v>
      </c>
      <c r="AN41" s="96" t="n">
        <f aca="false">AK41+AL41+AM41</f>
        <v>0</v>
      </c>
      <c r="AO41" s="70" t="n">
        <f aca="false">COUNTIF($F41:$AJ44,"=Р")</f>
        <v>0</v>
      </c>
      <c r="AP41" s="97" t="n">
        <f aca="false">COUNTIF($F41:$AJ44,"=ВВ")</f>
        <v>0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0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str">
        <f aca="false">IF(C41&gt;1,Графік!$L$36,"")</f>
        <v/>
      </c>
    </row>
    <row r="42" customFormat="false" ht="15" hidden="false" customHeight="true" outlineLevel="0" collapsed="false">
      <c r="A42" s="57"/>
      <c r="B42" s="58"/>
      <c r="C42" s="102"/>
      <c r="D42" s="60"/>
      <c r="E42" s="100"/>
      <c r="F42" s="75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1"/>
      <c r="R42" s="170"/>
      <c r="S42" s="170"/>
      <c r="T42" s="171"/>
      <c r="U42" s="170"/>
      <c r="V42" s="170"/>
      <c r="W42" s="171"/>
      <c r="X42" s="171"/>
      <c r="Y42" s="170"/>
      <c r="Z42" s="170"/>
      <c r="AA42" s="171"/>
      <c r="AB42" s="170"/>
      <c r="AC42" s="170"/>
      <c r="AD42" s="171"/>
      <c r="AE42" s="172"/>
      <c r="AF42" s="170"/>
      <c r="AG42" s="170"/>
      <c r="AH42" s="170"/>
      <c r="AI42" s="170"/>
      <c r="AJ42" s="170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57"/>
      <c r="B43" s="58"/>
      <c r="C43" s="102"/>
      <c r="D43" s="60"/>
      <c r="E43" s="100"/>
      <c r="F43" s="81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4"/>
      <c r="R43" s="183"/>
      <c r="S43" s="183"/>
      <c r="T43" s="184"/>
      <c r="U43" s="183"/>
      <c r="V43" s="183"/>
      <c r="W43" s="184"/>
      <c r="X43" s="184"/>
      <c r="Y43" s="183"/>
      <c r="Z43" s="183"/>
      <c r="AA43" s="184"/>
      <c r="AB43" s="183"/>
      <c r="AC43" s="183"/>
      <c r="AD43" s="184"/>
      <c r="AE43" s="185"/>
      <c r="AF43" s="183"/>
      <c r="AG43" s="183"/>
      <c r="AH43" s="183"/>
      <c r="AI43" s="183"/>
      <c r="AJ43" s="183" t="str">
        <f aca="false">IF(AJ44&gt;0,"НУ","")</f>
        <v/>
      </c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57"/>
      <c r="B44" s="58"/>
      <c r="C44" s="102"/>
      <c r="D44" s="60"/>
      <c r="E44" s="101"/>
      <c r="F44" s="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8"/>
      <c r="R44" s="187"/>
      <c r="S44" s="187"/>
      <c r="T44" s="188"/>
      <c r="U44" s="187"/>
      <c r="V44" s="187"/>
      <c r="W44" s="188"/>
      <c r="X44" s="188"/>
      <c r="Y44" s="187"/>
      <c r="Z44" s="187"/>
      <c r="AA44" s="188"/>
      <c r="AB44" s="187"/>
      <c r="AC44" s="187"/>
      <c r="AD44" s="188"/>
      <c r="AE44" s="189"/>
      <c r="AF44" s="187"/>
      <c r="AG44" s="187"/>
      <c r="AH44" s="187"/>
      <c r="AI44" s="187"/>
      <c r="AJ44" s="187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57" t="n">
        <v>9</v>
      </c>
      <c r="B45" s="58" t="str">
        <f aca="false">IFERROR(VLOOKUP($C45,Списки!$A$1:$C$3999,2,0),"")</f>
        <v/>
      </c>
      <c r="C45" s="102"/>
      <c r="D45" s="60" t="str">
        <f aca="false">IFERROR(VLOOKUP($C45,Списки!$A$1:$C$3999,3,0),"")</f>
        <v/>
      </c>
      <c r="E45" s="92"/>
      <c r="F45" s="61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3"/>
      <c r="R45" s="62"/>
      <c r="S45" s="62"/>
      <c r="T45" s="63"/>
      <c r="U45" s="62"/>
      <c r="V45" s="62"/>
      <c r="W45" s="63"/>
      <c r="X45" s="63"/>
      <c r="Y45" s="62"/>
      <c r="Z45" s="62"/>
      <c r="AA45" s="63"/>
      <c r="AB45" s="62"/>
      <c r="AC45" s="62"/>
      <c r="AD45" s="63"/>
      <c r="AE45" s="64"/>
      <c r="AF45" s="62"/>
      <c r="AG45" s="62"/>
      <c r="AH45" s="62"/>
      <c r="AI45" s="62"/>
      <c r="AJ45" s="62"/>
      <c r="AK45" s="93" t="n">
        <f aca="false">SUMIF($F45:$AJ48,"Р",$F46:$AJ46)</f>
        <v>0</v>
      </c>
      <c r="AL45" s="94" t="n">
        <f aca="false">SUMIF($F47:$AJ48,"НУ",$F48:$AJ48)</f>
        <v>0</v>
      </c>
      <c r="AM45" s="95" t="n">
        <f aca="false">SUMIF(F45:AJ48,"РВ",F46:AJ46)</f>
        <v>0</v>
      </c>
      <c r="AN45" s="96" t="n">
        <f aca="false">AK45+AL45+AM45</f>
        <v>0</v>
      </c>
      <c r="AO45" s="70" t="n">
        <f aca="false">COUNTIF($F45:$AJ48,"=Р")</f>
        <v>0</v>
      </c>
      <c r="AP45" s="97" t="n">
        <f aca="false">COUNTIF($F45:$AJ48,"=ВВ")</f>
        <v>0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0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str">
        <f aca="false">IF(C45&gt;1,Графік!$L$36,"")</f>
        <v/>
      </c>
    </row>
    <row r="46" customFormat="false" ht="15" hidden="false" customHeight="true" outlineLevel="0" collapsed="false">
      <c r="A46" s="57"/>
      <c r="B46" s="58"/>
      <c r="C46" s="102"/>
      <c r="D46" s="60"/>
      <c r="E46" s="100"/>
      <c r="F46" s="75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1"/>
      <c r="R46" s="170"/>
      <c r="S46" s="170"/>
      <c r="T46" s="171"/>
      <c r="U46" s="170"/>
      <c r="V46" s="170"/>
      <c r="W46" s="171"/>
      <c r="X46" s="171"/>
      <c r="Y46" s="170"/>
      <c r="Z46" s="170"/>
      <c r="AA46" s="171"/>
      <c r="AB46" s="170"/>
      <c r="AC46" s="170"/>
      <c r="AD46" s="171"/>
      <c r="AE46" s="172"/>
      <c r="AF46" s="170"/>
      <c r="AG46" s="170"/>
      <c r="AH46" s="170"/>
      <c r="AI46" s="170"/>
      <c r="AJ46" s="170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57"/>
      <c r="B47" s="58"/>
      <c r="C47" s="102"/>
      <c r="D47" s="60"/>
      <c r="E47" s="100"/>
      <c r="F47" s="81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4"/>
      <c r="R47" s="183"/>
      <c r="S47" s="183"/>
      <c r="T47" s="184"/>
      <c r="U47" s="183"/>
      <c r="V47" s="183"/>
      <c r="W47" s="184"/>
      <c r="X47" s="184"/>
      <c r="Y47" s="183"/>
      <c r="Z47" s="183"/>
      <c r="AA47" s="184"/>
      <c r="AB47" s="183"/>
      <c r="AC47" s="183"/>
      <c r="AD47" s="184"/>
      <c r="AE47" s="185"/>
      <c r="AF47" s="183"/>
      <c r="AG47" s="183"/>
      <c r="AH47" s="183"/>
      <c r="AI47" s="183"/>
      <c r="AJ47" s="183" t="str">
        <f aca="false">IF(AJ48&gt;0,"НУ","")</f>
        <v/>
      </c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57"/>
      <c r="B48" s="58"/>
      <c r="C48" s="102"/>
      <c r="D48" s="60"/>
      <c r="E48" s="101"/>
      <c r="F48" s="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8"/>
      <c r="R48" s="187"/>
      <c r="S48" s="187"/>
      <c r="T48" s="188"/>
      <c r="U48" s="187"/>
      <c r="V48" s="187"/>
      <c r="W48" s="188"/>
      <c r="X48" s="188"/>
      <c r="Y48" s="187"/>
      <c r="Z48" s="187"/>
      <c r="AA48" s="188"/>
      <c r="AB48" s="187"/>
      <c r="AC48" s="187"/>
      <c r="AD48" s="188"/>
      <c r="AE48" s="189"/>
      <c r="AF48" s="187"/>
      <c r="AG48" s="187"/>
      <c r="AH48" s="187"/>
      <c r="AI48" s="187"/>
      <c r="AJ48" s="187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57" t="n">
        <v>10</v>
      </c>
      <c r="B49" s="58" t="str">
        <f aca="false">IFERROR(VLOOKUP($C49,Списки!$A$1:$C$3999,2,0),"")</f>
        <v/>
      </c>
      <c r="C49" s="102"/>
      <c r="D49" s="60" t="str">
        <f aca="false">IFERROR(VLOOKUP($C49,Списки!$A$1:$C$3999,3,0),"")</f>
        <v/>
      </c>
      <c r="E49" s="92"/>
      <c r="F49" s="61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3"/>
      <c r="R49" s="62"/>
      <c r="S49" s="62"/>
      <c r="T49" s="63"/>
      <c r="U49" s="62"/>
      <c r="V49" s="62"/>
      <c r="W49" s="63"/>
      <c r="X49" s="63"/>
      <c r="Y49" s="62"/>
      <c r="Z49" s="62"/>
      <c r="AA49" s="63"/>
      <c r="AB49" s="62"/>
      <c r="AC49" s="62"/>
      <c r="AD49" s="63"/>
      <c r="AE49" s="64"/>
      <c r="AF49" s="62"/>
      <c r="AG49" s="62"/>
      <c r="AH49" s="62"/>
      <c r="AI49" s="62"/>
      <c r="AJ49" s="62"/>
      <c r="AK49" s="93" t="n">
        <f aca="false">SUMIF($F49:$AJ52,"Р",$F50:$AJ50)</f>
        <v>0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0</v>
      </c>
      <c r="AO49" s="70" t="n">
        <f aca="false">COUNTIF($F49:$AJ52,"=Р")</f>
        <v>0</v>
      </c>
      <c r="AP49" s="97" t="n">
        <f aca="false">COUNTIF($F49:$AJ52,"=ВВ")</f>
        <v>0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0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0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str">
        <f aca="false">IF(C49&gt;1,Графік!$L$36,"")</f>
        <v/>
      </c>
    </row>
    <row r="50" customFormat="false" ht="15" hidden="false" customHeight="true" outlineLevel="0" collapsed="false">
      <c r="A50" s="57"/>
      <c r="B50" s="58"/>
      <c r="C50" s="102"/>
      <c r="D50" s="60"/>
      <c r="E50" s="100"/>
      <c r="F50" s="75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1"/>
      <c r="R50" s="170"/>
      <c r="S50" s="170"/>
      <c r="T50" s="171"/>
      <c r="U50" s="170"/>
      <c r="V50" s="170"/>
      <c r="W50" s="171"/>
      <c r="X50" s="171"/>
      <c r="Y50" s="170"/>
      <c r="Z50" s="170"/>
      <c r="AA50" s="171"/>
      <c r="AB50" s="170"/>
      <c r="AC50" s="170"/>
      <c r="AD50" s="171"/>
      <c r="AE50" s="172"/>
      <c r="AF50" s="170"/>
      <c r="AG50" s="170"/>
      <c r="AH50" s="170"/>
      <c r="AI50" s="170"/>
      <c r="AJ50" s="170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57"/>
      <c r="B51" s="58"/>
      <c r="C51" s="102"/>
      <c r="D51" s="60"/>
      <c r="E51" s="100"/>
      <c r="F51" s="81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4"/>
      <c r="R51" s="183"/>
      <c r="S51" s="183"/>
      <c r="T51" s="184"/>
      <c r="U51" s="183"/>
      <c r="V51" s="183"/>
      <c r="W51" s="184"/>
      <c r="X51" s="184"/>
      <c r="Y51" s="183"/>
      <c r="Z51" s="183"/>
      <c r="AA51" s="184"/>
      <c r="AB51" s="183"/>
      <c r="AC51" s="183"/>
      <c r="AD51" s="184"/>
      <c r="AE51" s="185"/>
      <c r="AF51" s="183"/>
      <c r="AG51" s="183"/>
      <c r="AH51" s="183"/>
      <c r="AI51" s="183"/>
      <c r="AJ51" s="183" t="str">
        <f aca="false">IF(AJ52&gt;0,"НУ","")</f>
        <v/>
      </c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57"/>
      <c r="B52" s="58"/>
      <c r="C52" s="102"/>
      <c r="D52" s="60"/>
      <c r="E52" s="101"/>
      <c r="F52" s="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8"/>
      <c r="R52" s="187"/>
      <c r="S52" s="187"/>
      <c r="T52" s="188"/>
      <c r="U52" s="187"/>
      <c r="V52" s="187"/>
      <c r="W52" s="188"/>
      <c r="X52" s="188"/>
      <c r="Y52" s="187"/>
      <c r="Z52" s="187"/>
      <c r="AA52" s="188"/>
      <c r="AB52" s="187"/>
      <c r="AC52" s="187"/>
      <c r="AD52" s="188"/>
      <c r="AE52" s="189"/>
      <c r="AF52" s="187"/>
      <c r="AG52" s="187"/>
      <c r="AH52" s="187"/>
      <c r="AI52" s="187"/>
      <c r="AJ52" s="187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15" hidden="false" customHeight="true" outlineLevel="0" collapsed="false">
      <c r="A53" s="57" t="n">
        <v>11</v>
      </c>
      <c r="B53" s="58" t="str">
        <f aca="false">IFERROR(VLOOKUP($C53,Списки!$A$1:$C$3999,2,0),"")</f>
        <v/>
      </c>
      <c r="C53" s="102"/>
      <c r="D53" s="60" t="str">
        <f aca="false">IFERROR(VLOOKUP($C53,Списки!$A$1:$C$3999,3,0),"")</f>
        <v/>
      </c>
      <c r="E53" s="92"/>
      <c r="F53" s="61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3"/>
      <c r="R53" s="62"/>
      <c r="S53" s="62"/>
      <c r="T53" s="63"/>
      <c r="U53" s="62"/>
      <c r="V53" s="62"/>
      <c r="W53" s="63"/>
      <c r="X53" s="63"/>
      <c r="Y53" s="62"/>
      <c r="Z53" s="62"/>
      <c r="AA53" s="63"/>
      <c r="AB53" s="62"/>
      <c r="AC53" s="62"/>
      <c r="AD53" s="63"/>
      <c r="AE53" s="64"/>
      <c r="AF53" s="62"/>
      <c r="AG53" s="62"/>
      <c r="AH53" s="62"/>
      <c r="AI53" s="62"/>
      <c r="AJ53" s="62"/>
      <c r="AK53" s="93" t="n">
        <f aca="false">SUMIF($F53:$AJ56,"Р",$F54:$AJ54)</f>
        <v>0</v>
      </c>
      <c r="AL53" s="94" t="n">
        <f aca="false">SUMIF($F55:$AJ56,"НУ",$F56:$AJ56)</f>
        <v>0</v>
      </c>
      <c r="AM53" s="95" t="n">
        <f aca="false">SUMIF(F53:AJ56,"РВ",F54:AJ54)</f>
        <v>0</v>
      </c>
      <c r="AN53" s="96" t="n">
        <f aca="false">AK53+AL53+AM53</f>
        <v>0</v>
      </c>
      <c r="AO53" s="70" t="n">
        <f aca="false">COUNTIF($F53:$AJ56,"=Р")</f>
        <v>0</v>
      </c>
      <c r="AP53" s="97" t="n">
        <f aca="false">COUNTIF($F53:$AJ56,"=ВВ")</f>
        <v>0</v>
      </c>
      <c r="AQ53" s="97" t="n">
        <f aca="false">COUNTIF($F53:$AJ56,"=В")</f>
        <v>0</v>
      </c>
      <c r="AR53" s="98" t="n">
        <f aca="false">COUNTIF($F53:$AJ56,"=НА")</f>
        <v>0</v>
      </c>
      <c r="AS53" s="98" t="n">
        <f aca="false">COUNTIF(F53:AJ56,"=ТН")</f>
        <v>0</v>
      </c>
      <c r="AT53" s="98" t="n">
        <f aca="false">COUNTIF($F53:$AJ56,"=ВД")</f>
        <v>0</v>
      </c>
      <c r="AU53" s="98" t="n">
        <f aca="false">COUNTIF($F53:$AJ56,"=ВП")</f>
        <v>0</v>
      </c>
      <c r="AV53" s="98" t="n">
        <f aca="false">COUNTIF($F53:$AJ56,"=ДД")</f>
        <v>0</v>
      </c>
      <c r="AW53" s="98" t="n">
        <f aca="false">COUNTIF($F53:$AJ56,"=П")</f>
        <v>0</v>
      </c>
      <c r="AX53" s="98" t="n">
        <f aca="false">COUNTIF($F53:$AJ56,"=ПР")</f>
        <v>0</v>
      </c>
      <c r="AY53" s="99" t="n">
        <f aca="false">COUNTIF($F53:$AJ56,"=І")</f>
        <v>0</v>
      </c>
      <c r="AZ53" s="99" t="n">
        <f aca="false">COUNTIF($F53:$AJ56,"=НЗ")</f>
        <v>0</v>
      </c>
      <c r="BA53" s="73" t="str">
        <f aca="false">IF(C53&gt;1,Графік!$L$36,"")</f>
        <v/>
      </c>
    </row>
    <row r="54" customFormat="false" ht="15" hidden="false" customHeight="true" outlineLevel="0" collapsed="false">
      <c r="A54" s="57"/>
      <c r="B54" s="58"/>
      <c r="C54" s="102"/>
      <c r="D54" s="60"/>
      <c r="E54" s="100"/>
      <c r="F54" s="75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1"/>
      <c r="R54" s="170"/>
      <c r="S54" s="170"/>
      <c r="T54" s="171"/>
      <c r="U54" s="170"/>
      <c r="V54" s="170"/>
      <c r="W54" s="171"/>
      <c r="X54" s="171"/>
      <c r="Y54" s="170"/>
      <c r="Z54" s="170"/>
      <c r="AA54" s="171"/>
      <c r="AB54" s="170"/>
      <c r="AC54" s="170"/>
      <c r="AD54" s="171"/>
      <c r="AE54" s="172"/>
      <c r="AF54" s="170"/>
      <c r="AG54" s="170"/>
      <c r="AH54" s="170"/>
      <c r="AI54" s="170"/>
      <c r="AJ54" s="170"/>
      <c r="AK54" s="93"/>
      <c r="AL54" s="94"/>
      <c r="AM54" s="95"/>
      <c r="AN54" s="96"/>
      <c r="AO54" s="70"/>
      <c r="AP54" s="70"/>
      <c r="AQ54" s="70"/>
      <c r="AR54" s="98"/>
      <c r="AS54" s="98"/>
      <c r="AT54" s="98"/>
      <c r="AU54" s="98"/>
      <c r="AV54" s="98"/>
      <c r="AW54" s="98"/>
      <c r="AX54" s="98"/>
      <c r="AY54" s="99"/>
      <c r="AZ54" s="99"/>
      <c r="BA54" s="73"/>
    </row>
    <row r="55" customFormat="false" ht="15" hidden="false" customHeight="true" outlineLevel="0" collapsed="false">
      <c r="A55" s="57"/>
      <c r="B55" s="58"/>
      <c r="C55" s="102"/>
      <c r="D55" s="60"/>
      <c r="E55" s="100"/>
      <c r="F55" s="81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4"/>
      <c r="R55" s="183"/>
      <c r="S55" s="183"/>
      <c r="T55" s="184"/>
      <c r="U55" s="183"/>
      <c r="V55" s="183"/>
      <c r="W55" s="184"/>
      <c r="X55" s="184"/>
      <c r="Y55" s="183"/>
      <c r="Z55" s="183"/>
      <c r="AA55" s="184"/>
      <c r="AB55" s="183"/>
      <c r="AC55" s="183"/>
      <c r="AD55" s="184"/>
      <c r="AE55" s="185"/>
      <c r="AF55" s="183"/>
      <c r="AG55" s="183"/>
      <c r="AH55" s="183"/>
      <c r="AI55" s="183"/>
      <c r="AJ55" s="183" t="str">
        <f aca="false">IF(AJ56&gt;0,"НУ","")</f>
        <v/>
      </c>
      <c r="AK55" s="93"/>
      <c r="AL55" s="94"/>
      <c r="AM55" s="95"/>
      <c r="AN55" s="96"/>
      <c r="AO55" s="70"/>
      <c r="AP55" s="70"/>
      <c r="AQ55" s="70"/>
      <c r="AR55" s="98"/>
      <c r="AS55" s="98"/>
      <c r="AT55" s="98"/>
      <c r="AU55" s="98"/>
      <c r="AV55" s="98"/>
      <c r="AW55" s="98"/>
      <c r="AX55" s="98"/>
      <c r="AY55" s="99"/>
      <c r="AZ55" s="99"/>
      <c r="BA55" s="73"/>
    </row>
    <row r="56" customFormat="false" ht="15" hidden="false" customHeight="true" outlineLevel="0" collapsed="false">
      <c r="A56" s="57"/>
      <c r="B56" s="58"/>
      <c r="C56" s="102"/>
      <c r="D56" s="60"/>
      <c r="E56" s="101"/>
      <c r="F56" s="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8"/>
      <c r="R56" s="187"/>
      <c r="S56" s="187"/>
      <c r="T56" s="188"/>
      <c r="U56" s="187"/>
      <c r="V56" s="187"/>
      <c r="W56" s="188"/>
      <c r="X56" s="188"/>
      <c r="Y56" s="187"/>
      <c r="Z56" s="187"/>
      <c r="AA56" s="188"/>
      <c r="AB56" s="187"/>
      <c r="AC56" s="187"/>
      <c r="AD56" s="188"/>
      <c r="AE56" s="189"/>
      <c r="AF56" s="187"/>
      <c r="AG56" s="187"/>
      <c r="AH56" s="187"/>
      <c r="AI56" s="187"/>
      <c r="AJ56" s="187"/>
      <c r="AK56" s="93"/>
      <c r="AL56" s="94"/>
      <c r="AM56" s="95"/>
      <c r="AN56" s="96"/>
      <c r="AO56" s="70"/>
      <c r="AP56" s="70"/>
      <c r="AQ56" s="70"/>
      <c r="AR56" s="98"/>
      <c r="AS56" s="98"/>
      <c r="AT56" s="98"/>
      <c r="AU56" s="98"/>
      <c r="AV56" s="98"/>
      <c r="AW56" s="98"/>
      <c r="AX56" s="98"/>
      <c r="AY56" s="99"/>
      <c r="AZ56" s="99"/>
      <c r="BA56" s="73"/>
    </row>
    <row r="57" customFormat="false" ht="15" hidden="false" customHeight="true" outlineLevel="0" collapsed="false">
      <c r="A57" s="57" t="n">
        <v>12</v>
      </c>
      <c r="B57" s="58" t="str">
        <f aca="false">IFERROR(VLOOKUP($C57,Списки!$A$1:$C$3999,2,0),"")</f>
        <v/>
      </c>
      <c r="C57" s="102"/>
      <c r="D57" s="60" t="str">
        <f aca="false">IFERROR(VLOOKUP($C57,Списки!$A$1:$C$3999,3,0),"")</f>
        <v/>
      </c>
      <c r="E57" s="92"/>
      <c r="F57" s="61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3"/>
      <c r="R57" s="62"/>
      <c r="S57" s="62"/>
      <c r="T57" s="63"/>
      <c r="U57" s="62"/>
      <c r="V57" s="62"/>
      <c r="W57" s="63"/>
      <c r="X57" s="63"/>
      <c r="Y57" s="62"/>
      <c r="Z57" s="62"/>
      <c r="AA57" s="63"/>
      <c r="AB57" s="62"/>
      <c r="AC57" s="62"/>
      <c r="AD57" s="63"/>
      <c r="AE57" s="64"/>
      <c r="AF57" s="62"/>
      <c r="AG57" s="62"/>
      <c r="AH57" s="62"/>
      <c r="AI57" s="62"/>
      <c r="AJ57" s="62"/>
      <c r="AK57" s="93" t="n">
        <f aca="false">SUMIF($F57:$AJ60,"Р",$F58:$AJ58)</f>
        <v>0</v>
      </c>
      <c r="AL57" s="94" t="n">
        <f aca="false">SUMIF($F59:$AJ60,"НУ",$F60:$AJ60)</f>
        <v>0</v>
      </c>
      <c r="AM57" s="95" t="n">
        <f aca="false">SUMIF(F57:AJ60,"РВ",F58:AJ58)</f>
        <v>0</v>
      </c>
      <c r="AN57" s="96" t="n">
        <f aca="false">AK57+AL57+AM57</f>
        <v>0</v>
      </c>
      <c r="AO57" s="70" t="n">
        <f aca="false">COUNTIF($F57:$AJ60,"=Р")</f>
        <v>0</v>
      </c>
      <c r="AP57" s="97" t="n">
        <f aca="false">COUNTIF($F57:$AJ60,"=ВВ")</f>
        <v>0</v>
      </c>
      <c r="AQ57" s="97" t="n">
        <f aca="false">COUNTIF($F57:$AJ60,"=В")</f>
        <v>0</v>
      </c>
      <c r="AR57" s="98" t="n">
        <f aca="false">COUNTIF($F57:$AJ60,"=НА")</f>
        <v>0</v>
      </c>
      <c r="AS57" s="98" t="n">
        <f aca="false">COUNTIF(F57:AJ60,"=ТН")</f>
        <v>0</v>
      </c>
      <c r="AT57" s="98" t="n">
        <f aca="false">COUNTIF($F57:$AJ60,"=ВД")</f>
        <v>0</v>
      </c>
      <c r="AU57" s="98" t="n">
        <f aca="false">COUNTIF($F57:$AJ60,"=ВП")</f>
        <v>0</v>
      </c>
      <c r="AV57" s="98" t="n">
        <f aca="false">COUNTIF($F57:$AJ60,"=ДД")</f>
        <v>0</v>
      </c>
      <c r="AW57" s="98" t="n">
        <f aca="false">COUNTIF($F57:$AJ60,"=П")</f>
        <v>0</v>
      </c>
      <c r="AX57" s="98" t="n">
        <f aca="false">COUNTIF($F57:$AJ60,"=ПР")</f>
        <v>0</v>
      </c>
      <c r="AY57" s="99" t="n">
        <f aca="false">COUNTIF($F57:$AJ60,"=І")</f>
        <v>0</v>
      </c>
      <c r="AZ57" s="99" t="n">
        <f aca="false">COUNTIF($F57:$AJ60,"=НЗ")</f>
        <v>0</v>
      </c>
      <c r="BA57" s="73" t="str">
        <f aca="false">IF(C57&gt;1,Графік!$L$36,"")</f>
        <v/>
      </c>
    </row>
    <row r="58" customFormat="false" ht="15" hidden="false" customHeight="true" outlineLevel="0" collapsed="false">
      <c r="A58" s="57"/>
      <c r="B58" s="58"/>
      <c r="C58" s="102"/>
      <c r="D58" s="60"/>
      <c r="E58" s="100"/>
      <c r="F58" s="75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1"/>
      <c r="R58" s="170"/>
      <c r="S58" s="170"/>
      <c r="T58" s="171"/>
      <c r="U58" s="170"/>
      <c r="V58" s="170"/>
      <c r="W58" s="171"/>
      <c r="X58" s="171"/>
      <c r="Y58" s="170"/>
      <c r="Z58" s="170"/>
      <c r="AA58" s="171"/>
      <c r="AB58" s="170"/>
      <c r="AC58" s="170"/>
      <c r="AD58" s="171"/>
      <c r="AE58" s="172"/>
      <c r="AF58" s="170"/>
      <c r="AG58" s="170"/>
      <c r="AH58" s="170"/>
      <c r="AI58" s="170"/>
      <c r="AJ58" s="170"/>
      <c r="AK58" s="93"/>
      <c r="AL58" s="94"/>
      <c r="AM58" s="95"/>
      <c r="AN58" s="96"/>
      <c r="AO58" s="70"/>
      <c r="AP58" s="70"/>
      <c r="AQ58" s="70"/>
      <c r="AR58" s="98"/>
      <c r="AS58" s="98"/>
      <c r="AT58" s="98"/>
      <c r="AU58" s="98"/>
      <c r="AV58" s="98"/>
      <c r="AW58" s="98"/>
      <c r="AX58" s="98"/>
      <c r="AY58" s="99"/>
      <c r="AZ58" s="99"/>
      <c r="BA58" s="73"/>
    </row>
    <row r="59" customFormat="false" ht="15" hidden="false" customHeight="true" outlineLevel="0" collapsed="false">
      <c r="A59" s="57"/>
      <c r="B59" s="58"/>
      <c r="C59" s="102"/>
      <c r="D59" s="60"/>
      <c r="E59" s="100"/>
      <c r="F59" s="81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4"/>
      <c r="R59" s="183"/>
      <c r="S59" s="183"/>
      <c r="T59" s="184"/>
      <c r="U59" s="183"/>
      <c r="V59" s="183"/>
      <c r="W59" s="184"/>
      <c r="X59" s="184"/>
      <c r="Y59" s="183"/>
      <c r="Z59" s="183"/>
      <c r="AA59" s="184"/>
      <c r="AB59" s="183"/>
      <c r="AC59" s="183"/>
      <c r="AD59" s="184"/>
      <c r="AE59" s="185"/>
      <c r="AF59" s="183"/>
      <c r="AG59" s="183"/>
      <c r="AH59" s="183"/>
      <c r="AI59" s="183"/>
      <c r="AJ59" s="183" t="str">
        <f aca="false">IF(AJ60&gt;0,"НУ","")</f>
        <v/>
      </c>
      <c r="AK59" s="93"/>
      <c r="AL59" s="94"/>
      <c r="AM59" s="95"/>
      <c r="AN59" s="96"/>
      <c r="AO59" s="70"/>
      <c r="AP59" s="70"/>
      <c r="AQ59" s="70"/>
      <c r="AR59" s="98"/>
      <c r="AS59" s="98"/>
      <c r="AT59" s="98"/>
      <c r="AU59" s="98"/>
      <c r="AV59" s="98"/>
      <c r="AW59" s="98"/>
      <c r="AX59" s="98"/>
      <c r="AY59" s="99"/>
      <c r="AZ59" s="99"/>
      <c r="BA59" s="73"/>
    </row>
    <row r="60" customFormat="false" ht="15" hidden="false" customHeight="true" outlineLevel="0" collapsed="false">
      <c r="A60" s="57"/>
      <c r="B60" s="58"/>
      <c r="C60" s="102"/>
      <c r="D60" s="60"/>
      <c r="E60" s="101"/>
      <c r="F60" s="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8"/>
      <c r="R60" s="187"/>
      <c r="S60" s="187"/>
      <c r="T60" s="188"/>
      <c r="U60" s="187"/>
      <c r="V60" s="187"/>
      <c r="W60" s="188"/>
      <c r="X60" s="188"/>
      <c r="Y60" s="187"/>
      <c r="Z60" s="187"/>
      <c r="AA60" s="188"/>
      <c r="AB60" s="187"/>
      <c r="AC60" s="187"/>
      <c r="AD60" s="188"/>
      <c r="AE60" s="189"/>
      <c r="AF60" s="187"/>
      <c r="AG60" s="187"/>
      <c r="AH60" s="187"/>
      <c r="AI60" s="187"/>
      <c r="AJ60" s="187"/>
      <c r="AK60" s="93"/>
      <c r="AL60" s="94"/>
      <c r="AM60" s="95"/>
      <c r="AN60" s="96"/>
      <c r="AO60" s="70"/>
      <c r="AP60" s="70"/>
      <c r="AQ60" s="70"/>
      <c r="AR60" s="98"/>
      <c r="AS60" s="98"/>
      <c r="AT60" s="98"/>
      <c r="AU60" s="98"/>
      <c r="AV60" s="98"/>
      <c r="AW60" s="98"/>
      <c r="AX60" s="98"/>
      <c r="AY60" s="99"/>
      <c r="AZ60" s="99"/>
      <c r="BA60" s="73"/>
    </row>
    <row r="61" customFormat="false" ht="15" hidden="false" customHeight="true" outlineLevel="0" collapsed="false">
      <c r="A61" s="57" t="n">
        <v>13</v>
      </c>
      <c r="B61" s="58" t="str">
        <f aca="false">IFERROR(VLOOKUP($C61,Списки!$A$1:$C$3999,2,0),"")</f>
        <v/>
      </c>
      <c r="C61" s="102"/>
      <c r="D61" s="60" t="str">
        <f aca="false">IFERROR(VLOOKUP($C61,Списки!$A$1:$C$3999,3,0),"")</f>
        <v/>
      </c>
      <c r="E61" s="92"/>
      <c r="F61" s="61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3"/>
      <c r="R61" s="62"/>
      <c r="S61" s="62"/>
      <c r="T61" s="63"/>
      <c r="U61" s="62"/>
      <c r="V61" s="62"/>
      <c r="W61" s="63"/>
      <c r="X61" s="63"/>
      <c r="Y61" s="62"/>
      <c r="Z61" s="62"/>
      <c r="AA61" s="63"/>
      <c r="AB61" s="62"/>
      <c r="AC61" s="62"/>
      <c r="AD61" s="63"/>
      <c r="AE61" s="64"/>
      <c r="AF61" s="62"/>
      <c r="AG61" s="62"/>
      <c r="AH61" s="62"/>
      <c r="AI61" s="62"/>
      <c r="AJ61" s="62"/>
      <c r="AK61" s="93" t="n">
        <f aca="false">SUMIF($F61:$AJ64,"Р",$F62:$AJ62)</f>
        <v>0</v>
      </c>
      <c r="AL61" s="94" t="n">
        <f aca="false">SUMIF($F63:$AJ64,"НУ",$F64:$AJ64)</f>
        <v>0</v>
      </c>
      <c r="AM61" s="95" t="n">
        <f aca="false">SUMIF(F61:AJ64,"РВ",F62:AJ62)</f>
        <v>0</v>
      </c>
      <c r="AN61" s="96" t="n">
        <f aca="false">AK61+AL61+AM61</f>
        <v>0</v>
      </c>
      <c r="AO61" s="70" t="n">
        <f aca="false">COUNTIF($F61:$AJ64,"=Р")</f>
        <v>0</v>
      </c>
      <c r="AP61" s="97" t="n">
        <f aca="false">COUNTIF($F61:$AJ64,"=ВВ")</f>
        <v>0</v>
      </c>
      <c r="AQ61" s="97" t="n">
        <f aca="false">COUNTIF($F61:$AJ64,"=В")</f>
        <v>0</v>
      </c>
      <c r="AR61" s="98" t="n">
        <f aca="false">COUNTIF($F61:$AJ64,"=НА")</f>
        <v>0</v>
      </c>
      <c r="AS61" s="98" t="n">
        <f aca="false">COUNTIF(F61:AJ64,"=ТН")</f>
        <v>0</v>
      </c>
      <c r="AT61" s="98" t="n">
        <f aca="false">COUNTIF($F61:$AJ64,"=ВД")</f>
        <v>0</v>
      </c>
      <c r="AU61" s="98" t="n">
        <f aca="false">COUNTIF($F61:$AJ64,"=ВП")</f>
        <v>0</v>
      </c>
      <c r="AV61" s="98" t="n">
        <f aca="false">COUNTIF($F61:$AJ64,"=ДД")</f>
        <v>0</v>
      </c>
      <c r="AW61" s="98" t="n">
        <f aca="false">COUNTIF($F61:$AJ64,"=П")</f>
        <v>0</v>
      </c>
      <c r="AX61" s="98" t="n">
        <f aca="false">COUNTIF($F61:$AJ64,"=ПР")</f>
        <v>0</v>
      </c>
      <c r="AY61" s="99" t="n">
        <f aca="false">COUNTIF($F61:$AJ64,"=І")</f>
        <v>0</v>
      </c>
      <c r="AZ61" s="99" t="n">
        <f aca="false">COUNTIF($F61:$AJ64,"=НЗ")</f>
        <v>0</v>
      </c>
      <c r="BA61" s="73" t="str">
        <f aca="false">IF(C61&gt;1,Графік!$L$36,"")</f>
        <v/>
      </c>
    </row>
    <row r="62" customFormat="false" ht="15" hidden="false" customHeight="true" outlineLevel="0" collapsed="false">
      <c r="A62" s="57"/>
      <c r="B62" s="58"/>
      <c r="C62" s="102"/>
      <c r="D62" s="60"/>
      <c r="E62" s="100"/>
      <c r="F62" s="75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1"/>
      <c r="R62" s="170"/>
      <c r="S62" s="170"/>
      <c r="T62" s="171"/>
      <c r="U62" s="170"/>
      <c r="V62" s="170"/>
      <c r="W62" s="171"/>
      <c r="X62" s="171"/>
      <c r="Y62" s="170"/>
      <c r="Z62" s="170"/>
      <c r="AA62" s="171"/>
      <c r="AB62" s="170"/>
      <c r="AC62" s="170"/>
      <c r="AD62" s="171"/>
      <c r="AE62" s="172"/>
      <c r="AF62" s="170"/>
      <c r="AG62" s="170"/>
      <c r="AH62" s="170"/>
      <c r="AI62" s="170"/>
      <c r="AJ62" s="170"/>
      <c r="AK62" s="93"/>
      <c r="AL62" s="94"/>
      <c r="AM62" s="95"/>
      <c r="AN62" s="96"/>
      <c r="AO62" s="70"/>
      <c r="AP62" s="70"/>
      <c r="AQ62" s="70"/>
      <c r="AR62" s="98"/>
      <c r="AS62" s="98"/>
      <c r="AT62" s="98"/>
      <c r="AU62" s="98"/>
      <c r="AV62" s="98"/>
      <c r="AW62" s="98"/>
      <c r="AX62" s="98"/>
      <c r="AY62" s="99"/>
      <c r="AZ62" s="99"/>
      <c r="BA62" s="73"/>
    </row>
    <row r="63" customFormat="false" ht="15" hidden="false" customHeight="true" outlineLevel="0" collapsed="false">
      <c r="A63" s="57"/>
      <c r="B63" s="58"/>
      <c r="C63" s="102"/>
      <c r="D63" s="60"/>
      <c r="E63" s="100"/>
      <c r="F63" s="81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4"/>
      <c r="R63" s="183"/>
      <c r="S63" s="183"/>
      <c r="T63" s="184"/>
      <c r="U63" s="183"/>
      <c r="V63" s="183"/>
      <c r="W63" s="184"/>
      <c r="X63" s="184"/>
      <c r="Y63" s="183"/>
      <c r="Z63" s="183"/>
      <c r="AA63" s="184"/>
      <c r="AB63" s="183"/>
      <c r="AC63" s="183"/>
      <c r="AD63" s="184"/>
      <c r="AE63" s="185"/>
      <c r="AF63" s="183"/>
      <c r="AG63" s="183"/>
      <c r="AH63" s="183"/>
      <c r="AI63" s="183"/>
      <c r="AJ63" s="183" t="str">
        <f aca="false">IF(AJ64&gt;0,"НУ","")</f>
        <v/>
      </c>
      <c r="AK63" s="93"/>
      <c r="AL63" s="94"/>
      <c r="AM63" s="95"/>
      <c r="AN63" s="96"/>
      <c r="AO63" s="70"/>
      <c r="AP63" s="70"/>
      <c r="AQ63" s="70"/>
      <c r="AR63" s="98"/>
      <c r="AS63" s="98"/>
      <c r="AT63" s="98"/>
      <c r="AU63" s="98"/>
      <c r="AV63" s="98"/>
      <c r="AW63" s="98"/>
      <c r="AX63" s="98"/>
      <c r="AY63" s="99"/>
      <c r="AZ63" s="99"/>
      <c r="BA63" s="73"/>
    </row>
    <row r="64" customFormat="false" ht="15" hidden="false" customHeight="true" outlineLevel="0" collapsed="false">
      <c r="A64" s="57"/>
      <c r="B64" s="58"/>
      <c r="C64" s="102"/>
      <c r="D64" s="60"/>
      <c r="E64" s="101"/>
      <c r="F64" s="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8"/>
      <c r="R64" s="187"/>
      <c r="S64" s="187"/>
      <c r="T64" s="188"/>
      <c r="U64" s="187"/>
      <c r="V64" s="187"/>
      <c r="W64" s="188"/>
      <c r="X64" s="188"/>
      <c r="Y64" s="187"/>
      <c r="Z64" s="187"/>
      <c r="AA64" s="188"/>
      <c r="AB64" s="187"/>
      <c r="AC64" s="187"/>
      <c r="AD64" s="188"/>
      <c r="AE64" s="189"/>
      <c r="AF64" s="187"/>
      <c r="AG64" s="187"/>
      <c r="AH64" s="187"/>
      <c r="AI64" s="187"/>
      <c r="AJ64" s="187"/>
      <c r="AK64" s="93"/>
      <c r="AL64" s="94"/>
      <c r="AM64" s="95"/>
      <c r="AN64" s="96"/>
      <c r="AO64" s="70"/>
      <c r="AP64" s="70"/>
      <c r="AQ64" s="70"/>
      <c r="AR64" s="98"/>
      <c r="AS64" s="98"/>
      <c r="AT64" s="98"/>
      <c r="AU64" s="98"/>
      <c r="AV64" s="98"/>
      <c r="AW64" s="98"/>
      <c r="AX64" s="98"/>
      <c r="AY64" s="99"/>
      <c r="AZ64" s="99"/>
      <c r="BA64" s="73"/>
    </row>
    <row r="65" customFormat="false" ht="15" hidden="false" customHeight="true" outlineLevel="0" collapsed="false">
      <c r="A65" s="57" t="n">
        <v>14</v>
      </c>
      <c r="B65" s="58" t="str">
        <f aca="false">IFERROR(VLOOKUP($C65,Списки!$A$1:$C$3999,2,0),"")</f>
        <v/>
      </c>
      <c r="C65" s="102"/>
      <c r="D65" s="60" t="str">
        <f aca="false">IFERROR(VLOOKUP($C65,Списки!$A$1:$C$3999,3,0),"")</f>
        <v/>
      </c>
      <c r="E65" s="92"/>
      <c r="F65" s="61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3"/>
      <c r="R65" s="62"/>
      <c r="S65" s="62"/>
      <c r="T65" s="63"/>
      <c r="U65" s="62"/>
      <c r="V65" s="62"/>
      <c r="W65" s="63"/>
      <c r="X65" s="63"/>
      <c r="Y65" s="62"/>
      <c r="Z65" s="62"/>
      <c r="AA65" s="63"/>
      <c r="AB65" s="62"/>
      <c r="AC65" s="62"/>
      <c r="AD65" s="63"/>
      <c r="AE65" s="64"/>
      <c r="AF65" s="62"/>
      <c r="AG65" s="62"/>
      <c r="AH65" s="62"/>
      <c r="AI65" s="62"/>
      <c r="AJ65" s="62"/>
      <c r="AK65" s="93" t="n">
        <f aca="false">SUMIF($F65:$AJ68,"Р",$F66:$AJ66)</f>
        <v>0</v>
      </c>
      <c r="AL65" s="94" t="n">
        <f aca="false">SUMIF($F67:$AJ68,"НУ",$F68:$AJ68)</f>
        <v>0</v>
      </c>
      <c r="AM65" s="95" t="n">
        <f aca="false">SUMIF(F65:AJ68,"РВ",F66:AJ66)</f>
        <v>0</v>
      </c>
      <c r="AN65" s="96" t="n">
        <f aca="false">AK65+AL65+AM65</f>
        <v>0</v>
      </c>
      <c r="AO65" s="70" t="n">
        <f aca="false">COUNTIF($F65:$AJ68,"=Р")</f>
        <v>0</v>
      </c>
      <c r="AP65" s="97" t="n">
        <f aca="false">COUNTIF($F65:$AJ68,"=ВВ")</f>
        <v>0</v>
      </c>
      <c r="AQ65" s="97" t="n">
        <f aca="false">COUNTIF($F65:$AJ68,"=В")</f>
        <v>0</v>
      </c>
      <c r="AR65" s="98" t="n">
        <f aca="false">COUNTIF($F65:$AJ68,"=НА")</f>
        <v>0</v>
      </c>
      <c r="AS65" s="98" t="n">
        <f aca="false">COUNTIF(F65:AJ68,"=ТН")</f>
        <v>0</v>
      </c>
      <c r="AT65" s="98" t="n">
        <f aca="false">COUNTIF($F65:$AJ68,"=ВД")</f>
        <v>0</v>
      </c>
      <c r="AU65" s="98" t="n">
        <f aca="false">COUNTIF($F65:$AJ68,"=ВП")</f>
        <v>0</v>
      </c>
      <c r="AV65" s="98" t="n">
        <f aca="false">COUNTIF($F65:$AJ68,"=ДД")</f>
        <v>0</v>
      </c>
      <c r="AW65" s="98" t="n">
        <f aca="false">COUNTIF($F65:$AJ68,"=П")</f>
        <v>0</v>
      </c>
      <c r="AX65" s="98" t="n">
        <f aca="false">COUNTIF($F65:$AJ68,"=ПР")</f>
        <v>0</v>
      </c>
      <c r="AY65" s="99" t="n">
        <f aca="false">COUNTIF($F65:$AJ68,"=І")</f>
        <v>0</v>
      </c>
      <c r="AZ65" s="99" t="n">
        <f aca="false">COUNTIF($F65:$AJ68,"=НЗ")</f>
        <v>0</v>
      </c>
      <c r="BA65" s="73" t="str">
        <f aca="false">IF(C65&gt;1,Графік!$L$36,"")</f>
        <v/>
      </c>
    </row>
    <row r="66" customFormat="false" ht="15" hidden="false" customHeight="true" outlineLevel="0" collapsed="false">
      <c r="A66" s="57"/>
      <c r="B66" s="58"/>
      <c r="C66" s="102"/>
      <c r="D66" s="60"/>
      <c r="E66" s="100"/>
      <c r="F66" s="75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1"/>
      <c r="R66" s="170"/>
      <c r="S66" s="170"/>
      <c r="T66" s="171"/>
      <c r="U66" s="170"/>
      <c r="V66" s="170"/>
      <c r="W66" s="171"/>
      <c r="X66" s="171"/>
      <c r="Y66" s="170"/>
      <c r="Z66" s="170"/>
      <c r="AA66" s="171"/>
      <c r="AB66" s="170"/>
      <c r="AC66" s="170"/>
      <c r="AD66" s="171"/>
      <c r="AE66" s="172"/>
      <c r="AF66" s="170"/>
      <c r="AG66" s="170"/>
      <c r="AH66" s="170"/>
      <c r="AI66" s="170"/>
      <c r="AJ66" s="170"/>
      <c r="AK66" s="93"/>
      <c r="AL66" s="94"/>
      <c r="AM66" s="95"/>
      <c r="AN66" s="96"/>
      <c r="AO66" s="70"/>
      <c r="AP66" s="70"/>
      <c r="AQ66" s="70"/>
      <c r="AR66" s="98"/>
      <c r="AS66" s="98"/>
      <c r="AT66" s="98"/>
      <c r="AU66" s="98"/>
      <c r="AV66" s="98"/>
      <c r="AW66" s="98"/>
      <c r="AX66" s="98"/>
      <c r="AY66" s="99"/>
      <c r="AZ66" s="99"/>
      <c r="BA66" s="73"/>
    </row>
    <row r="67" customFormat="false" ht="15" hidden="false" customHeight="true" outlineLevel="0" collapsed="false">
      <c r="A67" s="57"/>
      <c r="B67" s="58"/>
      <c r="C67" s="102"/>
      <c r="D67" s="60"/>
      <c r="E67" s="100"/>
      <c r="F67" s="81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4"/>
      <c r="R67" s="183"/>
      <c r="S67" s="183"/>
      <c r="T67" s="184"/>
      <c r="U67" s="183"/>
      <c r="V67" s="183"/>
      <c r="W67" s="184"/>
      <c r="X67" s="184"/>
      <c r="Y67" s="183"/>
      <c r="Z67" s="183"/>
      <c r="AA67" s="184"/>
      <c r="AB67" s="183"/>
      <c r="AC67" s="183"/>
      <c r="AD67" s="184"/>
      <c r="AE67" s="185"/>
      <c r="AF67" s="183"/>
      <c r="AG67" s="183"/>
      <c r="AH67" s="183"/>
      <c r="AI67" s="183"/>
      <c r="AJ67" s="183" t="str">
        <f aca="false">IF(AJ68&gt;0,"НУ","")</f>
        <v/>
      </c>
      <c r="AK67" s="93"/>
      <c r="AL67" s="94"/>
      <c r="AM67" s="95"/>
      <c r="AN67" s="96"/>
      <c r="AO67" s="70"/>
      <c r="AP67" s="70"/>
      <c r="AQ67" s="70"/>
      <c r="AR67" s="98"/>
      <c r="AS67" s="98"/>
      <c r="AT67" s="98"/>
      <c r="AU67" s="98"/>
      <c r="AV67" s="98"/>
      <c r="AW67" s="98"/>
      <c r="AX67" s="98"/>
      <c r="AY67" s="99"/>
      <c r="AZ67" s="99"/>
      <c r="BA67" s="73"/>
    </row>
    <row r="68" customFormat="false" ht="15" hidden="false" customHeight="true" outlineLevel="0" collapsed="false">
      <c r="A68" s="57"/>
      <c r="B68" s="58"/>
      <c r="C68" s="102"/>
      <c r="D68" s="60"/>
      <c r="E68" s="101"/>
      <c r="F68" s="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8"/>
      <c r="R68" s="187"/>
      <c r="S68" s="187"/>
      <c r="T68" s="188"/>
      <c r="U68" s="187"/>
      <c r="V68" s="187"/>
      <c r="W68" s="188"/>
      <c r="X68" s="188"/>
      <c r="Y68" s="187"/>
      <c r="Z68" s="187"/>
      <c r="AA68" s="188"/>
      <c r="AB68" s="187"/>
      <c r="AC68" s="187"/>
      <c r="AD68" s="188"/>
      <c r="AE68" s="189"/>
      <c r="AF68" s="187"/>
      <c r="AG68" s="187"/>
      <c r="AH68" s="187"/>
      <c r="AI68" s="187"/>
      <c r="AJ68" s="187"/>
      <c r="AK68" s="93"/>
      <c r="AL68" s="94"/>
      <c r="AM68" s="95"/>
      <c r="AN68" s="96"/>
      <c r="AO68" s="70"/>
      <c r="AP68" s="70"/>
      <c r="AQ68" s="70"/>
      <c r="AR68" s="98"/>
      <c r="AS68" s="98"/>
      <c r="AT68" s="98"/>
      <c r="AU68" s="98"/>
      <c r="AV68" s="98"/>
      <c r="AW68" s="98"/>
      <c r="AX68" s="98"/>
      <c r="AY68" s="99"/>
      <c r="AZ68" s="99"/>
      <c r="BA68" s="73"/>
    </row>
    <row r="69" customFormat="false" ht="15" hidden="false" customHeight="true" outlineLevel="0" collapsed="false">
      <c r="A69" s="57" t="n">
        <v>15</v>
      </c>
      <c r="B69" s="58" t="str">
        <f aca="false">IFERROR(VLOOKUP($C69,Списки!$A$1:$C$3999,2,0),"")</f>
        <v/>
      </c>
      <c r="C69" s="102"/>
      <c r="D69" s="60" t="str">
        <f aca="false">IFERROR(VLOOKUP($C69,Списки!$A$1:$C$3999,3,0),"")</f>
        <v/>
      </c>
      <c r="E69" s="92"/>
      <c r="F69" s="61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3"/>
      <c r="R69" s="62"/>
      <c r="S69" s="62"/>
      <c r="T69" s="63"/>
      <c r="U69" s="62"/>
      <c r="V69" s="62"/>
      <c r="W69" s="63"/>
      <c r="X69" s="63"/>
      <c r="Y69" s="62"/>
      <c r="Z69" s="62"/>
      <c r="AA69" s="63"/>
      <c r="AB69" s="62"/>
      <c r="AC69" s="62"/>
      <c r="AD69" s="63"/>
      <c r="AE69" s="64"/>
      <c r="AF69" s="62"/>
      <c r="AG69" s="62"/>
      <c r="AH69" s="62"/>
      <c r="AI69" s="62"/>
      <c r="AJ69" s="62"/>
      <c r="AK69" s="93" t="n">
        <f aca="false">SUMIF($F69:$AJ72,"Р",$F70:$AJ70)</f>
        <v>0</v>
      </c>
      <c r="AL69" s="94" t="n">
        <f aca="false">SUMIF($F71:$AJ72,"НУ",$F72:$AJ72)</f>
        <v>0</v>
      </c>
      <c r="AM69" s="95" t="n">
        <f aca="false">SUMIF(F69:AJ72,"РВ",F70:AJ70)</f>
        <v>0</v>
      </c>
      <c r="AN69" s="96" t="n">
        <f aca="false">AK69+AL69+AM69</f>
        <v>0</v>
      </c>
      <c r="AO69" s="70" t="n">
        <f aca="false">COUNTIF($F69:$AJ72,"=Р")</f>
        <v>0</v>
      </c>
      <c r="AP69" s="97" t="n">
        <f aca="false">COUNTIF($F69:$AJ72,"=ВВ")</f>
        <v>0</v>
      </c>
      <c r="AQ69" s="97" t="n">
        <f aca="false">COUNTIF($F69:$AJ72,"=В")</f>
        <v>0</v>
      </c>
      <c r="AR69" s="98" t="n">
        <f aca="false">COUNTIF($F69:$AJ72,"=НА")</f>
        <v>0</v>
      </c>
      <c r="AS69" s="98" t="n">
        <f aca="false">COUNTIF(F69:AJ72,"=ТН")</f>
        <v>0</v>
      </c>
      <c r="AT69" s="98" t="n">
        <f aca="false">COUNTIF($F69:$AJ72,"=ВД")</f>
        <v>0</v>
      </c>
      <c r="AU69" s="98" t="n">
        <f aca="false">COUNTIF($F69:$AJ72,"=ВП")</f>
        <v>0</v>
      </c>
      <c r="AV69" s="98" t="n">
        <f aca="false">COUNTIF($F69:$AJ72,"=ДД")</f>
        <v>0</v>
      </c>
      <c r="AW69" s="98" t="n">
        <f aca="false">COUNTIF($F69:$AJ72,"=П")</f>
        <v>0</v>
      </c>
      <c r="AX69" s="98" t="n">
        <f aca="false">COUNTIF($F69:$AJ72,"=ПР")</f>
        <v>0</v>
      </c>
      <c r="AY69" s="99" t="n">
        <f aca="false">COUNTIF($F69:$AJ72,"=І")</f>
        <v>0</v>
      </c>
      <c r="AZ69" s="99" t="n">
        <f aca="false">COUNTIF($F69:$AJ72,"=НЗ")</f>
        <v>0</v>
      </c>
      <c r="BA69" s="73" t="str">
        <f aca="false">IF(C69&gt;1,Графік!$L$36,"")</f>
        <v/>
      </c>
    </row>
    <row r="70" customFormat="false" ht="15" hidden="false" customHeight="true" outlineLevel="0" collapsed="false">
      <c r="A70" s="57"/>
      <c r="B70" s="58"/>
      <c r="C70" s="102"/>
      <c r="D70" s="60"/>
      <c r="E70" s="100"/>
      <c r="F70" s="75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1"/>
      <c r="R70" s="170"/>
      <c r="S70" s="170"/>
      <c r="T70" s="171"/>
      <c r="U70" s="170"/>
      <c r="V70" s="170"/>
      <c r="W70" s="171"/>
      <c r="X70" s="171"/>
      <c r="Y70" s="170"/>
      <c r="Z70" s="170"/>
      <c r="AA70" s="171"/>
      <c r="AB70" s="170"/>
      <c r="AC70" s="170"/>
      <c r="AD70" s="171"/>
      <c r="AE70" s="172"/>
      <c r="AF70" s="170"/>
      <c r="AG70" s="170"/>
      <c r="AH70" s="170"/>
      <c r="AI70" s="170"/>
      <c r="AJ70" s="170"/>
      <c r="AK70" s="93"/>
      <c r="AL70" s="94"/>
      <c r="AM70" s="95"/>
      <c r="AN70" s="96"/>
      <c r="AO70" s="70"/>
      <c r="AP70" s="70"/>
      <c r="AQ70" s="70"/>
      <c r="AR70" s="98"/>
      <c r="AS70" s="98"/>
      <c r="AT70" s="98"/>
      <c r="AU70" s="98"/>
      <c r="AV70" s="98"/>
      <c r="AW70" s="98"/>
      <c r="AX70" s="98"/>
      <c r="AY70" s="99"/>
      <c r="AZ70" s="99"/>
      <c r="BA70" s="73"/>
    </row>
    <row r="71" customFormat="false" ht="15" hidden="false" customHeight="true" outlineLevel="0" collapsed="false">
      <c r="A71" s="57"/>
      <c r="B71" s="58"/>
      <c r="C71" s="102"/>
      <c r="D71" s="60"/>
      <c r="E71" s="100"/>
      <c r="F71" s="81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4"/>
      <c r="R71" s="183"/>
      <c r="S71" s="183"/>
      <c r="T71" s="184"/>
      <c r="U71" s="183"/>
      <c r="V71" s="183"/>
      <c r="W71" s="184"/>
      <c r="X71" s="184"/>
      <c r="Y71" s="183"/>
      <c r="Z71" s="183"/>
      <c r="AA71" s="184"/>
      <c r="AB71" s="183"/>
      <c r="AC71" s="183"/>
      <c r="AD71" s="184"/>
      <c r="AE71" s="185"/>
      <c r="AF71" s="183"/>
      <c r="AG71" s="183"/>
      <c r="AH71" s="183"/>
      <c r="AI71" s="183"/>
      <c r="AJ71" s="183" t="str">
        <f aca="false">IF(AJ72&gt;0,"НУ","")</f>
        <v/>
      </c>
      <c r="AK71" s="93"/>
      <c r="AL71" s="94"/>
      <c r="AM71" s="95"/>
      <c r="AN71" s="96"/>
      <c r="AO71" s="70"/>
      <c r="AP71" s="70"/>
      <c r="AQ71" s="70"/>
      <c r="AR71" s="98"/>
      <c r="AS71" s="98"/>
      <c r="AT71" s="98"/>
      <c r="AU71" s="98"/>
      <c r="AV71" s="98"/>
      <c r="AW71" s="98"/>
      <c r="AX71" s="98"/>
      <c r="AY71" s="99"/>
      <c r="AZ71" s="99"/>
      <c r="BA71" s="73"/>
    </row>
    <row r="72" customFormat="false" ht="15" hidden="false" customHeight="true" outlineLevel="0" collapsed="false">
      <c r="A72" s="57"/>
      <c r="B72" s="58"/>
      <c r="C72" s="102"/>
      <c r="D72" s="60"/>
      <c r="E72" s="101"/>
      <c r="F72" s="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8"/>
      <c r="R72" s="187"/>
      <c r="S72" s="187"/>
      <c r="T72" s="188"/>
      <c r="U72" s="187"/>
      <c r="V72" s="187"/>
      <c r="W72" s="188"/>
      <c r="X72" s="188"/>
      <c r="Y72" s="187"/>
      <c r="Z72" s="187"/>
      <c r="AA72" s="188"/>
      <c r="AB72" s="187"/>
      <c r="AC72" s="187"/>
      <c r="AD72" s="188"/>
      <c r="AE72" s="189"/>
      <c r="AF72" s="187"/>
      <c r="AG72" s="187"/>
      <c r="AH72" s="187"/>
      <c r="AI72" s="187"/>
      <c r="AJ72" s="187"/>
      <c r="AK72" s="93"/>
      <c r="AL72" s="94"/>
      <c r="AM72" s="95"/>
      <c r="AN72" s="96"/>
      <c r="AO72" s="70"/>
      <c r="AP72" s="70"/>
      <c r="AQ72" s="70"/>
      <c r="AR72" s="98"/>
      <c r="AS72" s="98"/>
      <c r="AT72" s="98"/>
      <c r="AU72" s="98"/>
      <c r="AV72" s="98"/>
      <c r="AW72" s="98"/>
      <c r="AX72" s="98"/>
      <c r="AY72" s="99"/>
      <c r="AZ72" s="99"/>
      <c r="BA72" s="73"/>
    </row>
    <row r="73" customFormat="false" ht="27" hidden="false" customHeight="true" outlineLevel="0" collapsed="false">
      <c r="A73" s="103" t="s">
        <v>77</v>
      </c>
      <c r="B73" s="103"/>
      <c r="C73" s="103"/>
      <c r="D73" s="103"/>
      <c r="E73" s="103"/>
      <c r="F73" s="103" t="n">
        <f aca="false">IF(COUNTIF(F$13:F$72,"Р")=0,"-",COUNTIF(F$13:F$72,"Р"))</f>
        <v>7</v>
      </c>
      <c r="G73" s="103" t="n">
        <f aca="false">IF(COUNTIF(G$13:G$72,"Р")=0,"-",COUNTIF(G$13:G$72,"Р"))</f>
        <v>7</v>
      </c>
      <c r="H73" s="103" t="n">
        <f aca="false">IF(COUNTIF(H$13:H$72,"Р")=0,"-",COUNTIF(H$13:H$72,"Р"))</f>
        <v>7</v>
      </c>
      <c r="I73" s="103" t="n">
        <f aca="false">IF(COUNTIF(I$13:I$72,"Р")=0,"-",COUNTIF(I$13:I$72,"Р"))</f>
        <v>7</v>
      </c>
      <c r="J73" s="103" t="str">
        <f aca="false">IF(COUNTIF(J$13:J$72,"Р")=0,"-",COUNTIF(J$13:J$72,"Р"))</f>
        <v>-</v>
      </c>
      <c r="K73" s="103" t="str">
        <f aca="false">IF(COUNTIF(K$13:K$72,"Р")=0,"-",COUNTIF(K$13:K$72,"Р"))</f>
        <v>-</v>
      </c>
      <c r="L73" s="103" t="n">
        <f aca="false">IF(COUNTIF(L$13:L$72,"Р")=0,"-",COUNTIF(L$13:L$72,"Р"))</f>
        <v>6</v>
      </c>
      <c r="M73" s="103" t="n">
        <f aca="false">IF(COUNTIF(M$13:M$72,"Р")=0,"-",COUNTIF(M$13:M$72,"Р"))</f>
        <v>7</v>
      </c>
      <c r="N73" s="103" t="n">
        <f aca="false">IF(COUNTIF(N$13:N$72,"Р")=0,"-",COUNTIF(N$13:N$72,"Р"))</f>
        <v>7</v>
      </c>
      <c r="O73" s="103" t="n">
        <f aca="false">IF(COUNTIF(O$13:O$72,"Р")=0,"-",COUNTIF(O$13:O$72,"Р"))</f>
        <v>7</v>
      </c>
      <c r="P73" s="103" t="str">
        <f aca="false">IF(COUNTIF(P$13:P$72,"Р")=0,"-",COUNTIF(P$13:P$72,"Р"))</f>
        <v>-</v>
      </c>
      <c r="Q73" s="103" t="str">
        <f aca="false">IF(COUNTIF(Q$13:Q$72,"Р")=0,"-",COUNTIF(Q$13:Q$72,"Р"))</f>
        <v>-</v>
      </c>
      <c r="R73" s="103" t="n">
        <f aca="false">IF(COUNTIF(R$13:R$72,"Р")=0,"-",COUNTIF(R$13:R$72,"Р"))</f>
        <v>7</v>
      </c>
      <c r="S73" s="103" t="n">
        <f aca="false">IF(COUNTIF(S$13:S$72,"Р")=0,"-",COUNTIF(S$13:S$72,"Р"))</f>
        <v>7</v>
      </c>
      <c r="T73" s="103" t="n">
        <f aca="false">IF(COUNTIF(T$13:T$72,"Р")=0,"-",COUNTIF(T$13:T$72,"Р"))</f>
        <v>6</v>
      </c>
      <c r="U73" s="103" t="n">
        <f aca="false">IF(COUNTIF(U$13:U$72,"Р")=0,"-",COUNTIF(U$13:U$72,"Р"))</f>
        <v>6</v>
      </c>
      <c r="V73" s="103" t="str">
        <f aca="false">IF(COUNTIF(V$13:V$72,"Р")=0,"-",COUNTIF(V$13:V$72,"Р"))</f>
        <v>-</v>
      </c>
      <c r="W73" s="103" t="str">
        <f aca="false">IF(COUNTIF(W$13:W$72,"Р")=0,"-",COUNTIF(W$13:W$72,"Р"))</f>
        <v>-</v>
      </c>
      <c r="X73" s="104" t="n">
        <f aca="false">IF(COUNTIF(X$13:X$72,"Р")=0,"-",COUNTIF(X$13:X$72,"Р"))</f>
        <v>7</v>
      </c>
      <c r="Y73" s="103" t="n">
        <f aca="false">IF(COUNTIF(Y$13:Y$72,"Р")=0,"-",COUNTIF(Y$13:Y$72,"Р"))</f>
        <v>7</v>
      </c>
      <c r="Z73" s="103" t="n">
        <f aca="false">IF(COUNTIF(Z$13:Z$72,"Р")=0,"-",COUNTIF(Z$13:Z$72,"Р"))</f>
        <v>7</v>
      </c>
      <c r="AA73" s="104" t="n">
        <f aca="false">IF(COUNTIF(AA$13:AA$72,"Р")=0,"-",COUNTIF(AA$13:AA$72,"Р"))</f>
        <v>7</v>
      </c>
      <c r="AB73" s="103" t="str">
        <f aca="false">IF(COUNTIF(AB$13:AB$72,"Р")=0,"-",COUNTIF(AB$13:AB$72,"Р"))</f>
        <v>-</v>
      </c>
      <c r="AC73" s="103" t="str">
        <f aca="false">IF(COUNTIF(AC$13:AC$72,"Р")=0,"-",COUNTIF(AC$13:AC$72,"Р"))</f>
        <v>-</v>
      </c>
      <c r="AD73" s="104" t="n">
        <f aca="false">IF(COUNTIF(AD$13:AD$72,"Р")=0,"-",COUNTIF(AD$13:AD$72,"Р"))</f>
        <v>7</v>
      </c>
      <c r="AE73" s="105" t="n">
        <f aca="false">IF(COUNTIF(AE$13:AE$72,"Р")=0,"-",COUNTIF(AE$13:AE$72,"Р"))</f>
        <v>7</v>
      </c>
      <c r="AF73" s="103" t="n">
        <f aca="false">IF(COUNTIF(AF$13:AF$72,"Р")=0,"-",COUNTIF(AF$13:AF$72,"Р"))</f>
        <v>7</v>
      </c>
      <c r="AG73" s="103" t="n">
        <f aca="false">IF(COUNTIF(AG$13:AG$72,"Р")=0,"-",COUNTIF(AG$13:AG$72,"Р"))</f>
        <v>7</v>
      </c>
      <c r="AH73" s="103" t="str">
        <f aca="false">IF(COUNTIF(AH$13:AH$72,"Р")=0,"-",COUNTIF(AH$13:AH$72,"Р"))</f>
        <v>-</v>
      </c>
      <c r="AI73" s="103" t="str">
        <f aca="false">IF(COUNTIF(AI$13:AI$72,"Р")=0,"-",COUNTIF(AI$13:AI$72,"Р"))</f>
        <v>-</v>
      </c>
      <c r="AJ73" s="103" t="str">
        <f aca="false">IF(COUNTIF(AJ$13:AJ$72,"Р")=0,"-",COUNTIF(AJ$13:AJ$72,"Р"))</f>
        <v>-</v>
      </c>
      <c r="AK73" s="106" t="n">
        <f aca="false">IF(SUM(AK$13:AK$72)&gt;0,SUM(AK$13:AK$72),"-")</f>
        <v>1044</v>
      </c>
      <c r="AL73" s="107" t="str">
        <f aca="false">IF(SUM(AL$13:AL$72)&gt;0,SUM(AL$13:AL$72),"-")</f>
        <v>-</v>
      </c>
      <c r="AM73" s="107" t="str">
        <f aca="false">IF(SUM(AM$13:AM$72)&gt;0,SUM(AM$13:AM$72),"-")</f>
        <v>-</v>
      </c>
      <c r="AN73" s="108" t="n">
        <f aca="false">IF(SUM(AN$13:AN$72)&gt;0,SUM(AN$13:AN$72),"-")</f>
        <v>1044</v>
      </c>
      <c r="AO73" s="109" t="n">
        <f aca="false">IF(SUM(AO$13:AO$72)&gt;0,SUM(AO$13:AO$72),"-")</f>
        <v>137</v>
      </c>
      <c r="AP73" s="109" t="n">
        <f aca="false">IF(SUM(AP$13:AP$72)&gt;0,SUM(AP$13:AP$72),"-")</f>
        <v>56</v>
      </c>
      <c r="AQ73" s="109" t="n">
        <f aca="false">IF(SUM(AQ$13:AQ$72)&gt;0,SUM(AQ$13:AQ$72),"-")</f>
        <v>8</v>
      </c>
      <c r="AR73" s="109" t="str">
        <f aca="false">IF(SUM(AR$13:AR$72)&gt;0,SUM(AR$13:AR$72),"-")</f>
        <v>-</v>
      </c>
      <c r="AS73" s="109" t="str">
        <f aca="false">IF(SUM(AS$13:AS$72)&gt;0,SUM(AS$13:AS$72),"-")</f>
        <v>-</v>
      </c>
      <c r="AT73" s="109" t="str">
        <f aca="false">IF(SUM(AT$13:AT$72)&gt;0,SUM(AT$13:AT$72),"-")</f>
        <v>-</v>
      </c>
      <c r="AU73" s="109" t="str">
        <f aca="false">IF(SUM(AU$13:AU$72)&gt;0,SUM(AU$13:AU$72),"-")</f>
        <v>-</v>
      </c>
      <c r="AV73" s="109" t="str">
        <f aca="false">IF(SUM(AV$13:AV$72)&gt;0,SUM(AV$13:AV$72),"-")</f>
        <v>-</v>
      </c>
      <c r="AW73" s="109" t="str">
        <f aca="false">IF(SUM(AW$13:AW$72)&gt;0,SUM(AW$13:AW$72),"-")</f>
        <v>-</v>
      </c>
      <c r="AX73" s="109" t="str">
        <f aca="false">IF(SUM(AX$13:AX$72)&gt;0,SUM(AX$13:AX$72),"-")</f>
        <v>-</v>
      </c>
      <c r="AY73" s="109" t="str">
        <f aca="false">IF(SUM(AY$13:AY$72)&gt;0,SUM(AY$13:AY$72),"-")</f>
        <v>-</v>
      </c>
      <c r="AZ73" s="109" t="n">
        <f aca="false">IF(SUM(AZ$13:AZ$72)&gt;0,SUM(AZ$13:AZ$72),"-")</f>
        <v>1</v>
      </c>
      <c r="BA73" s="110" t="n">
        <f aca="false">IF(SUM(BA$13:BA$72)&gt;0,SUM(BA$13:BA$72),"-")</f>
        <v>1120</v>
      </c>
    </row>
    <row r="74" customFormat="false" ht="27" hidden="false" customHeight="true" outlineLevel="0" collapsed="false">
      <c r="A74" s="103" t="s">
        <v>78</v>
      </c>
      <c r="B74" s="103"/>
      <c r="C74" s="103"/>
      <c r="D74" s="103"/>
      <c r="E74" s="103"/>
      <c r="F74" s="103" t="str">
        <f aca="false">IF(COUNTIF(F$13:F$72,"РВ")=0,"-",COUNTIF(F$13:F$72,"РВ"))</f>
        <v>-</v>
      </c>
      <c r="G74" s="103" t="str">
        <f aca="false">IF(COUNTIF(G$13:G$72,"РВ")=0,"-",COUNTIF(G$13:G$72,"РВ"))</f>
        <v>-</v>
      </c>
      <c r="H74" s="103" t="str">
        <f aca="false">IF(COUNTIF(H$13:H$72,"РВ")=0,"-",COUNTIF(H$13:H$72,"РВ"))</f>
        <v>-</v>
      </c>
      <c r="I74" s="103" t="str">
        <f aca="false">IF(COUNTIF(I$13:I$72,"РВ")=0,"-",COUNTIF(I$13:I$72,"РВ"))</f>
        <v>-</v>
      </c>
      <c r="J74" s="103" t="str">
        <f aca="false">IF(COUNTIF(J$13:J$72,"РВ")=0,"-",COUNTIF(J$13:J$72,"РВ"))</f>
        <v>-</v>
      </c>
      <c r="K74" s="103" t="str">
        <f aca="false">IF(COUNTIF(K$13:K$72,"РВ")=0,"-",COUNTIF(K$13:K$72,"РВ"))</f>
        <v>-</v>
      </c>
      <c r="L74" s="103" t="str">
        <f aca="false">IF(COUNTIF(L$13:L$72,"РВ")=0,"-",COUNTIF(L$13:L$72,"РВ"))</f>
        <v>-</v>
      </c>
      <c r="M74" s="103" t="str">
        <f aca="false">IF(COUNTIF(M$13:M$72,"РВ")=0,"-",COUNTIF(M$13:M$72,"РВ"))</f>
        <v>-</v>
      </c>
      <c r="N74" s="103" t="str">
        <f aca="false">IF(COUNTIF(N$13:N$72,"РВ")=0,"-",COUNTIF(N$13:N$72,"РВ"))</f>
        <v>-</v>
      </c>
      <c r="O74" s="103" t="str">
        <f aca="false">IF(COUNTIF(O$13:O$72,"РВ")=0,"-",COUNTIF(O$13:O$72,"РВ"))</f>
        <v>-</v>
      </c>
      <c r="P74" s="103" t="str">
        <f aca="false">IF(COUNTIF(P$13:P$72,"РВ")=0,"-",COUNTIF(P$13:P$72,"РВ"))</f>
        <v>-</v>
      </c>
      <c r="Q74" s="103" t="str">
        <f aca="false">IF(COUNTIF(Q$13:Q$72,"РВ")=0,"-",COUNTIF(Q$13:Q$72,"РВ"))</f>
        <v>-</v>
      </c>
      <c r="R74" s="103" t="str">
        <f aca="false">IF(COUNTIF(R$13:R$72,"РВ")=0,"-",COUNTIF(R$13:R$72,"РВ"))</f>
        <v>-</v>
      </c>
      <c r="S74" s="103" t="str">
        <f aca="false">IF(COUNTIF(S$13:S$72,"РВ")=0,"-",COUNTIF(S$13:S$72,"РВ"))</f>
        <v>-</v>
      </c>
      <c r="T74" s="103" t="str">
        <f aca="false">IF(COUNTIF(T$13:T$72,"РВ")=0,"-",COUNTIF(T$13:T$72,"РВ"))</f>
        <v>-</v>
      </c>
      <c r="U74" s="103" t="str">
        <f aca="false">IF(COUNTIF(U$13:U$72,"РВ")=0,"-",COUNTIF(U$13:U$72,"РВ"))</f>
        <v>-</v>
      </c>
      <c r="V74" s="103" t="str">
        <f aca="false">IF(COUNTIF(V$13:V$72,"РВ")=0,"-",COUNTIF(V$13:V$72,"РВ"))</f>
        <v>-</v>
      </c>
      <c r="W74" s="103" t="str">
        <f aca="false">IF(COUNTIF(W$13:W$72,"РВ")=0,"-",COUNTIF(W$13:W$72,"РВ"))</f>
        <v>-</v>
      </c>
      <c r="X74" s="104" t="str">
        <f aca="false">IF(COUNTIF(X$13:X$72,"РВ")=0,"-",COUNTIF(X$13:X$72,"РВ"))</f>
        <v>-</v>
      </c>
      <c r="Y74" s="103" t="str">
        <f aca="false">IF(COUNTIF(Y$13:Y$72,"РВ")=0,"-",COUNTIF(Y$13:Y$72,"РВ"))</f>
        <v>-</v>
      </c>
      <c r="Z74" s="103" t="str">
        <f aca="false">IF(COUNTIF(Z$13:Z$72,"РВ")=0,"-",COUNTIF(Z$13:Z$72,"РВ"))</f>
        <v>-</v>
      </c>
      <c r="AA74" s="104" t="str">
        <f aca="false">IF(COUNTIF(AA$13:AA$72,"РВ")=0,"-",COUNTIF(AA$13:AA$72,"РВ"))</f>
        <v>-</v>
      </c>
      <c r="AB74" s="103" t="str">
        <f aca="false">IF(COUNTIF(AB$13:AB$72,"РВ")=0,"-",COUNTIF(AB$13:AB$72,"РВ"))</f>
        <v>-</v>
      </c>
      <c r="AC74" s="103" t="str">
        <f aca="false">IF(COUNTIF(AC$13:AC$72,"РВ")=0,"-",COUNTIF(AC$13:AC$72,"РВ"))</f>
        <v>-</v>
      </c>
      <c r="AD74" s="104" t="str">
        <f aca="false">IF(COUNTIF(AD$13:AD$72,"РВ")=0,"-",COUNTIF(AD$13:AD$72,"РВ"))</f>
        <v>-</v>
      </c>
      <c r="AE74" s="105" t="str">
        <f aca="false">IF(COUNTIF(AE$13:AE$72,"РВ")=0,"-",COUNTIF(AE$13:AE$72,"РВ"))</f>
        <v>-</v>
      </c>
      <c r="AF74" s="103" t="str">
        <f aca="false">IF(COUNTIF(AF$13:AF$72,"РВ")=0,"-",COUNTIF(AF$13:AF$72,"РВ"))</f>
        <v>-</v>
      </c>
      <c r="AG74" s="103" t="str">
        <f aca="false">IF(COUNTIF(AG$13:AG$72,"РВ")=0,"-",COUNTIF(AG$13:AG$72,"РВ"))</f>
        <v>-</v>
      </c>
      <c r="AH74" s="103" t="str">
        <f aca="false">IF(COUNTIF(AH$13:AH$72,"РВ")=0,"-",COUNTIF(AH$13:AH$72,"РВ"))</f>
        <v>-</v>
      </c>
      <c r="AI74" s="103" t="str">
        <f aca="false">IF(COUNTIF(AI$13:AI$72,"РВ")=0,"-",COUNTIF(AI$13:AI$72,"РВ"))</f>
        <v>-</v>
      </c>
      <c r="AJ74" s="103" t="str">
        <f aca="false">IF(COUNTIF(AJ$13:AJ$72,"РВ")=0,"-",COUNTIF(AJ$13:AJ$72,"РВ"))</f>
        <v>-</v>
      </c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  <c r="AX74" s="111"/>
      <c r="AY74" s="111"/>
      <c r="AZ74" s="111"/>
      <c r="BA74" s="112"/>
    </row>
    <row r="75" customFormat="false" ht="27" hidden="false" customHeight="true" outlineLevel="0" collapsed="false">
      <c r="A75" s="113" t="s">
        <v>79</v>
      </c>
      <c r="B75" s="113"/>
      <c r="C75" s="113"/>
      <c r="D75" s="113"/>
      <c r="E75" s="113"/>
      <c r="F75" s="103" t="str">
        <f aca="false">IF(COUNTIF(F$13:F$72,"НУ")=0,"-",COUNTIF(F$13:F$72,"НУ"))</f>
        <v>-</v>
      </c>
      <c r="G75" s="103" t="str">
        <f aca="false">IF(COUNTIF(G$13:G$72,"НУ")=0,"-",COUNTIF(G$13:G$72,"НУ"))</f>
        <v>-</v>
      </c>
      <c r="H75" s="103" t="str">
        <f aca="false">IF(COUNTIF(H$13:H$72,"НУ")=0,"-",COUNTIF(H$13:H$72,"НУ"))</f>
        <v>-</v>
      </c>
      <c r="I75" s="103" t="str">
        <f aca="false">IF(COUNTIF(I$13:I$72,"НУ")=0,"-",COUNTIF(I$13:I$72,"НУ"))</f>
        <v>-</v>
      </c>
      <c r="J75" s="103" t="str">
        <f aca="false">IF(COUNTIF(J$13:J$72,"НУ")=0,"-",COUNTIF(J$13:J$72,"НУ"))</f>
        <v>-</v>
      </c>
      <c r="K75" s="103" t="str">
        <f aca="false">IF(COUNTIF(K$13:K$72,"НУ")=0,"-",COUNTIF(K$13:K$72,"НУ"))</f>
        <v>-</v>
      </c>
      <c r="L75" s="103" t="str">
        <f aca="false">IF(COUNTIF(L$13:L$72,"НУ")=0,"-",COUNTIF(L$13:L$72,"НУ"))</f>
        <v>-</v>
      </c>
      <c r="M75" s="103" t="str">
        <f aca="false">IF(COUNTIF(M$13:M$72,"НУ")=0,"-",COUNTIF(M$13:M$72,"НУ"))</f>
        <v>-</v>
      </c>
      <c r="N75" s="103" t="str">
        <f aca="false">IF(COUNTIF(N$13:N$72,"НУ")=0,"-",COUNTIF(N$13:N$72,"НУ"))</f>
        <v>-</v>
      </c>
      <c r="O75" s="103" t="str">
        <f aca="false">IF(COUNTIF(O$13:O$72,"НУ")=0,"-",COUNTIF(O$13:O$72,"НУ"))</f>
        <v>-</v>
      </c>
      <c r="P75" s="103" t="str">
        <f aca="false">IF(COUNTIF(P$13:P$72,"НУ")=0,"-",COUNTIF(P$13:P$72,"НУ"))</f>
        <v>-</v>
      </c>
      <c r="Q75" s="103" t="str">
        <f aca="false">IF(COUNTIF(Q$13:Q$72,"НУ")=0,"-",COUNTIF(Q$13:Q$72,"НУ"))</f>
        <v>-</v>
      </c>
      <c r="R75" s="103" t="str">
        <f aca="false">IF(COUNTIF(R$13:R$72,"НУ")=0,"-",COUNTIF(R$13:R$72,"НУ"))</f>
        <v>-</v>
      </c>
      <c r="S75" s="103" t="str">
        <f aca="false">IF(COUNTIF(S$13:S$72,"НУ")=0,"-",COUNTIF(S$13:S$72,"НУ"))</f>
        <v>-</v>
      </c>
      <c r="T75" s="103" t="str">
        <f aca="false">IF(COUNTIF(T$13:T$72,"НУ")=0,"-",COUNTIF(T$13:T$72,"НУ"))</f>
        <v>-</v>
      </c>
      <c r="U75" s="103" t="str">
        <f aca="false">IF(COUNTIF(U$13:U$72,"НУ")=0,"-",COUNTIF(U$13:U$72,"НУ"))</f>
        <v>-</v>
      </c>
      <c r="V75" s="103" t="str">
        <f aca="false">IF(COUNTIF(V$13:V$72,"НУ")=0,"-",COUNTIF(V$13:V$72,"НУ"))</f>
        <v>-</v>
      </c>
      <c r="W75" s="103" t="str">
        <f aca="false">IF(COUNTIF(W$13:W$72,"НУ")=0,"-",COUNTIF(W$13:W$72,"НУ"))</f>
        <v>-</v>
      </c>
      <c r="X75" s="104" t="str">
        <f aca="false">IF(COUNTIF(X$13:X$72,"НУ")=0,"-",COUNTIF(X$13:X$72,"НУ"))</f>
        <v>-</v>
      </c>
      <c r="Y75" s="103" t="str">
        <f aca="false">IF(COUNTIF(Y$13:Y$72,"НУ")=0,"-",COUNTIF(Y$13:Y$72,"НУ"))</f>
        <v>-</v>
      </c>
      <c r="Z75" s="103" t="str">
        <f aca="false">IF(COUNTIF(Z$13:Z$72,"НУ")=0,"-",COUNTIF(Z$13:Z$72,"НУ"))</f>
        <v>-</v>
      </c>
      <c r="AA75" s="104" t="str">
        <f aca="false">IF(COUNTIF(AA$13:AA$72,"НУ")=0,"-",COUNTIF(AA$13:AA$72,"НУ"))</f>
        <v>-</v>
      </c>
      <c r="AB75" s="103" t="str">
        <f aca="false">IF(COUNTIF(AB$13:AB$72,"НУ")=0,"-",COUNTIF(AB$13:AB$72,"НУ"))</f>
        <v>-</v>
      </c>
      <c r="AC75" s="103" t="str">
        <f aca="false">IF(COUNTIF(AC$13:AC$72,"НУ")=0,"-",COUNTIF(AC$13:AC$72,"НУ"))</f>
        <v>-</v>
      </c>
      <c r="AD75" s="104" t="str">
        <f aca="false">IF(COUNTIF(AD$13:AD$72,"НУ")=0,"-",COUNTIF(AD$13:AD$72,"НУ"))</f>
        <v>-</v>
      </c>
      <c r="AE75" s="105" t="str">
        <f aca="false">IF(COUNTIF(AE$13:AE$72,"НУ")=0,"-",COUNTIF(AE$13:AE$72,"НУ"))</f>
        <v>-</v>
      </c>
      <c r="AF75" s="103" t="str">
        <f aca="false">IF(COUNTIF(AF$13:AF$72,"НУ")=0,"-",COUNTIF(AF$13:AF$72,"НУ"))</f>
        <v>-</v>
      </c>
      <c r="AG75" s="103" t="str">
        <f aca="false">IF(COUNTIF(AG$13:AG$72,"НУ")=0,"-",COUNTIF(AG$13:AG$72,"НУ"))</f>
        <v>-</v>
      </c>
      <c r="AH75" s="103" t="str">
        <f aca="false">IF(COUNTIF(AH$13:AH$72,"НУ")=0,"-",COUNTIF(AH$13:AH$72,"НУ"))</f>
        <v>-</v>
      </c>
      <c r="AI75" s="103" t="str">
        <f aca="false">IF(COUNTIF(AI$13:AI$72,"НУ")=0,"-",COUNTIF(AI$13:AI$72,"НУ"))</f>
        <v>-</v>
      </c>
      <c r="AJ75" s="103" t="str">
        <f aca="false">IF(COUNTIF(AJ$13:AJ$72,"НУ")=0,"-",COUNTIF(AJ$13:AJ$72,"НУ"))</f>
        <v>-</v>
      </c>
      <c r="AK75" s="111"/>
      <c r="AL75" s="111"/>
      <c r="AM75" s="111"/>
      <c r="AN75" s="111"/>
      <c r="AO75" s="111"/>
      <c r="AP75" s="111"/>
      <c r="AQ75" s="111"/>
      <c r="AR75" s="111"/>
      <c r="AS75" s="111"/>
      <c r="AT75" s="111"/>
      <c r="AU75" s="111"/>
      <c r="AV75" s="111"/>
      <c r="AW75" s="111"/>
      <c r="AX75" s="111"/>
      <c r="AY75" s="111"/>
      <c r="AZ75" s="111"/>
      <c r="BA75" s="112"/>
    </row>
    <row r="76" customFormat="false" ht="27" hidden="false" customHeight="true" outlineLevel="0" collapsed="false">
      <c r="A76" s="114" t="s">
        <v>80</v>
      </c>
      <c r="B76" s="114"/>
      <c r="C76" s="114"/>
      <c r="D76" s="114"/>
      <c r="E76" s="114"/>
      <c r="F76" s="115" t="str">
        <f aca="false">IF(COUNTIF(F$13:F$72,"ВВ"),"-",IF(COUNTIF(F$13:F$72,"НЗ")+COUNTIF(F$13:F$72,"ТН")+COUNTIF(F$13:F$72,"ПР")+COUNTIF(F$13:F$72,"П")+COUNTIF(F$13:F$72,"В")+COUNTIF(F$13:F$72,"НА")+COUNTIF(F$13:F$72,"ВД")+COUNTIF(F$13:F$72,"ВП")+COUNTIF(F$13:F$72,"ДД")+COUNTIF(F$13:F$72,"І")=0,"-",COUNTIF(F$13:F$72,"НЗ")+COUNTIF(F$13:F$72,"ТН")+COUNTIF(F$13:F$72,"ПР")+COUNTIF(F$13:F$72,"П")+COUNTIF(F$13:F$72,"В")+COUNTIF(F$13:F$72,"НА")+COUNTIF(F$13:F$72,"ВД")+COUNTIF(F$13:F$72,"ВП")+COUNTIF(F$13:F$72,"ДД")+COUNTIF(F$13:F$72,"І")))</f>
        <v>-</v>
      </c>
      <c r="G76" s="115" t="str">
        <f aca="false">IF(COUNTIF(G$13:G$72,"ВВ"),"-",IF(COUNTIF(G$13:G$72,"НЗ")+COUNTIF(G$13:G$72,"ТН")+COUNTIF(G$13:G$72,"ПР")+COUNTIF(G$13:G$72,"П")+COUNTIF(G$13:G$72,"В")+COUNTIF(G$13:G$72,"НА")+COUNTIF(G$13:G$72,"ВД")+COUNTIF(G$13:G$72,"ВП")+COUNTIF(G$13:G$72,"ДД")+COUNTIF(G$13:G$72,"І")=0,"-",COUNTIF(G$13:G$72,"НЗ")+COUNTIF(G$13:G$72,"ТН")+COUNTIF(G$13:G$72,"ПР")+COUNTIF(G$13:G$72,"П")+COUNTIF(G$13:G$72,"В")+COUNTIF(G$13:G$72,"НА")+COUNTIF(G$13:G$72,"ВД")+COUNTIF(G$13:G$72,"ВП")+COUNTIF(G$13:G$72,"ДД")+COUNTIF(G$13:G$72,"І")))</f>
        <v>-</v>
      </c>
      <c r="H76" s="115" t="str">
        <f aca="false">IF(COUNTIF(H$13:H$72,"ВВ"),"-",IF(COUNTIF(H$13:H$72,"НЗ")+COUNTIF(H$13:H$72,"ТН")+COUNTIF(H$13:H$72,"ПР")+COUNTIF(H$13:H$72,"П")+COUNTIF(H$13:H$72,"В")+COUNTIF(H$13:H$72,"НА")+COUNTIF(H$13:H$72,"ВД")+COUNTIF(H$13:H$72,"ВП")+COUNTIF(H$13:H$72,"ДД")+COUNTIF(H$13:H$72,"І")=0,"-",COUNTIF(H$13:H$72,"НЗ")+COUNTIF(H$13:H$72,"ТН")+COUNTIF(H$13:H$72,"ПР")+COUNTIF(H$13:H$72,"П")+COUNTIF(H$13:H$72,"В")+COUNTIF(H$13:H$72,"НА")+COUNTIF(H$13:H$72,"ВД")+COUNTIF(H$13:H$72,"ВП")+COUNTIF(H$13:H$72,"ДД")+COUNTIF(H$13:H$72,"І")))</f>
        <v>-</v>
      </c>
      <c r="I76" s="115" t="str">
        <f aca="false">IF(COUNTIF(I$13:I$72,"ВВ"),"-",IF(COUNTIF(I$13:I$72,"НЗ")+COUNTIF(I$13:I$72,"ТН")+COUNTIF(I$13:I$72,"ПР")+COUNTIF(I$13:I$72,"П")+COUNTIF(I$13:I$72,"В")+COUNTIF(I$13:I$72,"НА")+COUNTIF(I$13:I$72,"ВД")+COUNTIF(I$13:I$72,"ВП")+COUNTIF(I$13:I$72,"ДД")+COUNTIF(I$13:I$72,"І")=0,"-",COUNTIF(I$13:I$72,"НЗ")+COUNTIF(I$13:I$72,"ТН")+COUNTIF(I$13:I$72,"ПР")+COUNTIF(I$13:I$72,"П")+COUNTIF(I$13:I$72,"В")+COUNTIF(I$13:I$72,"НА")+COUNTIF(I$13:I$72,"ВД")+COUNTIF(I$13:I$72,"ВП")+COUNTIF(I$13:I$72,"ДД")+COUNTIF(I$13:I$72,"І")))</f>
        <v>-</v>
      </c>
      <c r="J76" s="115" t="str">
        <f aca="false">IF(COUNTIF(J$13:J$72,"ВВ"),"-",IF(COUNTIF(J$13:J$72,"НЗ")+COUNTIF(J$13:J$72,"ТН")+COUNTIF(J$13:J$72,"ПР")+COUNTIF(J$13:J$72,"П")+COUNTIF(J$13:J$72,"В")+COUNTIF(J$13:J$72,"НА")+COUNTIF(J$13:J$72,"ВД")+COUNTIF(J$13:J$72,"ВП")+COUNTIF(J$13:J$72,"ДД")+COUNTIF(J$13:J$72,"І")=0,"-",COUNTIF(J$13:J$72,"НЗ")+COUNTIF(J$13:J$72,"ТН")+COUNTIF(J$13:J$72,"ПР")+COUNTIF(J$13:J$72,"П")+COUNTIF(J$13:J$72,"В")+COUNTIF(J$13:J$72,"НА")+COUNTIF(J$13:J$72,"ВД")+COUNTIF(J$13:J$72,"ВП")+COUNTIF(J$13:J$72,"ДД")+COUNTIF(J$13:J$72,"І")))</f>
        <v>-</v>
      </c>
      <c r="K76" s="115" t="str">
        <f aca="false">IF(COUNTIF(K$13:K$72,"ВВ"),"-",IF(COUNTIF(K$13:K$72,"НЗ")+COUNTIF(K$13:K$72,"ТН")+COUNTIF(K$13:K$72,"ПР")+COUNTIF(K$13:K$72,"П")+COUNTIF(K$13:K$72,"В")+COUNTIF(K$13:K$72,"НА")+COUNTIF(K$13:K$72,"ВД")+COUNTIF(K$13:K$72,"ВП")+COUNTIF(K$13:K$72,"ДД")+COUNTIF(K$13:K$72,"І")=0,"-",COUNTIF(K$13:K$72,"НЗ")+COUNTIF(K$13:K$72,"ТН")+COUNTIF(K$13:K$72,"ПР")+COUNTIF(K$13:K$72,"П")+COUNTIF(K$13:K$72,"В")+COUNTIF(K$13:K$72,"НА")+COUNTIF(K$13:K$72,"ВД")+COUNTIF(K$13:K$72,"ВП")+COUNTIF(K$13:K$72,"ДД")+COUNTIF(K$13:K$72,"І")))</f>
        <v>-</v>
      </c>
      <c r="L76" s="115" t="n">
        <f aca="false">IF(COUNTIF(L$13:L$72,"ВВ"),"-",IF(COUNTIF(L$13:L$72,"НЗ")+COUNTIF(L$13:L$72,"ТН")+COUNTIF(L$13:L$72,"ПР")+COUNTIF(L$13:L$72,"П")+COUNTIF(L$13:L$72,"В")+COUNTIF(L$13:L$72,"НА")+COUNTIF(L$13:L$72,"ВД")+COUNTIF(L$13:L$72,"ВП")+COUNTIF(L$13:L$72,"ДД")+COUNTIF(L$13:L$72,"І")=0,"-",COUNTIF(L$13:L$72,"НЗ")+COUNTIF(L$13:L$72,"ТН")+COUNTIF(L$13:L$72,"ПР")+COUNTIF(L$13:L$72,"П")+COUNTIF(L$13:L$72,"В")+COUNTIF(L$13:L$72,"НА")+COUNTIF(L$13:L$72,"ВД")+COUNTIF(L$13:L$72,"ВП")+COUNTIF(L$13:L$72,"ДД")+COUNTIF(L$13:L$72,"І")))</f>
        <v>1</v>
      </c>
      <c r="M76" s="115" t="n">
        <f aca="false">IF(COUNTIF(M$13:M$72,"ВВ"),"-",IF(COUNTIF(M$13:M$72,"НЗ")+COUNTIF(M$13:M$72,"ТН")+COUNTIF(M$13:M$72,"ПР")+COUNTIF(M$13:M$72,"П")+COUNTIF(M$13:M$72,"В")+COUNTIF(M$13:M$72,"НА")+COUNTIF(M$13:M$72,"ВД")+COUNTIF(M$13:M$72,"ВП")+COUNTIF(M$13:M$72,"ДД")+COUNTIF(M$13:M$72,"І")=0,"-",COUNTIF(M$13:M$72,"НЗ")+COUNTIF(M$13:M$72,"ТН")+COUNTIF(M$13:M$72,"ПР")+COUNTIF(M$13:M$72,"П")+COUNTIF(M$13:M$72,"В")+COUNTIF(M$13:M$72,"НА")+COUNTIF(M$13:M$72,"ВД")+COUNTIF(M$13:M$72,"ВП")+COUNTIF(M$13:M$72,"ДД")+COUNTIF(M$13:M$72,"І")))</f>
        <v>1</v>
      </c>
      <c r="N76" s="115" t="n">
        <f aca="false">IF(COUNTIF(N$13:N$72,"ВВ"),"-",IF(COUNTIF(N$13:N$72,"НЗ")+COUNTIF(N$13:N$72,"ТН")+COUNTIF(N$13:N$72,"ПР")+COUNTIF(N$13:N$72,"П")+COUNTIF(N$13:N$72,"В")+COUNTIF(N$13:N$72,"НА")+COUNTIF(N$13:N$72,"ВД")+COUNTIF(N$13:N$72,"ВП")+COUNTIF(N$13:N$72,"ДД")+COUNTIF(N$13:N$72,"І")=0,"-",COUNTIF(N$13:N$72,"НЗ")+COUNTIF(N$13:N$72,"ТН")+COUNTIF(N$13:N$72,"ПР")+COUNTIF(N$13:N$72,"П")+COUNTIF(N$13:N$72,"В")+COUNTIF(N$13:N$72,"НА")+COUNTIF(N$13:N$72,"ВД")+COUNTIF(N$13:N$72,"ВП")+COUNTIF(N$13:N$72,"ДД")+COUNTIF(N$13:N$72,"І")))</f>
        <v>1</v>
      </c>
      <c r="O76" s="115" t="n">
        <f aca="false">IF(COUNTIF(O$13:O$72,"ВВ"),"-",IF(COUNTIF(O$13:O$72,"НЗ")+COUNTIF(O$13:O$72,"ТН")+COUNTIF(O$13:O$72,"ПР")+COUNTIF(O$13:O$72,"П")+COUNTIF(O$13:O$72,"В")+COUNTIF(O$13:O$72,"НА")+COUNTIF(O$13:O$72,"ВД")+COUNTIF(O$13:O$72,"ВП")+COUNTIF(O$13:O$72,"ДД")+COUNTIF(O$13:O$72,"І")=0,"-",COUNTIF(O$13:O$72,"НЗ")+COUNTIF(O$13:O$72,"ТН")+COUNTIF(O$13:O$72,"ПР")+COUNTIF(O$13:O$72,"П")+COUNTIF(O$13:O$72,"В")+COUNTIF(O$13:O$72,"НА")+COUNTIF(O$13:O$72,"ВД")+COUNTIF(O$13:O$72,"ВП")+COUNTIF(O$13:O$72,"ДД")+COUNTIF(O$13:O$72,"І")))</f>
        <v>1</v>
      </c>
      <c r="P76" s="115" t="str">
        <f aca="false">IF(COUNTIF(P$13:P$72,"ВВ"),"-",IF(COUNTIF(P$13:P$72,"НЗ")+COUNTIF(P$13:P$72,"ТН")+COUNTIF(P$13:P$72,"ПР")+COUNTIF(P$13:P$72,"П")+COUNTIF(P$13:P$72,"В")+COUNTIF(P$13:P$72,"НА")+COUNTIF(P$13:P$72,"ВД")+COUNTIF(P$13:P$72,"ВП")+COUNTIF(P$13:P$72,"ДД")+COUNTIF(P$13:P$72,"І")=0,"-",COUNTIF(P$13:P$72,"НЗ")+COUNTIF(P$13:P$72,"ТН")+COUNTIF(P$13:P$72,"ПР")+COUNTIF(P$13:P$72,"П")+COUNTIF(P$13:P$72,"В")+COUNTIF(P$13:P$72,"НА")+COUNTIF(P$13:P$72,"ВД")+COUNTIF(P$13:P$72,"ВП")+COUNTIF(P$13:P$72,"ДД")+COUNTIF(P$13:P$72,"І")))</f>
        <v>-</v>
      </c>
      <c r="Q76" s="115" t="str">
        <f aca="false">IF(COUNTIF(Q$13:Q$72,"ВВ"),"-",IF(COUNTIF(Q$13:Q$72,"НЗ")+COUNTIF(Q$13:Q$72,"ТН")+COUNTIF(Q$13:Q$72,"ПР")+COUNTIF(Q$13:Q$72,"П")+COUNTIF(Q$13:Q$72,"В")+COUNTIF(Q$13:Q$72,"НА")+COUNTIF(Q$13:Q$72,"ВД")+COUNTIF(Q$13:Q$72,"ВП")+COUNTIF(Q$13:Q$72,"ДД")+COUNTIF(Q$13:Q$72,"І")=0,"-",COUNTIF(Q$13:Q$72,"НЗ")+COUNTIF(Q$13:Q$72,"ТН")+COUNTIF(Q$13:Q$72,"ПР")+COUNTIF(Q$13:Q$72,"П")+COUNTIF(Q$13:Q$72,"В")+COUNTIF(Q$13:Q$72,"НА")+COUNTIF(Q$13:Q$72,"ВД")+COUNTIF(Q$13:Q$72,"ВП")+COUNTIF(Q$13:Q$72,"ДД")+COUNTIF(Q$13:Q$72,"І")))</f>
        <v>-</v>
      </c>
      <c r="R76" s="115" t="n">
        <f aca="false">IF(COUNTIF(R$13:R$72,"ВВ"),"-",IF(COUNTIF(R$13:R$72,"НЗ")+COUNTIF(R$13:R$72,"ТН")+COUNTIF(R$13:R$72,"ПР")+COUNTIF(R$13:R$72,"П")+COUNTIF(R$13:R$72,"В")+COUNTIF(R$13:R$72,"НА")+COUNTIF(R$13:R$72,"ВД")+COUNTIF(R$13:R$72,"ВП")+COUNTIF(R$13:R$72,"ДД")+COUNTIF(R$13:R$72,"І")=0,"-",COUNTIF(R$13:R$72,"НЗ")+COUNTIF(R$13:R$72,"ТН")+COUNTIF(R$13:R$72,"ПР")+COUNTIF(R$13:R$72,"П")+COUNTIF(R$13:R$72,"В")+COUNTIF(R$13:R$72,"НА")+COUNTIF(R$13:R$72,"ВД")+COUNTIF(R$13:R$72,"ВП")+COUNTIF(R$13:R$72,"ДД")+COUNTIF(R$13:R$72,"І")))</f>
        <v>1</v>
      </c>
      <c r="S76" s="115" t="n">
        <f aca="false">IF(COUNTIF(S$13:S$72,"ВВ"),"-",IF(COUNTIF(S$13:S$72,"НЗ")+COUNTIF(S$13:S$72,"ТН")+COUNTIF(S$13:S$72,"ПР")+COUNTIF(S$13:S$72,"П")+COUNTIF(S$13:S$72,"В")+COUNTIF(S$13:S$72,"НА")+COUNTIF(S$13:S$72,"ВД")+COUNTIF(S$13:S$72,"ВП")+COUNTIF(S$13:S$72,"ДД")+COUNTIF(S$13:S$72,"І")=0,"-",COUNTIF(S$13:S$72,"НЗ")+COUNTIF(S$13:S$72,"ТН")+COUNTIF(S$13:S$72,"ПР")+COUNTIF(S$13:S$72,"П")+COUNTIF(S$13:S$72,"В")+COUNTIF(S$13:S$72,"НА")+COUNTIF(S$13:S$72,"ВД")+COUNTIF(S$13:S$72,"ВП")+COUNTIF(S$13:S$72,"ДД")+COUNTIF(S$13:S$72,"І")))</f>
        <v>1</v>
      </c>
      <c r="T76" s="115" t="n">
        <f aca="false">IF(COUNTIF(T$13:T$72,"ВВ"),"-",IF(COUNTIF(T$13:T$72,"НЗ")+COUNTIF(T$13:T$72,"ТН")+COUNTIF(T$13:T$72,"ПР")+COUNTIF(T$13:T$72,"П")+COUNTIF(T$13:T$72,"В")+COUNTIF(T$13:T$72,"НА")+COUNTIF(T$13:T$72,"ВД")+COUNTIF(T$13:T$72,"ВП")+COUNTIF(T$13:T$72,"ДД")+COUNTIF(T$13:T$72,"І")=0,"-",COUNTIF(T$13:T$72,"НЗ")+COUNTIF(T$13:T$72,"ТН")+COUNTIF(T$13:T$72,"ПР")+COUNTIF(T$13:T$72,"П")+COUNTIF(T$13:T$72,"В")+COUNTIF(T$13:T$72,"НА")+COUNTIF(T$13:T$72,"ВД")+COUNTIF(T$13:T$72,"ВП")+COUNTIF(T$13:T$72,"ДД")+COUNTIF(T$13:T$72,"І")))</f>
        <v>1</v>
      </c>
      <c r="U76" s="115" t="str">
        <f aca="false">IF(COUNTIF(U$13:U$72,"ВВ"),"-",IF(COUNTIF(U$13:U$72,"НЗ")+COUNTIF(U$13:U$72,"ТН")+COUNTIF(U$13:U$72,"ПР")+COUNTIF(U$13:U$72,"П")+COUNTIF(U$13:U$72,"В")+COUNTIF(U$13:U$72,"НА")+COUNTIF(U$13:U$72,"ВД")+COUNTIF(U$13:U$72,"ВП")+COUNTIF(U$13:U$72,"ДД")+COUNTIF(U$13:U$72,"І")=0,"-",COUNTIF(U$13:U$72,"НЗ")+COUNTIF(U$13:U$72,"ТН")+COUNTIF(U$13:U$72,"ПР")+COUNTIF(U$13:U$72,"П")+COUNTIF(U$13:U$72,"В")+COUNTIF(U$13:U$72,"НА")+COUNTIF(U$13:U$72,"ВД")+COUNTIF(U$13:U$72,"ВП")+COUNTIF(U$13:U$72,"ДД")+COUNTIF(U$13:U$72,"І")))</f>
        <v>-</v>
      </c>
      <c r="V76" s="115" t="str">
        <f aca="false">IF(COUNTIF(V$13:V$72,"ВВ"),"-",IF(COUNTIF(V$13:V$72,"НЗ")+COUNTIF(V$13:V$72,"ТН")+COUNTIF(V$13:V$72,"ПР")+COUNTIF(V$13:V$72,"П")+COUNTIF(V$13:V$72,"В")+COUNTIF(V$13:V$72,"НА")+COUNTIF(V$13:V$72,"ВД")+COUNTIF(V$13:V$72,"ВП")+COUNTIF(V$13:V$72,"ДД")+COUNTIF(V$13:V$72,"І")=0,"-",COUNTIF(V$13:V$72,"НЗ")+COUNTIF(V$13:V$72,"ТН")+COUNTIF(V$13:V$72,"ПР")+COUNTIF(V$13:V$72,"П")+COUNTIF(V$13:V$72,"В")+COUNTIF(V$13:V$72,"НА")+COUNTIF(V$13:V$72,"ВД")+COUNTIF(V$13:V$72,"ВП")+COUNTIF(V$13:V$72,"ДД")+COUNTIF(V$13:V$72,"І")))</f>
        <v>-</v>
      </c>
      <c r="W76" s="115" t="str">
        <f aca="false">IF(COUNTIF(W$13:W$72,"ВВ"),"-",IF(COUNTIF(W$13:W$72,"НЗ")+COUNTIF(W$13:W$72,"ТН")+COUNTIF(W$13:W$72,"ПР")+COUNTIF(W$13:W$72,"П")+COUNTIF(W$13:W$72,"В")+COUNTIF(W$13:W$72,"НА")+COUNTIF(W$13:W$72,"ВД")+COUNTIF(W$13:W$72,"ВП")+COUNTIF(W$13:W$72,"ДД")+COUNTIF(W$13:W$72,"І")=0,"-",COUNTIF(W$13:W$72,"НЗ")+COUNTIF(W$13:W$72,"ТН")+COUNTIF(W$13:W$72,"ПР")+COUNTIF(W$13:W$72,"П")+COUNTIF(W$13:W$72,"В")+COUNTIF(W$13:W$72,"НА")+COUNTIF(W$13:W$72,"ВД")+COUNTIF(W$13:W$72,"ВП")+COUNTIF(W$13:W$72,"ДД")+COUNTIF(W$13:W$72,"І")))</f>
        <v>-</v>
      </c>
      <c r="X76" s="116" t="str">
        <f aca="false">IF(COUNTIF(X$13:X$72,"ВВ"),"-",IF(COUNTIF(X$13:X$72,"НЗ")+COUNTIF(X$13:X$72,"ТН")+COUNTIF(X$13:X$72,"ПР")+COUNTIF(X$13:X$72,"П")+COUNTIF(X$13:X$72,"В")+COUNTIF(X$13:X$72,"НА")+COUNTIF(X$13:X$72,"ВД")+COUNTIF(X$13:X$72,"ВП")+COUNTIF(X$13:X$72,"ДД")+COUNTIF(X$13:X$72,"І")=0,"-",COUNTIF(X$13:X$72,"НЗ")+COUNTIF(X$13:X$72,"ТН")+COUNTIF(X$13:X$72,"ПР")+COUNTIF(X$13:X$72,"П")+COUNTIF(X$13:X$72,"В")+COUNTIF(X$13:X$72,"НА")+COUNTIF(X$13:X$72,"ВД")+COUNTIF(X$13:X$72,"ВП")+COUNTIF(X$13:X$72,"ДД")+COUNTIF(X$13:X$72,"І")))</f>
        <v>-</v>
      </c>
      <c r="Y76" s="115" t="str">
        <f aca="false">IF(COUNTIF(Y$13:Y$72,"ВВ"),"-",IF(COUNTIF(Y$13:Y$72,"НЗ")+COUNTIF(Y$13:Y$72,"ТН")+COUNTIF(Y$13:Y$72,"ПР")+COUNTIF(Y$13:Y$72,"П")+COUNTIF(Y$13:Y$72,"В")+COUNTIF(Y$13:Y$72,"НА")+COUNTIF(Y$13:Y$72,"ВД")+COUNTIF(Y$13:Y$72,"ВП")+COUNTIF(Y$13:Y$72,"ДД")+COUNTIF(Y$13:Y$72,"І")=0,"-",COUNTIF(Y$13:Y$72,"НЗ")+COUNTIF(Y$13:Y$72,"ТН")+COUNTIF(Y$13:Y$72,"ПР")+COUNTIF(Y$13:Y$72,"П")+COUNTIF(Y$13:Y$72,"В")+COUNTIF(Y$13:Y$72,"НА")+COUNTIF(Y$13:Y$72,"ВД")+COUNTIF(Y$13:Y$72,"ВП")+COUNTIF(Y$13:Y$72,"ДД")+COUNTIF(Y$13:Y$72,"І")))</f>
        <v>-</v>
      </c>
      <c r="Z76" s="115" t="str">
        <f aca="false">IF(COUNTIF(Z$13:Z$72,"ВВ"),"-",IF(COUNTIF(Z$13:Z$72,"НЗ")+COUNTIF(Z$13:Z$72,"ТН")+COUNTIF(Z$13:Z$72,"ПР")+COUNTIF(Z$13:Z$72,"П")+COUNTIF(Z$13:Z$72,"В")+COUNTIF(Z$13:Z$72,"НА")+COUNTIF(Z$13:Z$72,"ВД")+COUNTIF(Z$13:Z$72,"ВП")+COUNTIF(Z$13:Z$72,"ДД")+COUNTIF(Z$13:Z$72,"І")=0,"-",COUNTIF(Z$13:Z$72,"НЗ")+COUNTIF(Z$13:Z$72,"ТН")+COUNTIF(Z$13:Z$72,"ПР")+COUNTIF(Z$13:Z$72,"П")+COUNTIF(Z$13:Z$72,"В")+COUNTIF(Z$13:Z$72,"НА")+COUNTIF(Z$13:Z$72,"ВД")+COUNTIF(Z$13:Z$72,"ВП")+COUNTIF(Z$13:Z$72,"ДД")+COUNTIF(Z$13:Z$72,"І")))</f>
        <v>-</v>
      </c>
      <c r="AA76" s="116" t="str">
        <f aca="false">IF(COUNTIF(AA$13:AA$72,"ВВ"),"-",IF(COUNTIF(AA$13:AA$72,"НЗ")+COUNTIF(AA$13:AA$72,"ТН")+COUNTIF(AA$13:AA$72,"ПР")+COUNTIF(AA$13:AA$72,"П")+COUNTIF(AA$13:AA$72,"В")+COUNTIF(AA$13:AA$72,"НА")+COUNTIF(AA$13:AA$72,"ВД")+COUNTIF(AA$13:AA$72,"ВП")+COUNTIF(AA$13:AA$72,"ДД")+COUNTIF(AA$13:AA$72,"І")=0,"-",COUNTIF(AA$13:AA$72,"НЗ")+COUNTIF(AA$13:AA$72,"ТН")+COUNTIF(AA$13:AA$72,"ПР")+COUNTIF(AA$13:AA$72,"П")+COUNTIF(AA$13:AA$72,"В")+COUNTIF(AA$13:AA$72,"НА")+COUNTIF(AA$13:AA$72,"ВД")+COUNTIF(AA$13:AA$72,"ВП")+COUNTIF(AA$13:AA$72,"ДД")+COUNTIF(AA$13:AA$72,"І")))</f>
        <v>-</v>
      </c>
      <c r="AB76" s="115" t="str">
        <f aca="false">IF(COUNTIF(AB$13:AB$72,"ВВ"),"-",IF(COUNTIF(AB$13:AB$72,"НЗ")+COUNTIF(AB$13:AB$72,"ТН")+COUNTIF(AB$13:AB$72,"ПР")+COUNTIF(AB$13:AB$72,"П")+COUNTIF(AB$13:AB$72,"В")+COUNTIF(AB$13:AB$72,"НА")+COUNTIF(AB$13:AB$72,"ВД")+COUNTIF(AB$13:AB$72,"ВП")+COUNTIF(AB$13:AB$72,"ДД")+COUNTIF(AB$13:AB$72,"І")=0,"-",COUNTIF(AB$13:AB$72,"НЗ")+COUNTIF(AB$13:AB$72,"ТН")+COUNTIF(AB$13:AB$72,"ПР")+COUNTIF(AB$13:AB$72,"П")+COUNTIF(AB$13:AB$72,"В")+COUNTIF(AB$13:AB$72,"НА")+COUNTIF(AB$13:AB$72,"ВД")+COUNTIF(AB$13:AB$72,"ВП")+COUNTIF(AB$13:AB$72,"ДД")+COUNTIF(AB$13:AB$72,"І")))</f>
        <v>-</v>
      </c>
      <c r="AC76" s="115" t="str">
        <f aca="false">IF(COUNTIF(AC$13:AC$72,"ВВ"),"-",IF(COUNTIF(AC$13:AC$72,"НЗ")+COUNTIF(AC$13:AC$72,"ТН")+COUNTIF(AC$13:AC$72,"ПР")+COUNTIF(AC$13:AC$72,"П")+COUNTIF(AC$13:AC$72,"В")+COUNTIF(AC$13:AC$72,"НА")+COUNTIF(AC$13:AC$72,"ВД")+COUNTIF(AC$13:AC$72,"ВП")+COUNTIF(AC$13:AC$72,"ДД")+COUNTIF(AC$13:AC$72,"І")=0,"-",COUNTIF(AC$13:AC$72,"НЗ")+COUNTIF(AC$13:AC$72,"ТН")+COUNTIF(AC$13:AC$72,"ПР")+COUNTIF(AC$13:AC$72,"П")+COUNTIF(AC$13:AC$72,"В")+COUNTIF(AC$13:AC$72,"НА")+COUNTIF(AC$13:AC$72,"ВД")+COUNTIF(AC$13:AC$72,"ВП")+COUNTIF(AC$13:AC$72,"ДД")+COUNTIF(AC$13:AC$72,"І")))</f>
        <v>-</v>
      </c>
      <c r="AD76" s="116" t="str">
        <f aca="false">IF(COUNTIF(AD$13:AD$72,"ВВ"),"-",IF(COUNTIF(AD$13:AD$72,"НЗ")+COUNTIF(AD$13:AD$72,"ТН")+COUNTIF(AD$13:AD$72,"ПР")+COUNTIF(AD$13:AD$72,"П")+COUNTIF(AD$13:AD$72,"В")+COUNTIF(AD$13:AD$72,"НА")+COUNTIF(AD$13:AD$72,"ВД")+COUNTIF(AD$13:AD$72,"ВП")+COUNTIF(AD$13:AD$72,"ДД")+COUNTIF(AD$13:AD$72,"І")=0,"-",COUNTIF(AD$13:AD$72,"НЗ")+COUNTIF(AD$13:AD$72,"ТН")+COUNTIF(AD$13:AD$72,"ПР")+COUNTIF(AD$13:AD$72,"П")+COUNTIF(AD$13:AD$72,"В")+COUNTIF(AD$13:AD$72,"НА")+COUNTIF(AD$13:AD$72,"ВД")+COUNTIF(AD$13:AD$72,"ВП")+COUNTIF(AD$13:AD$72,"ДД")+COUNTIF(AD$13:AD$72,"І")))</f>
        <v>-</v>
      </c>
      <c r="AE76" s="117" t="str">
        <f aca="false">IF(COUNTIF(AE$13:AE$72,"ВВ"),"-",IF(COUNTIF(AE$13:AE$72,"НЗ")+COUNTIF(AE$13:AE$72,"ТН")+COUNTIF(AE$13:AE$72,"ПР")+COUNTIF(AE$13:AE$72,"П")+COUNTIF(AE$13:AE$72,"В")+COUNTIF(AE$13:AE$72,"НА")+COUNTIF(AE$13:AE$72,"ВД")+COUNTIF(AE$13:AE$72,"ВП")+COUNTIF(AE$13:AE$72,"ДД")+COUNTIF(AE$13:AE$72,"І")=0,"-",COUNTIF(AE$13:AE$72,"НЗ")+COUNTIF(AE$13:AE$72,"ТН")+COUNTIF(AE$13:AE$72,"ПР")+COUNTIF(AE$13:AE$72,"П")+COUNTIF(AE$13:AE$72,"В")+COUNTIF(AE$13:AE$72,"НА")+COUNTIF(AE$13:AE$72,"ВД")+COUNTIF(AE$13:AE$72,"ВП")+COUNTIF(AE$13:AE$72,"ДД")+COUNTIF(AE$13:AE$72,"І")))</f>
        <v>-</v>
      </c>
      <c r="AF76" s="115" t="str">
        <f aca="false">IF(COUNTIF(AF$13:AF$72,"ВВ"),"-",IF(COUNTIF(AF$13:AF$72,"НЗ")+COUNTIF(AF$13:AF$72,"ТН")+COUNTIF(AF$13:AF$72,"ПР")+COUNTIF(AF$13:AF$72,"П")+COUNTIF(AF$13:AF$72,"В")+COUNTIF(AF$13:AF$72,"НА")+COUNTIF(AF$13:AF$72,"ВД")+COUNTIF(AF$13:AF$72,"ВП")+COUNTIF(AF$13:AF$72,"ДД")+COUNTIF(AF$13:AF$72,"І")=0,"-",COUNTIF(AF$13:AF$72,"НЗ")+COUNTIF(AF$13:AF$72,"ТН")+COUNTIF(AF$13:AF$72,"ПР")+COUNTIF(AF$13:AF$72,"П")+COUNTIF(AF$13:AF$72,"В")+COUNTIF(AF$13:AF$72,"НА")+COUNTIF(AF$13:AF$72,"ВД")+COUNTIF(AF$13:AF$72,"ВП")+COUNTIF(AF$13:AF$72,"ДД")+COUNTIF(AF$13:AF$72,"І")))</f>
        <v>-</v>
      </c>
      <c r="AG76" s="115" t="str">
        <f aca="false">IF(COUNTIF(AG$13:AG$72,"ВВ"),"-",IF(COUNTIF(AG$13:AG$72,"НЗ")+COUNTIF(AG$13:AG$72,"ТН")+COUNTIF(AG$13:AG$72,"ПР")+COUNTIF(AG$13:AG$72,"П")+COUNTIF(AG$13:AG$72,"В")+COUNTIF(AG$13:AG$72,"НА")+COUNTIF(AG$13:AG$72,"ВД")+COUNTIF(AG$13:AG$72,"ВП")+COUNTIF(AG$13:AG$72,"ДД")+COUNTIF(AG$13:AG$72,"І")=0,"-",COUNTIF(AG$13:AG$72,"НЗ")+COUNTIF(AG$13:AG$72,"ТН")+COUNTIF(AG$13:AG$72,"ПР")+COUNTIF(AG$13:AG$72,"П")+COUNTIF(AG$13:AG$72,"В")+COUNTIF(AG$13:AG$72,"НА")+COUNTIF(AG$13:AG$72,"ВД")+COUNTIF(AG$13:AG$72,"ВП")+COUNTIF(AG$13:AG$72,"ДД")+COUNTIF(AG$13:AG$72,"І")))</f>
        <v>-</v>
      </c>
      <c r="AH76" s="115" t="str">
        <f aca="false">IF(COUNTIF(AH$13:AH$72,"ВВ"),"-",IF(COUNTIF(AH$13:AH$72,"НЗ")+COUNTIF(AH$13:AH$72,"ТН")+COUNTIF(AH$13:AH$72,"ПР")+COUNTIF(AH$13:AH$72,"П")+COUNTIF(AH$13:AH$72,"В")+COUNTIF(AH$13:AH$72,"НА")+COUNTIF(AH$13:AH$72,"ВД")+COUNTIF(AH$13:AH$72,"ВП")+COUNTIF(AH$13:AH$72,"ДД")+COUNTIF(AH$13:AH$72,"І")=0,"-",COUNTIF(AH$13:AH$72,"НЗ")+COUNTIF(AH$13:AH$72,"ТН")+COUNTIF(AH$13:AH$72,"ПР")+COUNTIF(AH$13:AH$72,"П")+COUNTIF(AH$13:AH$72,"В")+COUNTIF(AH$13:AH$72,"НА")+COUNTIF(AH$13:AH$72,"ВД")+COUNTIF(AH$13:AH$72,"ВП")+COUNTIF(AH$13:AH$72,"ДД")+COUNTIF(AH$13:AH$72,"І")))</f>
        <v>-</v>
      </c>
      <c r="AI76" s="115" t="str">
        <f aca="false">IF(COUNTIF(AI$13:AI$72,"ВВ"),"-",IF(COUNTIF(AI$13:AI$72,"НЗ")+COUNTIF(AI$13:AI$72,"ТН")+COUNTIF(AI$13:AI$72,"ПР")+COUNTIF(AI$13:AI$72,"П")+COUNTIF(AI$13:AI$72,"В")+COUNTIF(AI$13:AI$72,"НА")+COUNTIF(AI$13:AI$72,"ВД")+COUNTIF(AI$13:AI$72,"ВП")+COUNTIF(AI$13:AI$72,"ДД")+COUNTIF(AI$13:AI$72,"І")=0,"-",COUNTIF(AI$13:AI$72,"НЗ")+COUNTIF(AI$13:AI$72,"ТН")+COUNTIF(AI$13:AI$72,"ПР")+COUNTIF(AI$13:AI$72,"П")+COUNTIF(AI$13:AI$72,"В")+COUNTIF(AI$13:AI$72,"НА")+COUNTIF(AI$13:AI$72,"ВД")+COUNTIF(AI$13:AI$72,"ВП")+COUNTIF(AI$13:AI$72,"ДД")+COUNTIF(AI$13:AI$72,"І")))</f>
        <v>-</v>
      </c>
      <c r="AJ76" s="115" t="str">
        <f aca="false">IF(COUNTIF(AJ$13:AJ$72,"ВВ"),"-",IF(COUNTIF(AJ$13:AJ$72,"НЗ")+COUNTIF(AJ$13:AJ$72,"ТН")+COUNTIF(AJ$13:AJ$72,"ПР")+COUNTIF(AJ$13:AJ$72,"П")+COUNTIF(AJ$13:AJ$72,"В")+COUNTIF(AJ$13:AJ$72,"НА")+COUNTIF(AJ$13:AJ$72,"ВД")+COUNTIF(AJ$13:AJ$72,"ВП")+COUNTIF(AJ$13:AJ$72,"ДД")+COUNTIF(AJ$13:AJ$72,"І")=0,"-",COUNTIF(AJ$13:AJ$72,"НЗ")+COUNTIF(AJ$13:AJ$72,"ТН")+COUNTIF(AJ$13:AJ$72,"ПР")+COUNTIF(AJ$13:AJ$72,"П")+COUNTIF(AJ$13:AJ$72,"В")+COUNTIF(AJ$13:AJ$72,"НА")+COUNTIF(AJ$13:AJ$72,"ВД")+COUNTIF(AJ$13:AJ$72,"ВП")+COUNTIF(AJ$13:AJ$72,"ДД")+COUNTIF(AJ$13:AJ$72,"І")))</f>
        <v>-</v>
      </c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9"/>
    </row>
    <row r="77" customFormat="false" ht="12.75" hidden="false" customHeight="false" outlineLevel="0" collapsed="false">
      <c r="D77" s="120"/>
      <c r="E77" s="120"/>
    </row>
    <row r="78" customFormat="false" ht="12.75" hidden="false" customHeight="true" outlineLevel="0" collapsed="false">
      <c r="A78" s="121" t="s">
        <v>81</v>
      </c>
      <c r="B78" s="121"/>
      <c r="C78" s="121"/>
      <c r="D78" s="121"/>
      <c r="E78" s="122"/>
      <c r="F78" s="122"/>
      <c r="G78" s="122"/>
      <c r="H78" s="122"/>
      <c r="I78" s="122"/>
      <c r="J78" s="122"/>
      <c r="L78" s="123"/>
      <c r="M78" s="123"/>
      <c r="N78" s="123"/>
      <c r="P78" s="124"/>
      <c r="Q78" s="124"/>
      <c r="R78" s="124"/>
      <c r="S78" s="124"/>
      <c r="T78" s="124"/>
      <c r="U78" s="125"/>
      <c r="V78" s="125"/>
      <c r="W78" s="126"/>
      <c r="X78" s="126"/>
      <c r="Y78" s="125"/>
      <c r="Z78" s="125"/>
      <c r="AA78" s="126"/>
      <c r="AB78" s="125"/>
      <c r="AC78" s="125"/>
      <c r="AD78" s="126"/>
      <c r="AE78" s="127"/>
      <c r="AF78" s="125"/>
      <c r="AG78" s="125"/>
      <c r="AH78" s="125"/>
      <c r="AI78" s="125"/>
      <c r="AJ78" s="125"/>
      <c r="AK78" s="128"/>
      <c r="AL78" s="128"/>
      <c r="AM78" s="128"/>
      <c r="AN78" s="129"/>
      <c r="AO78" s="129"/>
    </row>
    <row r="79" customFormat="false" ht="12.75" hidden="false" customHeight="true" outlineLevel="0" collapsed="false">
      <c r="A79" s="40"/>
      <c r="B79" s="130"/>
      <c r="C79" s="200"/>
      <c r="D79" s="40"/>
      <c r="E79" s="132" t="s">
        <v>82</v>
      </c>
      <c r="F79" s="132"/>
      <c r="G79" s="132"/>
      <c r="H79" s="132"/>
      <c r="I79" s="132"/>
      <c r="J79" s="132"/>
      <c r="K79" s="40"/>
      <c r="L79" s="132" t="s">
        <v>83</v>
      </c>
      <c r="M79" s="132"/>
      <c r="N79" s="132"/>
      <c r="O79" s="40"/>
      <c r="P79" s="132" t="s">
        <v>84</v>
      </c>
      <c r="Q79" s="132"/>
      <c r="R79" s="132"/>
      <c r="S79" s="132"/>
      <c r="T79" s="132"/>
      <c r="U79" s="40"/>
      <c r="V79" s="40"/>
      <c r="W79" s="133"/>
      <c r="X79" s="133"/>
      <c r="Y79" s="40"/>
      <c r="Z79" s="40"/>
      <c r="AA79" s="133"/>
      <c r="AB79" s="40"/>
      <c r="AC79" s="40"/>
      <c r="AD79" s="133"/>
      <c r="AE79" s="134"/>
      <c r="AF79" s="40"/>
      <c r="AG79" s="40"/>
      <c r="AH79" s="40"/>
      <c r="AI79" s="40"/>
      <c r="AJ79" s="40"/>
      <c r="AK79" s="40"/>
      <c r="AL79" s="135"/>
      <c r="AM79" s="40"/>
      <c r="AN79" s="136"/>
      <c r="AO79" s="136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137"/>
    </row>
    <row r="80" customFormat="false" ht="12.75" hidden="false" customHeight="true" outlineLevel="0" collapsed="false">
      <c r="A80" s="138" t="s">
        <v>85</v>
      </c>
      <c r="B80" s="138"/>
      <c r="C80" s="201"/>
      <c r="E80" s="140" t="s">
        <v>86</v>
      </c>
      <c r="F80" s="140"/>
      <c r="G80" s="140"/>
      <c r="H80" s="140"/>
      <c r="I80" s="140"/>
      <c r="J80" s="140"/>
      <c r="L80" s="123"/>
      <c r="M80" s="123"/>
      <c r="N80" s="123"/>
      <c r="P80" s="124"/>
      <c r="Q80" s="124"/>
      <c r="R80" s="124"/>
      <c r="S80" s="124"/>
      <c r="T80" s="124"/>
      <c r="U80" s="125"/>
      <c r="V80" s="125"/>
      <c r="W80" s="126"/>
      <c r="X80" s="126"/>
      <c r="Y80" s="125"/>
      <c r="Z80" s="125"/>
      <c r="AA80" s="126"/>
      <c r="AB80" s="125"/>
      <c r="AC80" s="125"/>
      <c r="AD80" s="126"/>
      <c r="AE80" s="127"/>
      <c r="AF80" s="125"/>
      <c r="AG80" s="125"/>
      <c r="AH80" s="125"/>
      <c r="AI80" s="125"/>
      <c r="AJ80" s="125"/>
      <c r="AK80" s="141" t="n">
        <f aca="false">AO4</f>
        <v>43522</v>
      </c>
      <c r="AL80" s="141"/>
      <c r="AM80" s="141"/>
      <c r="AN80" s="129"/>
      <c r="AO80" s="129"/>
    </row>
    <row r="81" customFormat="false" ht="12.75" hidden="false" customHeight="true" outlineLevel="0" collapsed="false">
      <c r="A81" s="40"/>
      <c r="B81" s="40"/>
      <c r="C81" s="202"/>
      <c r="D81" s="40"/>
      <c r="E81" s="132" t="s">
        <v>82</v>
      </c>
      <c r="F81" s="132"/>
      <c r="G81" s="132"/>
      <c r="H81" s="132"/>
      <c r="I81" s="132"/>
      <c r="J81" s="132"/>
      <c r="K81" s="40"/>
      <c r="L81" s="132" t="s">
        <v>83</v>
      </c>
      <c r="M81" s="132"/>
      <c r="N81" s="132"/>
      <c r="O81" s="40"/>
      <c r="P81" s="132" t="s">
        <v>84</v>
      </c>
      <c r="Q81" s="132"/>
      <c r="R81" s="132"/>
      <c r="S81" s="132"/>
      <c r="T81" s="132"/>
      <c r="U81" s="136"/>
      <c r="V81" s="136"/>
      <c r="W81" s="142"/>
      <c r="X81" s="142"/>
      <c r="Y81" s="136"/>
      <c r="Z81" s="136"/>
      <c r="AA81" s="142"/>
      <c r="AB81" s="136"/>
      <c r="AC81" s="136"/>
      <c r="AD81" s="142"/>
      <c r="AE81" s="143"/>
      <c r="AF81" s="136"/>
      <c r="AG81" s="136"/>
      <c r="AH81" s="136"/>
      <c r="AI81" s="136"/>
      <c r="AJ81" s="136"/>
      <c r="AK81" s="136"/>
      <c r="AL81" s="40"/>
      <c r="AM81" s="136"/>
      <c r="AN81" s="136"/>
      <c r="AO81" s="136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137"/>
    </row>
    <row r="83" customFormat="false" ht="12.75" hidden="false" customHeight="true" outlineLevel="0" collapsed="false">
      <c r="D83" s="144" t="s">
        <v>87</v>
      </c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144"/>
      <c r="AM83" s="144"/>
    </row>
    <row r="84" customFormat="false" ht="12.75" hidden="false" customHeight="true" outlineLevel="0" collapsed="false">
      <c r="D84" s="6" t="s">
        <v>35</v>
      </c>
      <c r="E84" s="6" t="s">
        <v>88</v>
      </c>
      <c r="F84" s="145" t="s">
        <v>89</v>
      </c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</row>
    <row r="85" customFormat="false" ht="12.75" hidden="false" customHeight="true" outlineLevel="0" collapsed="false">
      <c r="D85" s="6" t="s">
        <v>38</v>
      </c>
      <c r="E85" s="6" t="s">
        <v>88</v>
      </c>
      <c r="F85" s="145" t="s">
        <v>90</v>
      </c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</row>
    <row r="86" customFormat="false" ht="12.75" hidden="false" customHeight="true" outlineLevel="0" collapsed="false">
      <c r="D86" s="6" t="s">
        <v>91</v>
      </c>
      <c r="E86" s="6" t="s">
        <v>88</v>
      </c>
      <c r="F86" s="145" t="s">
        <v>92</v>
      </c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</row>
    <row r="87" customFormat="false" ht="12.75" hidden="false" customHeight="true" outlineLevel="0" collapsed="false">
      <c r="D87" s="6" t="s">
        <v>93</v>
      </c>
      <c r="E87" s="6" t="s">
        <v>88</v>
      </c>
      <c r="F87" s="145" t="s">
        <v>94</v>
      </c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</row>
    <row r="88" customFormat="false" ht="12.75" hidden="false" customHeight="true" outlineLevel="0" collapsed="false">
      <c r="D88" s="6" t="s">
        <v>36</v>
      </c>
      <c r="E88" s="6" t="s">
        <v>88</v>
      </c>
      <c r="F88" s="145" t="s">
        <v>95</v>
      </c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</row>
    <row r="89" customFormat="false" ht="12.75" hidden="false" customHeight="true" outlineLevel="0" collapsed="false">
      <c r="D89" s="6" t="s">
        <v>37</v>
      </c>
      <c r="E89" s="6" t="s">
        <v>88</v>
      </c>
      <c r="F89" s="145" t="s">
        <v>96</v>
      </c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</row>
    <row r="90" customFormat="false" ht="12.75" hidden="false" customHeight="true" outlineLevel="0" collapsed="false">
      <c r="D90" s="6" t="s">
        <v>42</v>
      </c>
      <c r="E90" s="6" t="s">
        <v>88</v>
      </c>
      <c r="F90" s="145" t="s">
        <v>27</v>
      </c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</row>
    <row r="91" customFormat="false" ht="12.75" hidden="false" customHeight="true" outlineLevel="0" collapsed="false">
      <c r="D91" s="6" t="s">
        <v>97</v>
      </c>
      <c r="E91" s="6" t="s">
        <v>88</v>
      </c>
      <c r="F91" s="145" t="s">
        <v>98</v>
      </c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</row>
    <row r="92" customFormat="false" ht="12.75" hidden="false" customHeight="true" outlineLevel="0" collapsed="false">
      <c r="D92" s="6" t="s">
        <v>43</v>
      </c>
      <c r="E92" s="6" t="s">
        <v>88</v>
      </c>
      <c r="F92" s="145" t="s">
        <v>99</v>
      </c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</row>
    <row r="93" customFormat="false" ht="12.75" hidden="false" customHeight="true" outlineLevel="0" collapsed="false">
      <c r="D93" s="6" t="s">
        <v>44</v>
      </c>
      <c r="E93" s="6" t="s">
        <v>88</v>
      </c>
      <c r="F93" s="145" t="s">
        <v>100</v>
      </c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</row>
    <row r="94" customFormat="false" ht="12.75" hidden="false" customHeight="true" outlineLevel="0" collapsed="false">
      <c r="D94" s="6" t="s">
        <v>40</v>
      </c>
      <c r="E94" s="6" t="s">
        <v>88</v>
      </c>
      <c r="F94" s="145" t="s">
        <v>101</v>
      </c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</row>
    <row r="95" customFormat="false" ht="12.75" hidden="false" customHeight="true" outlineLevel="0" collapsed="false">
      <c r="D95" s="6" t="s">
        <v>45</v>
      </c>
      <c r="E95" s="6" t="s">
        <v>88</v>
      </c>
      <c r="F95" s="145" t="s">
        <v>30</v>
      </c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</row>
    <row r="96" customFormat="false" ht="12.75" hidden="false" customHeight="true" outlineLevel="0" collapsed="false">
      <c r="D96" s="6" t="s">
        <v>46</v>
      </c>
      <c r="E96" s="6" t="s">
        <v>88</v>
      </c>
      <c r="F96" s="145" t="s">
        <v>31</v>
      </c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</row>
    <row r="97" customFormat="false" ht="12.75" hidden="false" customHeight="true" outlineLevel="0" collapsed="false">
      <c r="D97" s="6" t="s">
        <v>41</v>
      </c>
      <c r="E97" s="6" t="s">
        <v>88</v>
      </c>
      <c r="F97" s="145" t="s">
        <v>102</v>
      </c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</row>
    <row r="98" customFormat="false" ht="12.75" hidden="false" customHeight="true" outlineLevel="0" collapsed="false">
      <c r="D98" s="6" t="s">
        <v>47</v>
      </c>
      <c r="E98" s="6" t="s">
        <v>88</v>
      </c>
      <c r="F98" s="145" t="s">
        <v>32</v>
      </c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</row>
    <row r="99" customFormat="false" ht="12.75" hidden="false" customHeight="true" outlineLevel="0" collapsed="false">
      <c r="D99" s="6" t="s">
        <v>48</v>
      </c>
      <c r="E99" s="6" t="s">
        <v>88</v>
      </c>
      <c r="F99" s="145" t="s">
        <v>33</v>
      </c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</row>
  </sheetData>
  <autoFilter ref="A12:BA74"/>
  <mergeCells count="389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E73"/>
    <mergeCell ref="A74:E74"/>
    <mergeCell ref="A75:E75"/>
    <mergeCell ref="A76:E76"/>
    <mergeCell ref="A78:D78"/>
    <mergeCell ref="E78:J78"/>
    <mergeCell ref="L78:N78"/>
    <mergeCell ref="P78:T78"/>
    <mergeCell ref="AK78:AM78"/>
    <mergeCell ref="E79:J79"/>
    <mergeCell ref="L79:N79"/>
    <mergeCell ref="P79:T79"/>
    <mergeCell ref="E80:J80"/>
    <mergeCell ref="L80:N80"/>
    <mergeCell ref="P80:T80"/>
    <mergeCell ref="AK80:AM80"/>
    <mergeCell ref="E81:J81"/>
    <mergeCell ref="L81:N81"/>
    <mergeCell ref="P81:T81"/>
    <mergeCell ref="D83:AM83"/>
    <mergeCell ref="F84:AM84"/>
    <mergeCell ref="F85:AM85"/>
    <mergeCell ref="F86:AM86"/>
    <mergeCell ref="F87:AM87"/>
    <mergeCell ref="F88:AM88"/>
    <mergeCell ref="F89:AM89"/>
    <mergeCell ref="F90:AM90"/>
    <mergeCell ref="F91:AM91"/>
    <mergeCell ref="F92:AM92"/>
    <mergeCell ref="F93:AM93"/>
    <mergeCell ref="F94:AM94"/>
    <mergeCell ref="F95:AM95"/>
    <mergeCell ref="F96:AM96"/>
    <mergeCell ref="F97:AM97"/>
    <mergeCell ref="F98:AM98"/>
    <mergeCell ref="F99:AM99"/>
  </mergeCells>
  <conditionalFormatting sqref="F44:AJ44,F48:AJ48,F52:AJ52,F56:AJ56,F60:AJ60,F64:AJ64,F68:AJ68,F72:AJ72,F16:AA16,F20:AA20,F24:AA24,F28:AA28,F32:AA32,F36:AA36,F40:AA40,AH16:AJ16,AH40:AJ40,AH36:AJ36,AH32:AJ32,AH28:AJ28,AH24:AJ24,AH20:AJ20">
    <cfRule type="cellIs" priority="2" operator="greaterThan" aboveAverage="0" equalAverage="0" bottom="0" percent="0" rank="0" text="" dxfId="0">
      <formula>4</formula>
    </cfRule>
  </conditionalFormatting>
  <conditionalFormatting sqref="AB16:AC16,AB20:AC20,AB24:AC24,AB28:AC28,AB32:AC32,AB36:AC36,AB40:AC40">
    <cfRule type="cellIs" priority="3" operator="greaterThan" aboveAverage="0" equalAverage="0" bottom="0" percent="0" rank="0" text="" dxfId="1">
      <formula>4</formula>
    </cfRule>
  </conditionalFormatting>
  <conditionalFormatting sqref="AD16:AG16,AD20:AG20,AD24:AG24,AD28:AG28,AD32:AG32,AD36:AG36,AD40:AG40">
    <cfRule type="cellIs" priority="4" operator="greaterThan" aboveAverage="0" equalAverage="0" bottom="0" percent="0" rank="0" text="" dxfId="2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true"/>
  </sheetPr>
  <dimension ref="A2:BA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80" workbookViewId="0">
      <pane xSplit="5" ySplit="12" topLeftCell="F13" activePane="bottomRight" state="frozen"/>
      <selection pane="topLeft" activeCell="A1" activeCellId="0" sqref="A1"/>
      <selection pane="topRight" activeCell="F1" activeCellId="0" sqref="F1"/>
      <selection pane="bottomLeft" activeCell="A13" activeCellId="0" sqref="A13"/>
      <selection pane="bottomRight" activeCell="C29" activeCellId="0" sqref="C29"/>
    </sheetView>
  </sheetViews>
  <sheetFormatPr defaultRowHeight="12.75"/>
  <cols>
    <col collapsed="false" hidden="false" max="1" min="1" style="1" width="3.99489795918367"/>
    <col collapsed="false" hidden="false" max="2" min="2" style="1" width="32.3877551020408"/>
    <col collapsed="false" hidden="false" max="3" min="3" style="120" width="16.5510204081633"/>
    <col collapsed="false" hidden="false" max="4" min="4" style="1" width="27.6836734693878"/>
    <col collapsed="false" hidden="false" max="5" min="5" style="1" width="3.99489795918367"/>
    <col collapsed="false" hidden="false" max="16" min="6" style="1" width="4.70918367346939"/>
    <col collapsed="false" hidden="false" max="17" min="17" style="2" width="4.70918367346939"/>
    <col collapsed="false" hidden="false" max="19" min="18" style="1" width="4.70918367346939"/>
    <col collapsed="false" hidden="false" max="20" min="20" style="2" width="4.70918367346939"/>
    <col collapsed="false" hidden="false" max="22" min="21" style="1" width="4.70918367346939"/>
    <col collapsed="false" hidden="false" max="23" min="23" style="2" width="4.70918367346939"/>
    <col collapsed="false" hidden="false" max="25" min="24" style="1" width="4.70918367346939"/>
    <col collapsed="false" hidden="false" max="27" min="26" style="2" width="4.70918367346939"/>
    <col collapsed="false" hidden="false" max="36" min="28" style="1" width="4.70918367346939"/>
    <col collapsed="false" hidden="false" max="37" min="37" style="1" width="7.8469387755102"/>
    <col collapsed="false" hidden="false" max="39" min="38" style="1" width="4.70918367346939"/>
    <col collapsed="false" hidden="false" max="40" min="40" style="1" width="7.56122448979592"/>
    <col collapsed="false" hidden="false" max="41" min="41" style="1" width="5.56122448979592"/>
    <col collapsed="false" hidden="false" max="45" min="42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9.28061224489796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9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4"/>
      <c r="Q4" s="13"/>
      <c r="R4" s="14"/>
      <c r="S4" s="11"/>
      <c r="U4" s="11"/>
      <c r="V4" s="11"/>
      <c r="X4" s="11"/>
      <c r="Y4" s="11"/>
      <c r="AB4" s="11"/>
      <c r="AC4" s="11"/>
      <c r="AD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  <c r="Q5" s="19"/>
      <c r="R5" s="11"/>
      <c r="S5" s="11"/>
      <c r="U5" s="11"/>
      <c r="V5" s="11"/>
      <c r="X5" s="11"/>
      <c r="Y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4"/>
      <c r="Q6" s="13"/>
      <c r="R6" s="11"/>
      <c r="S6" s="11"/>
      <c r="U6" s="11"/>
      <c r="V6" s="11"/>
      <c r="X6" s="11"/>
      <c r="Y6" s="11"/>
      <c r="AB6" s="11"/>
      <c r="AC6" s="11"/>
      <c r="AD6" s="11"/>
      <c r="AK6" s="11"/>
    </row>
    <row r="7" customFormat="false" ht="16.5" hidden="false" customHeight="true" outlineLevel="0" collapsed="false">
      <c r="A7" s="11"/>
      <c r="B7" s="22"/>
      <c r="C7" s="194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5"/>
      <c r="X7" s="23"/>
      <c r="Y7" s="23"/>
      <c r="Z7" s="25"/>
      <c r="AA7" s="25"/>
      <c r="AB7" s="23"/>
      <c r="AC7" s="23"/>
      <c r="AD7" s="23"/>
      <c r="AE7" s="27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93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196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46.45" hidden="false" customHeight="true" outlineLevel="0" collapsed="false">
      <c r="A11" s="31"/>
      <c r="B11" s="31"/>
      <c r="C11" s="196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2" t="n">
        <v>11</v>
      </c>
      <c r="Q11" s="43" t="n">
        <v>12</v>
      </c>
      <c r="R11" s="42" t="n">
        <v>13</v>
      </c>
      <c r="S11" s="42" t="n">
        <v>14</v>
      </c>
      <c r="T11" s="43" t="n">
        <v>15</v>
      </c>
      <c r="U11" s="42" t="n">
        <v>16</v>
      </c>
      <c r="V11" s="42" t="n">
        <v>17</v>
      </c>
      <c r="W11" s="43" t="n">
        <v>18</v>
      </c>
      <c r="X11" s="42" t="n">
        <v>19</v>
      </c>
      <c r="Y11" s="42" t="n">
        <v>20</v>
      </c>
      <c r="Z11" s="43" t="n">
        <v>21</v>
      </c>
      <c r="AA11" s="43" t="n">
        <v>22</v>
      </c>
      <c r="AB11" s="42" t="n">
        <v>23</v>
      </c>
      <c r="AC11" s="42" t="n">
        <v>24</v>
      </c>
      <c r="AD11" s="42" t="n">
        <v>25</v>
      </c>
      <c r="AE11" s="42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5.25" hidden="false" customHeight="true" outlineLevel="0" collapsed="false">
      <c r="A12" s="46"/>
      <c r="B12" s="47"/>
      <c r="C12" s="197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  <c r="R12" s="49"/>
      <c r="S12" s="49"/>
      <c r="T12" s="50"/>
      <c r="U12" s="49"/>
      <c r="V12" s="49"/>
      <c r="W12" s="50"/>
      <c r="X12" s="49"/>
      <c r="Y12" s="49"/>
      <c r="Z12" s="50"/>
      <c r="AA12" s="50"/>
      <c r="AB12" s="49"/>
      <c r="AC12" s="49"/>
      <c r="AD12" s="49"/>
      <c r="AE12" s="49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>Висоцький Євген Валентинович</v>
      </c>
      <c r="C13" s="102" t="s">
        <v>182</v>
      </c>
      <c r="D13" s="60" t="str">
        <f aca="false">IFERROR(VLOOKUP($C13,Списки!$A$1:$C$3999,3,0),"")</f>
        <v>налагоджувальник</v>
      </c>
      <c r="E13" s="0"/>
      <c r="F13" s="61" t="str">
        <f aca="false">VLOOKUP(F$11,Графік!$E$5:$H$32,3,0)</f>
        <v>ВВ</v>
      </c>
      <c r="G13" s="62" t="str">
        <f aca="false">VLOOKUP(G$11,Графік!$E$5:$H$32,3,0)</f>
        <v>ВВ</v>
      </c>
      <c r="H13" s="62" t="str">
        <f aca="false">VLOOKUP(H$11,Графік!$E$5:$H$32,3,0)</f>
        <v>Р</v>
      </c>
      <c r="I13" s="62" t="str">
        <f aca="false">VLOOKUP(I$11,Графік!$E$5:$H$32,3,0)</f>
        <v>Р</v>
      </c>
      <c r="J13" s="62" t="str">
        <f aca="false">VLOOKUP(J$11,Графік!$E$5:$H$32,3,0)</f>
        <v>Р</v>
      </c>
      <c r="K13" s="62" t="str">
        <f aca="false">VLOOKUP(K$11,Графік!$E$5:$H$32,3,0)</f>
        <v>Р</v>
      </c>
      <c r="L13" s="62" t="str">
        <f aca="false">VLOOKUP(L$11,Графік!$E$5:$H$32,3,0)</f>
        <v>ВВ</v>
      </c>
      <c r="M13" s="62" t="str">
        <f aca="false">VLOOKUP(M$11,Графік!$E$5:$H$32,3,0)</f>
        <v>ВВ</v>
      </c>
      <c r="N13" s="62" t="str">
        <f aca="false">VLOOKUP(N$11,Графік!$E$5:$H$32,3,0)</f>
        <v>Р</v>
      </c>
      <c r="O13" s="62" t="str">
        <f aca="false">VLOOKUP(O$11,Графік!$E$5:$H$32,3,0)</f>
        <v>Р</v>
      </c>
      <c r="P13" s="62" t="str">
        <f aca="false">VLOOKUP(P$11,Графік!$E$5:$H$32,3,0)</f>
        <v>Р</v>
      </c>
      <c r="Q13" s="63" t="str">
        <f aca="false">VLOOKUP(Q$11,Графік!$E$5:$H$32,3,0)</f>
        <v>Р</v>
      </c>
      <c r="R13" s="62" t="str">
        <f aca="false">VLOOKUP(R$11,Графік!$E$5:$H$32,3,0)</f>
        <v>ВВ</v>
      </c>
      <c r="S13" s="62" t="str">
        <f aca="false">VLOOKUP(S$11,Графік!$E$5:$H$32,3,0)</f>
        <v>ВВ</v>
      </c>
      <c r="T13" s="63" t="str">
        <f aca="false">VLOOKUP(T$11,Графік!$E$5:$H$32,3,0)</f>
        <v>Р</v>
      </c>
      <c r="U13" s="62" t="str">
        <f aca="false">VLOOKUP(U$11,Графік!$E$5:$H$32,3,0)</f>
        <v>Р</v>
      </c>
      <c r="V13" s="62" t="str">
        <f aca="false">VLOOKUP(V$11,Графік!$E$5:$H$32,3,0)</f>
        <v>Р</v>
      </c>
      <c r="W13" s="63" t="str">
        <f aca="false">VLOOKUP(W$11,Графік!$E$5:$H$32,3,0)</f>
        <v>Р</v>
      </c>
      <c r="X13" s="62" t="str">
        <f aca="false">VLOOKUP(X$11,Графік!$E$5:$H$32,3,0)</f>
        <v>ВВ</v>
      </c>
      <c r="Y13" s="62" t="str">
        <f aca="false">VLOOKUP(Y$11,Графік!$E$5:$H$32,3,0)</f>
        <v>ВВ</v>
      </c>
      <c r="Z13" s="63" t="str">
        <f aca="false">VLOOKUP(Z$11,Графік!$E$5:$H$32,3,0)</f>
        <v>Р</v>
      </c>
      <c r="AA13" s="63" t="s">
        <v>51</v>
      </c>
      <c r="AB13" s="62" t="s">
        <v>51</v>
      </c>
      <c r="AC13" s="62" t="s">
        <v>51</v>
      </c>
      <c r="AD13" s="62" t="str">
        <f aca="false">VLOOKUP(AD$11,Графік!$E$5:$H$32,3,0)</f>
        <v>ВВ</v>
      </c>
      <c r="AE13" s="62" t="str">
        <f aca="false">VLOOKUP(AE$11,Графік!$E$5:$H$32,3,0)</f>
        <v>ВВ</v>
      </c>
      <c r="AF13" s="62" t="str">
        <f aca="false">VLOOKUP(AF$11,Графік!$E$5:$H$32,3,0)</f>
        <v>Р</v>
      </c>
      <c r="AG13" s="62" t="str">
        <f aca="false">VLOOKUP(AG$11,Графік!$E$5:$H$32,3,0)</f>
        <v>Р</v>
      </c>
      <c r="AH13" s="62"/>
      <c r="AI13" s="62"/>
      <c r="AJ13" s="65"/>
      <c r="AK13" s="66" t="n">
        <f aca="false">SUMIF($F13:$AJ16,"Р",$F14:$AJ14)</f>
        <v>120</v>
      </c>
      <c r="AL13" s="67" t="n">
        <f aca="false">SUMIF($F15:$AJ16,"НУ",$F16:$AJ16)</f>
        <v>0</v>
      </c>
      <c r="AM13" s="68" t="n">
        <f aca="false">SUMIF(F13:AJ16,"РВ",F14:AJ14)</f>
        <v>0</v>
      </c>
      <c r="AN13" s="69" t="n">
        <f aca="false">AK13+AL13+AM13</f>
        <v>120</v>
      </c>
      <c r="AO13" s="70" t="n">
        <f aca="false">COUNTIF($F13:$AJ16,"=Р")</f>
        <v>15</v>
      </c>
      <c r="AP13" s="70" t="n">
        <f aca="false">COUNTIF($F13:$AJ16,"=ВВ")</f>
        <v>10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0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3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n">
        <f aca="false">IF(C13&gt;1,Графік!$H$36,"")</f>
        <v>144</v>
      </c>
    </row>
    <row r="14" s="80" customFormat="true" ht="15" hidden="false" customHeight="true" outlineLevel="0" collapsed="false">
      <c r="A14" s="57"/>
      <c r="B14" s="58"/>
      <c r="C14" s="102"/>
      <c r="D14" s="60"/>
      <c r="E14" s="74"/>
      <c r="F14" s="75" t="str">
        <f aca="false">IF(F13="Р",8,"")</f>
        <v/>
      </c>
      <c r="G14" s="76" t="str">
        <f aca="false">IF(G13="Р",8,"")</f>
        <v/>
      </c>
      <c r="H14" s="76" t="n">
        <f aca="false">IF(H13="Р",8,"")</f>
        <v>8</v>
      </c>
      <c r="I14" s="76" t="n">
        <f aca="false">IF(I13="Р",8,"")</f>
        <v>8</v>
      </c>
      <c r="J14" s="76" t="n">
        <f aca="false">IF(J13="Р",8,"")</f>
        <v>8</v>
      </c>
      <c r="K14" s="76" t="n">
        <f aca="false">IF(K13="Р",8,"")</f>
        <v>8</v>
      </c>
      <c r="L14" s="76" t="str">
        <f aca="false">IF(L13="Р",8,"")</f>
        <v/>
      </c>
      <c r="M14" s="76" t="str">
        <f aca="false">IF(M13="Р",8,"")</f>
        <v/>
      </c>
      <c r="N14" s="76" t="n">
        <f aca="false">IF(N13="Р",8,"")</f>
        <v>8</v>
      </c>
      <c r="O14" s="76" t="n">
        <f aca="false">IF(O13="Р",8,"")</f>
        <v>8</v>
      </c>
      <c r="P14" s="76" t="n">
        <f aca="false">IF(P13="Р",8,"")</f>
        <v>8</v>
      </c>
      <c r="Q14" s="77" t="n">
        <f aca="false">IF(Q13="Р",8,"")</f>
        <v>8</v>
      </c>
      <c r="R14" s="76" t="str">
        <f aca="false">IF(R13="Р",8,"")</f>
        <v/>
      </c>
      <c r="S14" s="76" t="str">
        <f aca="false">IF(S13="Р",8,"")</f>
        <v/>
      </c>
      <c r="T14" s="77" t="n">
        <f aca="false">IF(T13="Р",8,"")</f>
        <v>8</v>
      </c>
      <c r="U14" s="76" t="n">
        <f aca="false">IF(U13="Р",8,"")</f>
        <v>8</v>
      </c>
      <c r="V14" s="76" t="n">
        <f aca="false">IF(V13="Р",8,"")</f>
        <v>8</v>
      </c>
      <c r="W14" s="77" t="n">
        <f aca="false">IF(W13="Р",8,"")</f>
        <v>8</v>
      </c>
      <c r="X14" s="76" t="str">
        <f aca="false">IF(X13="Р",8,"")</f>
        <v/>
      </c>
      <c r="Y14" s="76" t="str">
        <f aca="false">IF(Y13="Р",8,"")</f>
        <v/>
      </c>
      <c r="Z14" s="77" t="n">
        <f aca="false">IF(Z13="Р",8,"")</f>
        <v>8</v>
      </c>
      <c r="AA14" s="77"/>
      <c r="AB14" s="76"/>
      <c r="AC14" s="76"/>
      <c r="AD14" s="76" t="str">
        <f aca="false">IF(AD13="Р",8,"")</f>
        <v/>
      </c>
      <c r="AE14" s="76" t="str">
        <f aca="false">IF(AE13="Р",8,"")</f>
        <v/>
      </c>
      <c r="AF14" s="76" t="n">
        <f aca="false">IF(AF13="Р",8,"")</f>
        <v>8</v>
      </c>
      <c r="AG14" s="76" t="n">
        <f aca="false">IF(AG13="Р",8,"")</f>
        <v>8</v>
      </c>
      <c r="AH14" s="76"/>
      <c r="AI14" s="76"/>
      <c r="AJ14" s="79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102"/>
      <c r="D15" s="60"/>
      <c r="E15" s="74"/>
      <c r="F15" s="81" t="str">
        <f aca="false">IF(F16&gt;0,"НУ","")</f>
        <v/>
      </c>
      <c r="G15" s="82" t="str">
        <f aca="false">IF(G16&gt;0,"НУ","")</f>
        <v/>
      </c>
      <c r="H15" s="82" t="str">
        <f aca="false">IF(H16&gt;0,"НУ","")</f>
        <v/>
      </c>
      <c r="I15" s="82" t="str">
        <f aca="false">IF(I16&gt;0,"НУ","")</f>
        <v/>
      </c>
      <c r="J15" s="82" t="str">
        <f aca="false">IF(J16&gt;0,"НУ","")</f>
        <v/>
      </c>
      <c r="K15" s="82" t="str">
        <f aca="false">IF(K16&gt;0,"НУ","")</f>
        <v/>
      </c>
      <c r="L15" s="82" t="str">
        <f aca="false">IF(L16&gt;0,"НУ","")</f>
        <v/>
      </c>
      <c r="M15" s="82" t="str">
        <f aca="false">IF(M16&gt;0,"НУ","")</f>
        <v/>
      </c>
      <c r="N15" s="82" t="str">
        <f aca="false">IF(N16&gt;0,"НУ","")</f>
        <v/>
      </c>
      <c r="O15" s="82" t="str">
        <f aca="false">IF(O16&gt;0,"НУ","")</f>
        <v/>
      </c>
      <c r="P15" s="82" t="str">
        <f aca="false">IF(P16&gt;0,"НУ","")</f>
        <v/>
      </c>
      <c r="Q15" s="83" t="str">
        <f aca="false">IF(Q16&gt;0,"НУ","")</f>
        <v/>
      </c>
      <c r="R15" s="82" t="str">
        <f aca="false">IF(R16&gt;0,"НУ","")</f>
        <v/>
      </c>
      <c r="S15" s="82" t="str">
        <f aca="false">IF(S16&gt;0,"НУ","")</f>
        <v/>
      </c>
      <c r="T15" s="83" t="str">
        <f aca="false">IF(T16&gt;0,"НУ","")</f>
        <v/>
      </c>
      <c r="U15" s="82" t="str">
        <f aca="false">IF(U16&gt;0,"НУ","")</f>
        <v/>
      </c>
      <c r="V15" s="82" t="str">
        <f aca="false">IF(V16&gt;0,"НУ","")</f>
        <v/>
      </c>
      <c r="W15" s="83" t="str">
        <f aca="false">IF(W16&gt;0,"НУ","")</f>
        <v/>
      </c>
      <c r="X15" s="82" t="str">
        <f aca="false">IF(X16&gt;0,"НУ","")</f>
        <v/>
      </c>
      <c r="Y15" s="82" t="str">
        <f aca="false">IF(Y16&gt;0,"НУ","")</f>
        <v/>
      </c>
      <c r="Z15" s="83"/>
      <c r="AA15" s="83"/>
      <c r="AB15" s="82"/>
      <c r="AC15" s="82"/>
      <c r="AD15" s="82" t="str">
        <f aca="false">IF(AD16&gt;0,"НУ","")</f>
        <v/>
      </c>
      <c r="AE15" s="82" t="str">
        <f aca="false">IF(AE16&gt;0,"НУ","")</f>
        <v/>
      </c>
      <c r="AF15" s="82" t="str">
        <f aca="false">IF(AF16&gt;0,"НУ","")</f>
        <v/>
      </c>
      <c r="AG15" s="82" t="str">
        <f aca="false">IF(AG16&gt;0,"НУ","")</f>
        <v/>
      </c>
      <c r="AH15" s="83"/>
      <c r="AI15" s="83" t="str">
        <f aca="false">IF(AI16&gt;0,"НУ","")</f>
        <v/>
      </c>
      <c r="AJ15" s="85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102"/>
      <c r="D16" s="60"/>
      <c r="E16" s="86"/>
      <c r="F16" s="87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9"/>
      <c r="R16" s="88"/>
      <c r="S16" s="88"/>
      <c r="T16" s="89"/>
      <c r="U16" s="88"/>
      <c r="V16" s="88"/>
      <c r="W16" s="89"/>
      <c r="X16" s="88"/>
      <c r="Y16" s="88"/>
      <c r="Z16" s="89"/>
      <c r="AA16" s="89"/>
      <c r="AB16" s="88"/>
      <c r="AC16" s="88"/>
      <c r="AD16" s="88"/>
      <c r="AE16" s="88"/>
      <c r="AF16" s="88"/>
      <c r="AG16" s="88"/>
      <c r="AH16" s="88"/>
      <c r="AI16" s="88"/>
      <c r="AJ16" s="91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>Грубий Микола Дмитрович</v>
      </c>
      <c r="C17" s="102" t="s">
        <v>183</v>
      </c>
      <c r="D17" s="60" t="str">
        <f aca="false">IFERROR(VLOOKUP($C17,Списки!$A$1:$C$3999,3,0),"")</f>
        <v>налагоджувальник</v>
      </c>
      <c r="E17" s="92"/>
      <c r="F17" s="61" t="str">
        <f aca="false">VLOOKUP(F$11,Графік!$E$5:$H$32,3,0)</f>
        <v>ВВ</v>
      </c>
      <c r="G17" s="62" t="str">
        <f aca="false">VLOOKUP(G$11,Графік!$E$5:$H$32,3,0)</f>
        <v>ВВ</v>
      </c>
      <c r="H17" s="62" t="str">
        <f aca="false">VLOOKUP(H$11,Графік!$E$5:$H$32,3,0)</f>
        <v>Р</v>
      </c>
      <c r="I17" s="62" t="str">
        <f aca="false">VLOOKUP(I$11,Графік!$E$5:$H$32,3,0)</f>
        <v>Р</v>
      </c>
      <c r="J17" s="62" t="str">
        <f aca="false">VLOOKUP(J$11,Графік!$E$5:$H$32,3,0)</f>
        <v>Р</v>
      </c>
      <c r="K17" s="62" t="str">
        <f aca="false">VLOOKUP(K$11,Графік!$E$5:$H$32,3,0)</f>
        <v>Р</v>
      </c>
      <c r="L17" s="62" t="str">
        <f aca="false">VLOOKUP(L$11,Графік!$E$5:$H$32,3,0)</f>
        <v>ВВ</v>
      </c>
      <c r="M17" s="62" t="str">
        <f aca="false">VLOOKUP(M$11,Графік!$E$5:$H$32,3,0)</f>
        <v>ВВ</v>
      </c>
      <c r="N17" s="62" t="str">
        <f aca="false">VLOOKUP(N$11,Графік!$E$5:$H$32,3,0)</f>
        <v>Р</v>
      </c>
      <c r="O17" s="62" t="str">
        <f aca="false">VLOOKUP(O$11,Графік!$E$5:$H$32,3,0)</f>
        <v>Р</v>
      </c>
      <c r="P17" s="62" t="str">
        <f aca="false">VLOOKUP(P$11,Графік!$E$5:$H$32,3,0)</f>
        <v>Р</v>
      </c>
      <c r="Q17" s="63" t="str">
        <f aca="false">VLOOKUP(Q$11,Графік!$E$5:$H$32,3,0)</f>
        <v>Р</v>
      </c>
      <c r="R17" s="62" t="str">
        <f aca="false">VLOOKUP(R$11,Графік!$E$5:$H$32,3,0)</f>
        <v>ВВ</v>
      </c>
      <c r="S17" s="62" t="str">
        <f aca="false">VLOOKUP(S$11,Графік!$E$5:$H$32,3,0)</f>
        <v>ВВ</v>
      </c>
      <c r="T17" s="63" t="str">
        <f aca="false">VLOOKUP(T$11,Графік!$E$5:$H$32,3,0)</f>
        <v>Р</v>
      </c>
      <c r="U17" s="62" t="str">
        <f aca="false">VLOOKUP(U$11,Графік!$E$5:$H$32,3,0)</f>
        <v>Р</v>
      </c>
      <c r="V17" s="62" t="str">
        <f aca="false">VLOOKUP(V$11,Графік!$E$5:$H$32,3,0)</f>
        <v>Р</v>
      </c>
      <c r="W17" s="63" t="str">
        <f aca="false">VLOOKUP(W$11,Графік!$E$5:$H$32,3,0)</f>
        <v>Р</v>
      </c>
      <c r="X17" s="62" t="str">
        <f aca="false">VLOOKUP(X$11,Графік!$E$5:$H$32,3,0)</f>
        <v>ВВ</v>
      </c>
      <c r="Y17" s="62" t="str">
        <f aca="false">VLOOKUP(Y$11,Графік!$E$5:$H$32,3,0)</f>
        <v>ВВ</v>
      </c>
      <c r="Z17" s="63" t="str">
        <f aca="false">VLOOKUP(Z$11,Графік!$E$5:$H$32,3,0)</f>
        <v>Р</v>
      </c>
      <c r="AA17" s="63" t="s">
        <v>51</v>
      </c>
      <c r="AB17" s="62" t="s">
        <v>51</v>
      </c>
      <c r="AC17" s="62" t="s">
        <v>51</v>
      </c>
      <c r="AD17" s="62" t="str">
        <f aca="false">VLOOKUP(AD$11,Графік!$E$5:$H$32,3,0)</f>
        <v>ВВ</v>
      </c>
      <c r="AE17" s="62" t="str">
        <f aca="false">VLOOKUP(AE$11,Графік!$E$5:$H$32,3,0)</f>
        <v>ВВ</v>
      </c>
      <c r="AF17" s="62"/>
      <c r="AG17" s="62"/>
      <c r="AH17" s="62"/>
      <c r="AI17" s="62"/>
      <c r="AJ17" s="65"/>
      <c r="AK17" s="93" t="n">
        <f aca="false">SUMIF($F17:$AJ20,"Р",$F18:$AJ18)</f>
        <v>104</v>
      </c>
      <c r="AL17" s="94" t="n">
        <f aca="false">SUMIF($F19:$AJ20,"НУ",$F20:$AJ20)</f>
        <v>0</v>
      </c>
      <c r="AM17" s="95" t="n">
        <f aca="false">SUMIF(F17:AJ20,"РВ",F18:AJ18)</f>
        <v>0</v>
      </c>
      <c r="AN17" s="96" t="n">
        <f aca="false">AK17+AL17+AM17</f>
        <v>104</v>
      </c>
      <c r="AO17" s="70" t="n">
        <f aca="false">COUNTIF($F17:$AJ20,"=Р")</f>
        <v>13</v>
      </c>
      <c r="AP17" s="97" t="n">
        <f aca="false">COUNTIF($F17:$AJ20,"=ВВ")</f>
        <v>10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0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3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0</v>
      </c>
      <c r="BA17" s="73" t="n">
        <f aca="false">IF(C17&gt;1,Графік!$H$36,"")</f>
        <v>144</v>
      </c>
    </row>
    <row r="18" customFormat="false" ht="15" hidden="false" customHeight="true" outlineLevel="0" collapsed="false">
      <c r="A18" s="57"/>
      <c r="B18" s="58"/>
      <c r="C18" s="102"/>
      <c r="D18" s="60"/>
      <c r="E18" s="100"/>
      <c r="F18" s="75" t="str">
        <f aca="false">IF(F17="Р",8,"")</f>
        <v/>
      </c>
      <c r="G18" s="76" t="str">
        <f aca="false">IF(G17="Р",8,"")</f>
        <v/>
      </c>
      <c r="H18" s="76" t="n">
        <f aca="false">IF(H17="Р",8,"")</f>
        <v>8</v>
      </c>
      <c r="I18" s="76" t="n">
        <f aca="false">IF(I17="Р",8,"")</f>
        <v>8</v>
      </c>
      <c r="J18" s="76" t="n">
        <f aca="false">IF(J17="Р",8,"")</f>
        <v>8</v>
      </c>
      <c r="K18" s="76" t="n">
        <f aca="false">IF(K17="Р",8,"")</f>
        <v>8</v>
      </c>
      <c r="L18" s="76" t="str">
        <f aca="false">IF(L17="Р",8,"")</f>
        <v/>
      </c>
      <c r="M18" s="76" t="str">
        <f aca="false">IF(M17="Р",8,"")</f>
        <v/>
      </c>
      <c r="N18" s="76" t="n">
        <f aca="false">IF(N17="Р",8,"")</f>
        <v>8</v>
      </c>
      <c r="O18" s="76" t="n">
        <f aca="false">IF(O17="Р",8,"")</f>
        <v>8</v>
      </c>
      <c r="P18" s="76" t="n">
        <f aca="false">IF(P17="Р",8,"")</f>
        <v>8</v>
      </c>
      <c r="Q18" s="77" t="n">
        <f aca="false">IF(Q17="Р",8,"")</f>
        <v>8</v>
      </c>
      <c r="R18" s="76" t="str">
        <f aca="false">IF(R17="Р",8,"")</f>
        <v/>
      </c>
      <c r="S18" s="76" t="str">
        <f aca="false">IF(S17="Р",8,"")</f>
        <v/>
      </c>
      <c r="T18" s="77" t="n">
        <f aca="false">IF(T17="Р",8,"")</f>
        <v>8</v>
      </c>
      <c r="U18" s="76" t="n">
        <f aca="false">IF(U17="Р",8,"")</f>
        <v>8</v>
      </c>
      <c r="V18" s="76" t="n">
        <f aca="false">IF(V17="Р",8,"")</f>
        <v>8</v>
      </c>
      <c r="W18" s="77" t="n">
        <f aca="false">IF(W17="Р",8,"")</f>
        <v>8</v>
      </c>
      <c r="X18" s="76" t="str">
        <f aca="false">IF(X17="Р",8,"")</f>
        <v/>
      </c>
      <c r="Y18" s="76" t="str">
        <f aca="false">IF(Y17="Р",8,"")</f>
        <v/>
      </c>
      <c r="Z18" s="77" t="n">
        <f aca="false">IF(Z17="Р",8,"")</f>
        <v>8</v>
      </c>
      <c r="AA18" s="77"/>
      <c r="AB18" s="76"/>
      <c r="AC18" s="76"/>
      <c r="AD18" s="76" t="str">
        <f aca="false">IF(AD17="Р",8,"")</f>
        <v/>
      </c>
      <c r="AE18" s="76" t="str">
        <f aca="false">IF(AE17="Р",8,"")</f>
        <v/>
      </c>
      <c r="AF18" s="76"/>
      <c r="AG18" s="76"/>
      <c r="AH18" s="76"/>
      <c r="AI18" s="76"/>
      <c r="AJ18" s="79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102"/>
      <c r="D19" s="60"/>
      <c r="E19" s="100"/>
      <c r="F19" s="81" t="str">
        <f aca="false">IF(F20&gt;0,"НУ","")</f>
        <v/>
      </c>
      <c r="G19" s="82" t="str">
        <f aca="false">IF(G20&gt;0,"НУ","")</f>
        <v/>
      </c>
      <c r="H19" s="82" t="str">
        <f aca="false">IF(H20&gt;0,"НУ","")</f>
        <v/>
      </c>
      <c r="I19" s="82" t="str">
        <f aca="false">IF(I20&gt;0,"НУ","")</f>
        <v/>
      </c>
      <c r="J19" s="82" t="str">
        <f aca="false">IF(J20&gt;0,"НУ","")</f>
        <v/>
      </c>
      <c r="K19" s="82" t="str">
        <f aca="false">IF(K20&gt;0,"НУ","")</f>
        <v/>
      </c>
      <c r="L19" s="82" t="str">
        <f aca="false">IF(L20&gt;0,"НУ","")</f>
        <v/>
      </c>
      <c r="M19" s="82" t="str">
        <f aca="false">IF(M20&gt;0,"НУ","")</f>
        <v/>
      </c>
      <c r="N19" s="82" t="str">
        <f aca="false">IF(N20&gt;0,"НУ","")</f>
        <v/>
      </c>
      <c r="O19" s="82" t="str">
        <f aca="false">IF(O20&gt;0,"НУ","")</f>
        <v/>
      </c>
      <c r="P19" s="82" t="str">
        <f aca="false">IF(P20&gt;0,"НУ","")</f>
        <v/>
      </c>
      <c r="Q19" s="83" t="str">
        <f aca="false">IF(Q20&gt;0,"НУ","")</f>
        <v/>
      </c>
      <c r="R19" s="82" t="str">
        <f aca="false">IF(R20&gt;0,"НУ","")</f>
        <v/>
      </c>
      <c r="S19" s="82" t="str">
        <f aca="false">IF(S20&gt;0,"НУ","")</f>
        <v/>
      </c>
      <c r="T19" s="83" t="str">
        <f aca="false">IF(T20&gt;0,"НУ","")</f>
        <v/>
      </c>
      <c r="U19" s="82" t="str">
        <f aca="false">IF(U20&gt;0,"НУ","")</f>
        <v/>
      </c>
      <c r="V19" s="82" t="str">
        <f aca="false">IF(V20&gt;0,"НУ","")</f>
        <v/>
      </c>
      <c r="W19" s="83" t="str">
        <f aca="false">IF(W20&gt;0,"НУ","")</f>
        <v/>
      </c>
      <c r="X19" s="82" t="str">
        <f aca="false">IF(X20&gt;0,"НУ","")</f>
        <v/>
      </c>
      <c r="Y19" s="82" t="str">
        <f aca="false">IF(Y20&gt;0,"НУ","")</f>
        <v/>
      </c>
      <c r="Z19" s="83"/>
      <c r="AA19" s="83"/>
      <c r="AB19" s="82"/>
      <c r="AC19" s="82"/>
      <c r="AD19" s="82" t="str">
        <f aca="false">IF(AD20&gt;0,"НУ","")</f>
        <v/>
      </c>
      <c r="AE19" s="82" t="str">
        <f aca="false">IF(AE20&gt;0,"НУ","")</f>
        <v/>
      </c>
      <c r="AF19" s="82"/>
      <c r="AG19" s="82"/>
      <c r="AH19" s="83"/>
      <c r="AI19" s="83" t="str">
        <f aca="false">IF(AI20&gt;0,"НУ","")</f>
        <v/>
      </c>
      <c r="AJ19" s="85" t="str">
        <f aca="false">IF(AJ20&gt;0,"НУ","")</f>
        <v/>
      </c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102"/>
      <c r="D20" s="60"/>
      <c r="E20" s="101"/>
      <c r="F20" s="87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9"/>
      <c r="R20" s="88"/>
      <c r="S20" s="88"/>
      <c r="T20" s="89"/>
      <c r="U20" s="88"/>
      <c r="V20" s="88"/>
      <c r="W20" s="89"/>
      <c r="X20" s="88"/>
      <c r="Y20" s="88"/>
      <c r="Z20" s="89"/>
      <c r="AA20" s="89"/>
      <c r="AB20" s="88"/>
      <c r="AC20" s="88"/>
      <c r="AD20" s="88"/>
      <c r="AE20" s="88"/>
      <c r="AF20" s="88"/>
      <c r="AG20" s="88"/>
      <c r="AH20" s="88"/>
      <c r="AI20" s="88"/>
      <c r="AJ20" s="91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>Зверід  Леонід  Лазарович</v>
      </c>
      <c r="C21" s="102" t="s">
        <v>184</v>
      </c>
      <c r="D21" s="60" t="str">
        <f aca="false">IFERROR(VLOOKUP($C21,Списки!$A$1:$C$3999,3,0),"")</f>
        <v>налагоджувальник</v>
      </c>
      <c r="E21" s="92"/>
      <c r="F21" s="61" t="str">
        <f aca="false">VLOOKUP(F$11,Графік!$E$5:$H$32,3,0)</f>
        <v>ВВ</v>
      </c>
      <c r="G21" s="62" t="str">
        <f aca="false">VLOOKUP(G$11,Графік!$E$5:$H$32,3,0)</f>
        <v>ВВ</v>
      </c>
      <c r="H21" s="62" t="str">
        <f aca="false">VLOOKUP(H$11,Графік!$E$5:$H$32,3,0)</f>
        <v>Р</v>
      </c>
      <c r="I21" s="62" t="str">
        <f aca="false">VLOOKUP(I$11,Графік!$E$5:$H$32,3,0)</f>
        <v>Р</v>
      </c>
      <c r="J21" s="62" t="str">
        <f aca="false">VLOOKUP(J$11,Графік!$E$5:$H$32,3,0)</f>
        <v>Р</v>
      </c>
      <c r="K21" s="62" t="str">
        <f aca="false">VLOOKUP(K$11,Графік!$E$5:$H$32,3,0)</f>
        <v>Р</v>
      </c>
      <c r="L21" s="62" t="str">
        <f aca="false">VLOOKUP(L$11,Графік!$E$5:$H$32,3,0)</f>
        <v>ВВ</v>
      </c>
      <c r="M21" s="62" t="str">
        <f aca="false">VLOOKUP(M$11,Графік!$E$5:$H$32,3,0)</f>
        <v>ВВ</v>
      </c>
      <c r="N21" s="62" t="str">
        <f aca="false">VLOOKUP(N$11,Графік!$E$5:$H$32,3,0)</f>
        <v>Р</v>
      </c>
      <c r="O21" s="62" t="str">
        <f aca="false">VLOOKUP(O$11,Графік!$E$5:$H$32,3,0)</f>
        <v>Р</v>
      </c>
      <c r="P21" s="62" t="str">
        <f aca="false">VLOOKUP(P$11,Графік!$E$5:$H$32,3,0)</f>
        <v>Р</v>
      </c>
      <c r="Q21" s="63" t="str">
        <f aca="false">VLOOKUP(Q$11,Графік!$E$5:$H$32,3,0)</f>
        <v>Р</v>
      </c>
      <c r="R21" s="62" t="str">
        <f aca="false">VLOOKUP(R$11,Графік!$E$5:$H$32,3,0)</f>
        <v>ВВ</v>
      </c>
      <c r="S21" s="62" t="str">
        <f aca="false">VLOOKUP(S$11,Графік!$E$5:$H$32,3,0)</f>
        <v>ВВ</v>
      </c>
      <c r="T21" s="63" t="str">
        <f aca="false">VLOOKUP(T$11,Графік!$E$5:$H$32,3,0)</f>
        <v>Р</v>
      </c>
      <c r="U21" s="62" t="str">
        <f aca="false">VLOOKUP(U$11,Графік!$E$5:$H$32,3,0)</f>
        <v>Р</v>
      </c>
      <c r="V21" s="62" t="str">
        <f aca="false">VLOOKUP(V$11,Графік!$E$5:$H$32,3,0)</f>
        <v>Р</v>
      </c>
      <c r="W21" s="63" t="str">
        <f aca="false">VLOOKUP(W$11,Графік!$E$5:$H$32,3,0)</f>
        <v>Р</v>
      </c>
      <c r="X21" s="62" t="str">
        <f aca="false">VLOOKUP(X$11,Графік!$E$5:$H$32,3,0)</f>
        <v>ВВ</v>
      </c>
      <c r="Y21" s="62" t="str">
        <f aca="false">VLOOKUP(Y$11,Графік!$E$5:$H$32,3,0)</f>
        <v>ВВ</v>
      </c>
      <c r="Z21" s="63" t="str">
        <f aca="false">VLOOKUP(Z$11,Графік!$E$5:$H$32,3,0)</f>
        <v>Р</v>
      </c>
      <c r="AA21" s="63" t="str">
        <f aca="false">VLOOKUP(AA$11,Графік!$E$5:$H$32,3,0)</f>
        <v>Р</v>
      </c>
      <c r="AB21" s="62" t="s">
        <v>51</v>
      </c>
      <c r="AC21" s="62" t="s">
        <v>51</v>
      </c>
      <c r="AD21" s="62" t="str">
        <f aca="false">VLOOKUP(AD$11,Графік!$E$5:$H$32,3,0)</f>
        <v>ВВ</v>
      </c>
      <c r="AE21" s="62" t="str">
        <f aca="false">VLOOKUP(AE$11,Графік!$E$5:$H$32,3,0)</f>
        <v>ВВ</v>
      </c>
      <c r="AF21" s="62"/>
      <c r="AG21" s="62"/>
      <c r="AH21" s="62"/>
      <c r="AI21" s="62"/>
      <c r="AJ21" s="65"/>
      <c r="AK21" s="93" t="n">
        <f aca="false">SUMIF($F21:$AJ24,"Р",$F22:$AJ22)</f>
        <v>107.5</v>
      </c>
      <c r="AL21" s="94" t="n">
        <f aca="false">SUMIF($F23:$AJ24,"НУ",$F24:$AJ24)</f>
        <v>0</v>
      </c>
      <c r="AM21" s="95" t="n">
        <f aca="false">SUMIF(F21:AJ24,"РВ",F22:AJ22)</f>
        <v>0</v>
      </c>
      <c r="AN21" s="96" t="n">
        <f aca="false">AK21+AL21+AM21</f>
        <v>107.5</v>
      </c>
      <c r="AO21" s="70" t="n">
        <f aca="false">COUNTIF($F21:$AJ24,"=Р")</f>
        <v>14</v>
      </c>
      <c r="AP21" s="97" t="n">
        <f aca="false">COUNTIF($F21:$AJ24,"=ВВ")</f>
        <v>10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2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0</v>
      </c>
      <c r="BA21" s="73" t="n">
        <f aca="false">IF(C21&gt;1,Графік!$H$36,"")</f>
        <v>144</v>
      </c>
    </row>
    <row r="22" customFormat="false" ht="15" hidden="false" customHeight="true" outlineLevel="0" collapsed="false">
      <c r="A22" s="57"/>
      <c r="B22" s="58"/>
      <c r="C22" s="102"/>
      <c r="D22" s="60"/>
      <c r="E22" s="100"/>
      <c r="F22" s="75" t="str">
        <f aca="false">IF(F21="Р",8,"")</f>
        <v/>
      </c>
      <c r="G22" s="76" t="str">
        <f aca="false">IF(G21="Р",8,"")</f>
        <v/>
      </c>
      <c r="H22" s="76" t="n">
        <f aca="false">IF(H21="Р",8,"")</f>
        <v>8</v>
      </c>
      <c r="I22" s="76" t="n">
        <f aca="false">IF(I21="Р",8,"")</f>
        <v>8</v>
      </c>
      <c r="J22" s="76" t="n">
        <v>6</v>
      </c>
      <c r="K22" s="76" t="n">
        <f aca="false">IF(K21="Р",8,"")</f>
        <v>8</v>
      </c>
      <c r="L22" s="76" t="str">
        <f aca="false">IF(L21="Р",8,"")</f>
        <v/>
      </c>
      <c r="M22" s="76" t="str">
        <f aca="false">IF(M21="Р",8,"")</f>
        <v/>
      </c>
      <c r="N22" s="76" t="n">
        <f aca="false">IF(N21="Р",8,"")</f>
        <v>8</v>
      </c>
      <c r="O22" s="76" t="n">
        <f aca="false">IF(O21="Р",8,"")</f>
        <v>8</v>
      </c>
      <c r="P22" s="76" t="n">
        <f aca="false">IF(P21="Р",8,"")</f>
        <v>8</v>
      </c>
      <c r="Q22" s="77" t="n">
        <f aca="false">IF(Q21="Р",8,"")</f>
        <v>8</v>
      </c>
      <c r="R22" s="76" t="str">
        <f aca="false">IF(R21="Р",8,"")</f>
        <v/>
      </c>
      <c r="S22" s="76" t="str">
        <f aca="false">IF(S21="Р",8,"")</f>
        <v/>
      </c>
      <c r="T22" s="77" t="n">
        <f aca="false">IF(T21="Р",8,"")</f>
        <v>8</v>
      </c>
      <c r="U22" s="76" t="n">
        <v>5.5</v>
      </c>
      <c r="V22" s="76" t="n">
        <f aca="false">IF(V21="Р",8,"")</f>
        <v>8</v>
      </c>
      <c r="W22" s="77" t="n">
        <f aca="false">IF(W21="Р",8,"")</f>
        <v>8</v>
      </c>
      <c r="X22" s="76" t="str">
        <f aca="false">IF(X21="Р",8,"")</f>
        <v/>
      </c>
      <c r="Y22" s="76" t="str">
        <f aca="false">IF(Y21="Р",8,"")</f>
        <v/>
      </c>
      <c r="Z22" s="77" t="n">
        <f aca="false">IF(Z21="Р",8,"")</f>
        <v>8</v>
      </c>
      <c r="AA22" s="77" t="n">
        <f aca="false">IF(AA21="Р",8,"")</f>
        <v>8</v>
      </c>
      <c r="AB22" s="76"/>
      <c r="AC22" s="76"/>
      <c r="AD22" s="76" t="str">
        <f aca="false">IF(AD21="Р",8,"")</f>
        <v/>
      </c>
      <c r="AE22" s="76" t="str">
        <f aca="false">IF(AE21="Р",8,"")</f>
        <v/>
      </c>
      <c r="AF22" s="76"/>
      <c r="AG22" s="76"/>
      <c r="AH22" s="76"/>
      <c r="AI22" s="76"/>
      <c r="AJ22" s="79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102"/>
      <c r="D23" s="60"/>
      <c r="E23" s="100"/>
      <c r="F23" s="81" t="str">
        <f aca="false">IF(F24&gt;0,"НУ","")</f>
        <v/>
      </c>
      <c r="G23" s="82" t="str">
        <f aca="false">IF(G24&gt;0,"НУ","")</f>
        <v/>
      </c>
      <c r="H23" s="82" t="str">
        <f aca="false">IF(H24&gt;0,"НУ","")</f>
        <v/>
      </c>
      <c r="I23" s="82" t="str">
        <f aca="false">IF(I24&gt;0,"НУ","")</f>
        <v/>
      </c>
      <c r="J23" s="82" t="str">
        <f aca="false">IF(J24&gt;0,"НУ","")</f>
        <v/>
      </c>
      <c r="K23" s="82" t="str">
        <f aca="false">IF(K24&gt;0,"НУ","")</f>
        <v/>
      </c>
      <c r="L23" s="82" t="str">
        <f aca="false">IF(L24&gt;0,"НУ","")</f>
        <v/>
      </c>
      <c r="M23" s="82" t="str">
        <f aca="false">IF(M24&gt;0,"НУ","")</f>
        <v/>
      </c>
      <c r="N23" s="82" t="str">
        <f aca="false">IF(N24&gt;0,"НУ","")</f>
        <v/>
      </c>
      <c r="O23" s="82" t="str">
        <f aca="false">IF(O24&gt;0,"НУ","")</f>
        <v/>
      </c>
      <c r="P23" s="82" t="str">
        <f aca="false">IF(P24&gt;0,"НУ","")</f>
        <v/>
      </c>
      <c r="Q23" s="83" t="str">
        <f aca="false">IF(Q24&gt;0,"НУ","")</f>
        <v/>
      </c>
      <c r="R23" s="82" t="str">
        <f aca="false">IF(R24&gt;0,"НУ","")</f>
        <v/>
      </c>
      <c r="S23" s="82" t="str">
        <f aca="false">IF(S24&gt;0,"НУ","")</f>
        <v/>
      </c>
      <c r="T23" s="83" t="str">
        <f aca="false">IF(T24&gt;0,"НУ","")</f>
        <v/>
      </c>
      <c r="U23" s="82" t="str">
        <f aca="false">IF(U24&gt;0,"НУ","")</f>
        <v/>
      </c>
      <c r="V23" s="82" t="str">
        <f aca="false">IF(V24&gt;0,"НУ","")</f>
        <v/>
      </c>
      <c r="W23" s="83" t="str">
        <f aca="false">IF(W24&gt;0,"НУ","")</f>
        <v/>
      </c>
      <c r="X23" s="82" t="str">
        <f aca="false">IF(X24&gt;0,"НУ","")</f>
        <v/>
      </c>
      <c r="Y23" s="82" t="str">
        <f aca="false">IF(Y24&gt;0,"НУ","")</f>
        <v/>
      </c>
      <c r="Z23" s="83"/>
      <c r="AA23" s="83"/>
      <c r="AB23" s="82"/>
      <c r="AC23" s="82"/>
      <c r="AD23" s="82" t="str">
        <f aca="false">IF(AD24&gt;0,"НУ","")</f>
        <v/>
      </c>
      <c r="AE23" s="82" t="str">
        <f aca="false">IF(AE24&gt;0,"НУ","")</f>
        <v/>
      </c>
      <c r="AF23" s="82"/>
      <c r="AG23" s="82"/>
      <c r="AH23" s="83"/>
      <c r="AI23" s="83" t="str">
        <f aca="false">IF(AI24&gt;0,"НУ","")</f>
        <v/>
      </c>
      <c r="AJ23" s="85" t="str">
        <f aca="false">IF(AJ24&gt;0,"НУ","")</f>
        <v/>
      </c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102"/>
      <c r="D24" s="60"/>
      <c r="E24" s="101"/>
      <c r="F24" s="87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9"/>
      <c r="R24" s="88"/>
      <c r="S24" s="88"/>
      <c r="T24" s="89"/>
      <c r="U24" s="88"/>
      <c r="V24" s="88"/>
      <c r="W24" s="89"/>
      <c r="X24" s="88"/>
      <c r="Y24" s="88"/>
      <c r="Z24" s="89"/>
      <c r="AA24" s="89"/>
      <c r="AB24" s="88"/>
      <c r="AC24" s="88"/>
      <c r="AD24" s="88"/>
      <c r="AE24" s="88"/>
      <c r="AF24" s="88"/>
      <c r="AG24" s="88"/>
      <c r="AH24" s="88"/>
      <c r="AI24" s="88"/>
      <c r="AJ24" s="91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>Капацин Сергій Іванович</v>
      </c>
      <c r="C25" s="102" t="s">
        <v>185</v>
      </c>
      <c r="D25" s="60" t="str">
        <f aca="false">IFERROR(VLOOKUP($C25,Списки!$A$1:$C$3999,3,0),"")</f>
        <v>налагоджувальник</v>
      </c>
      <c r="E25" s="92"/>
      <c r="F25" s="61" t="str">
        <f aca="false">VLOOKUP(F$11,Графік!$E$5:$H$32,3,0)</f>
        <v>ВВ</v>
      </c>
      <c r="G25" s="62" t="str">
        <f aca="false">VLOOKUP(G$11,Графік!$E$5:$H$32,3,0)</f>
        <v>ВВ</v>
      </c>
      <c r="H25" s="62" t="str">
        <f aca="false">VLOOKUP(H$11,Графік!$E$5:$H$32,3,0)</f>
        <v>Р</v>
      </c>
      <c r="I25" s="62" t="str">
        <f aca="false">VLOOKUP(I$11,Графік!$E$5:$H$32,3,0)</f>
        <v>Р</v>
      </c>
      <c r="J25" s="62" t="str">
        <f aca="false">VLOOKUP(J$11,Графік!$E$5:$H$32,3,0)</f>
        <v>Р</v>
      </c>
      <c r="K25" s="62" t="str">
        <f aca="false">VLOOKUP(K$11,Графік!$E$5:$H$32,3,0)</f>
        <v>Р</v>
      </c>
      <c r="L25" s="62" t="str">
        <f aca="false">VLOOKUP(L$11,Графік!$E$5:$H$32,3,0)</f>
        <v>ВВ</v>
      </c>
      <c r="M25" s="62" t="str">
        <f aca="false">VLOOKUP(M$11,Графік!$E$5:$H$32,3,0)</f>
        <v>ВВ</v>
      </c>
      <c r="N25" s="62" t="str">
        <f aca="false">VLOOKUP(N$11,Графік!$E$5:$H$32,3,0)</f>
        <v>Р</v>
      </c>
      <c r="O25" s="62" t="str">
        <f aca="false">VLOOKUP(O$11,Графік!$E$5:$H$32,3,0)</f>
        <v>Р</v>
      </c>
      <c r="P25" s="62" t="str">
        <f aca="false">VLOOKUP(P$11,Графік!$E$5:$H$32,3,0)</f>
        <v>Р</v>
      </c>
      <c r="Q25" s="63" t="str">
        <f aca="false">VLOOKUP(Q$11,Графік!$E$5:$H$32,3,0)</f>
        <v>Р</v>
      </c>
      <c r="R25" s="62" t="str">
        <f aca="false">VLOOKUP(R$11,Графік!$E$5:$H$32,3,0)</f>
        <v>ВВ</v>
      </c>
      <c r="S25" s="62" t="str">
        <f aca="false">VLOOKUP(S$11,Графік!$E$5:$H$32,3,0)</f>
        <v>ВВ</v>
      </c>
      <c r="T25" s="63" t="s">
        <v>66</v>
      </c>
      <c r="U25" s="62" t="str">
        <f aca="false">VLOOKUP(U$11,Графік!$E$5:$H$32,3,0)</f>
        <v>Р</v>
      </c>
      <c r="V25" s="62" t="str">
        <f aca="false">VLOOKUP(V$11,Графік!$E$5:$H$32,3,0)</f>
        <v>Р</v>
      </c>
      <c r="W25" s="63" t="str">
        <f aca="false">VLOOKUP(W$11,Графік!$E$5:$H$32,3,0)</f>
        <v>Р</v>
      </c>
      <c r="X25" s="62" t="str">
        <f aca="false">VLOOKUP(X$11,Графік!$E$5:$H$32,3,0)</f>
        <v>ВВ</v>
      </c>
      <c r="Y25" s="62" t="str">
        <f aca="false">VLOOKUP(Y$11,Графік!$E$5:$H$32,3,0)</f>
        <v>ВВ</v>
      </c>
      <c r="Z25" s="63" t="str">
        <f aca="false">VLOOKUP(Z$11,Графік!$E$5:$H$32,3,0)</f>
        <v>Р</v>
      </c>
      <c r="AA25" s="63" t="str">
        <f aca="false">VLOOKUP(AA$11,Графік!$E$5:$H$32,3,0)</f>
        <v>Р</v>
      </c>
      <c r="AB25" s="62" t="s">
        <v>51</v>
      </c>
      <c r="AC25" s="63" t="str">
        <f aca="false">VLOOKUP(AC$11,Графік!$E$5:$H$32,3,0)</f>
        <v>Р</v>
      </c>
      <c r="AD25" s="62" t="str">
        <f aca="false">VLOOKUP(AD$11,Графік!$E$5:$H$32,3,0)</f>
        <v>ВВ</v>
      </c>
      <c r="AE25" s="62" t="str">
        <f aca="false">VLOOKUP(AE$11,Графік!$E$5:$H$32,3,0)</f>
        <v>ВВ</v>
      </c>
      <c r="AF25" s="62"/>
      <c r="AG25" s="62"/>
      <c r="AH25" s="62"/>
      <c r="AI25" s="62"/>
      <c r="AJ25" s="65"/>
      <c r="AK25" s="93" t="n">
        <f aca="false">SUMIF($F25:$AJ28,"Р",$F26:$AJ26)</f>
        <v>112</v>
      </c>
      <c r="AL25" s="94" t="n">
        <f aca="false">SUMIF($F27:$AJ28,"НУ",$F28:$AJ28)</f>
        <v>7</v>
      </c>
      <c r="AM25" s="95" t="n">
        <f aca="false">SUMIF(F25:AJ28,"РВ",F26:AJ26)</f>
        <v>0</v>
      </c>
      <c r="AN25" s="96" t="n">
        <f aca="false">AK25+AL25+AM25</f>
        <v>119</v>
      </c>
      <c r="AO25" s="70" t="n">
        <f aca="false">COUNTIF($F25:$AJ28,"=Р")</f>
        <v>14</v>
      </c>
      <c r="AP25" s="97" t="n">
        <f aca="false">COUNTIF($F25:$AJ28,"=ВВ")</f>
        <v>10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1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1</v>
      </c>
      <c r="BA25" s="73" t="n">
        <f aca="false">IF(C25&gt;1,Графік!$H$36,"")</f>
        <v>144</v>
      </c>
    </row>
    <row r="26" customFormat="false" ht="15" hidden="false" customHeight="true" outlineLevel="0" collapsed="false">
      <c r="A26" s="57"/>
      <c r="B26" s="58"/>
      <c r="C26" s="102"/>
      <c r="D26" s="60"/>
      <c r="E26" s="100"/>
      <c r="F26" s="75" t="str">
        <f aca="false">IF(F25="Р",8,"")</f>
        <v/>
      </c>
      <c r="G26" s="76" t="str">
        <f aca="false">IF(G25="Р",8,"")</f>
        <v/>
      </c>
      <c r="H26" s="76" t="n">
        <f aca="false">IF(H25="Р",8,"")</f>
        <v>8</v>
      </c>
      <c r="I26" s="76" t="n">
        <f aca="false">IF(I25="Р",8,"")</f>
        <v>8</v>
      </c>
      <c r="J26" s="76" t="n">
        <f aca="false">IF(J25="Р",8,"")</f>
        <v>8</v>
      </c>
      <c r="K26" s="76" t="n">
        <f aca="false">IF(K25="Р",8,"")</f>
        <v>8</v>
      </c>
      <c r="L26" s="76" t="str">
        <f aca="false">IF(L25="Р",8,"")</f>
        <v/>
      </c>
      <c r="M26" s="76" t="str">
        <f aca="false">IF(M25="Р",8,"")</f>
        <v/>
      </c>
      <c r="N26" s="76" t="n">
        <f aca="false">IF(N25="Р",8,"")</f>
        <v>8</v>
      </c>
      <c r="O26" s="76" t="n">
        <f aca="false">IF(O25="Р",8,"")</f>
        <v>8</v>
      </c>
      <c r="P26" s="76" t="n">
        <f aca="false">IF(P25="Р",8,"")</f>
        <v>8</v>
      </c>
      <c r="Q26" s="77" t="n">
        <f aca="false">IF(Q25="Р",8,"")</f>
        <v>8</v>
      </c>
      <c r="R26" s="76" t="n">
        <v>7</v>
      </c>
      <c r="S26" s="76" t="str">
        <f aca="false">IF(S25="Р",8,"")</f>
        <v/>
      </c>
      <c r="T26" s="77" t="str">
        <f aca="false">IF(T25="Р",8,"")</f>
        <v/>
      </c>
      <c r="U26" s="76" t="n">
        <f aca="false">IF(U25="Р",8,"")</f>
        <v>8</v>
      </c>
      <c r="V26" s="76" t="n">
        <f aca="false">IF(V25="Р",8,"")</f>
        <v>8</v>
      </c>
      <c r="W26" s="77" t="n">
        <f aca="false">IF(W25="Р",8,"")</f>
        <v>8</v>
      </c>
      <c r="X26" s="76" t="str">
        <f aca="false">IF(X25="Р",8,"")</f>
        <v/>
      </c>
      <c r="Y26" s="76" t="str">
        <f aca="false">IF(Y25="Р",8,"")</f>
        <v/>
      </c>
      <c r="Z26" s="77" t="n">
        <f aca="false">IF(Z25="Р",8,"")</f>
        <v>8</v>
      </c>
      <c r="AA26" s="77" t="n">
        <v>8</v>
      </c>
      <c r="AB26" s="76"/>
      <c r="AC26" s="77" t="n">
        <v>8</v>
      </c>
      <c r="AD26" s="76" t="str">
        <f aca="false">IF(AD25="Р",8,"")</f>
        <v/>
      </c>
      <c r="AE26" s="76" t="str">
        <f aca="false">IF(AE25="Р",8,"")</f>
        <v/>
      </c>
      <c r="AF26" s="76"/>
      <c r="AG26" s="76"/>
      <c r="AH26" s="76"/>
      <c r="AI26" s="76"/>
      <c r="AJ26" s="79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102"/>
      <c r="D27" s="60"/>
      <c r="E27" s="100"/>
      <c r="F27" s="81" t="str">
        <f aca="false">IF(F28&gt;0,"НУ","")</f>
        <v/>
      </c>
      <c r="G27" s="82" t="str">
        <f aca="false">IF(G28&gt;0,"НУ","")</f>
        <v/>
      </c>
      <c r="H27" s="82" t="str">
        <f aca="false">IF(H28&gt;0,"НУ","")</f>
        <v/>
      </c>
      <c r="I27" s="82" t="str">
        <f aca="false">IF(I28&gt;0,"НУ","")</f>
        <v/>
      </c>
      <c r="J27" s="82" t="str">
        <f aca="false">IF(J28&gt;0,"НУ","")</f>
        <v/>
      </c>
      <c r="K27" s="82" t="str">
        <f aca="false">IF(K28&gt;0,"НУ","")</f>
        <v/>
      </c>
      <c r="L27" s="82" t="str">
        <f aca="false">IF(L28&gt;0,"НУ","")</f>
        <v/>
      </c>
      <c r="M27" s="82" t="str">
        <f aca="false">IF(M28&gt;0,"НУ","")</f>
        <v/>
      </c>
      <c r="N27" s="82" t="str">
        <f aca="false">IF(N28&gt;0,"НУ","")</f>
        <v/>
      </c>
      <c r="O27" s="82" t="str">
        <f aca="false">IF(O28&gt;0,"НУ","")</f>
        <v/>
      </c>
      <c r="P27" s="82" t="str">
        <f aca="false">IF(P28&gt;0,"НУ","")</f>
        <v/>
      </c>
      <c r="Q27" s="83" t="s">
        <v>186</v>
      </c>
      <c r="R27" s="82"/>
      <c r="S27" s="82" t="str">
        <f aca="false">IF(S28&gt;0,"НУ","")</f>
        <v/>
      </c>
      <c r="T27" s="83" t="str">
        <f aca="false">IF(T28&gt;0,"НУ","")</f>
        <v/>
      </c>
      <c r="U27" s="82" t="str">
        <f aca="false">IF(U28&gt;0,"НУ","")</f>
        <v/>
      </c>
      <c r="V27" s="82" t="str">
        <f aca="false">IF(V28&gt;0,"НУ","")</f>
        <v/>
      </c>
      <c r="W27" s="83" t="str">
        <f aca="false">IF(W28&gt;0,"НУ","")</f>
        <v/>
      </c>
      <c r="X27" s="82" t="str">
        <f aca="false">IF(X28&gt;0,"НУ","")</f>
        <v/>
      </c>
      <c r="Y27" s="82" t="str">
        <f aca="false">IF(Y28&gt;0,"НУ","")</f>
        <v/>
      </c>
      <c r="Z27" s="83"/>
      <c r="AA27" s="83"/>
      <c r="AB27" s="82"/>
      <c r="AC27" s="82"/>
      <c r="AD27" s="82" t="str">
        <f aca="false">IF(AD28&gt;0,"НУ","")</f>
        <v/>
      </c>
      <c r="AE27" s="82" t="str">
        <f aca="false">IF(AE28&gt;0,"НУ","")</f>
        <v/>
      </c>
      <c r="AF27" s="82"/>
      <c r="AG27" s="82"/>
      <c r="AH27" s="83"/>
      <c r="AI27" s="83" t="str">
        <f aca="false">IF(AI28&gt;0,"НУ","")</f>
        <v/>
      </c>
      <c r="AJ27" s="85" t="str">
        <f aca="false">IF(AJ28&gt;0,"НУ","")</f>
        <v/>
      </c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102"/>
      <c r="D28" s="60"/>
      <c r="E28" s="101"/>
      <c r="F28" s="87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9" t="n">
        <v>7</v>
      </c>
      <c r="R28" s="88"/>
      <c r="S28" s="88"/>
      <c r="T28" s="89"/>
      <c r="U28" s="88"/>
      <c r="V28" s="88"/>
      <c r="W28" s="89"/>
      <c r="X28" s="88"/>
      <c r="Y28" s="88"/>
      <c r="Z28" s="89"/>
      <c r="AA28" s="89"/>
      <c r="AB28" s="88"/>
      <c r="AC28" s="88"/>
      <c r="AD28" s="88"/>
      <c r="AE28" s="88"/>
      <c r="AF28" s="88"/>
      <c r="AG28" s="88"/>
      <c r="AH28" s="88"/>
      <c r="AI28" s="88"/>
      <c r="AJ28" s="91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>Маланюк Ярослав Богданович</v>
      </c>
      <c r="C29" s="102" t="s">
        <v>187</v>
      </c>
      <c r="D29" s="60" t="str">
        <f aca="false">IFERROR(VLOOKUP($C29,Списки!$A$1:$C$3999,3,0),"")</f>
        <v>налагоджувальник</v>
      </c>
      <c r="E29" s="92"/>
      <c r="F29" s="61" t="str">
        <f aca="false">VLOOKUP(F$11,Графік!$E$5:$H$32,3,0)</f>
        <v>ВВ</v>
      </c>
      <c r="G29" s="62" t="str">
        <f aca="false">VLOOKUP(G$11,Графік!$E$5:$H$32,3,0)</f>
        <v>ВВ</v>
      </c>
      <c r="H29" s="62" t="str">
        <f aca="false">VLOOKUP(H$11,Графік!$E$5:$H$32,3,0)</f>
        <v>Р</v>
      </c>
      <c r="I29" s="62" t="str">
        <f aca="false">VLOOKUP(I$11,Графік!$E$5:$H$32,3,0)</f>
        <v>Р</v>
      </c>
      <c r="J29" s="62" t="str">
        <f aca="false">VLOOKUP(J$11,Графік!$E$5:$H$32,3,0)</f>
        <v>Р</v>
      </c>
      <c r="K29" s="62" t="str">
        <f aca="false">VLOOKUP(K$11,Графік!$E$5:$H$32,3,0)</f>
        <v>Р</v>
      </c>
      <c r="L29" s="62" t="str">
        <f aca="false">VLOOKUP(L$11,Графік!$E$5:$H$32,3,0)</f>
        <v>ВВ</v>
      </c>
      <c r="M29" s="62" t="str">
        <f aca="false">VLOOKUP(M$11,Графік!$E$5:$H$32,3,0)</f>
        <v>ВВ</v>
      </c>
      <c r="N29" s="62" t="str">
        <f aca="false">VLOOKUP(N$11,Графік!$E$5:$H$32,3,0)</f>
        <v>Р</v>
      </c>
      <c r="O29" s="62" t="str">
        <f aca="false">VLOOKUP(O$11,Графік!$E$5:$H$32,3,0)</f>
        <v>Р</v>
      </c>
      <c r="P29" s="62" t="str">
        <f aca="false">VLOOKUP(P$11,Графік!$E$5:$H$32,3,0)</f>
        <v>Р</v>
      </c>
      <c r="Q29" s="63" t="str">
        <f aca="false">VLOOKUP(Q$11,Графік!$E$5:$H$32,3,0)</f>
        <v>Р</v>
      </c>
      <c r="R29" s="62" t="str">
        <f aca="false">VLOOKUP(R$11,Графік!$E$5:$H$32,3,0)</f>
        <v>ВВ</v>
      </c>
      <c r="S29" s="62" t="str">
        <f aca="false">VLOOKUP(S$11,Графік!$E$5:$H$32,3,0)</f>
        <v>ВВ</v>
      </c>
      <c r="T29" s="63" t="str">
        <f aca="false">VLOOKUP(T$11,Графік!$E$5:$H$32,3,0)</f>
        <v>Р</v>
      </c>
      <c r="U29" s="62" t="str">
        <f aca="false">VLOOKUP(U$11,Графік!$E$5:$H$32,3,0)</f>
        <v>Р</v>
      </c>
      <c r="V29" s="62" t="str">
        <f aca="false">VLOOKUP(V$11,Графік!$E$5:$H$32,3,0)</f>
        <v>Р</v>
      </c>
      <c r="W29" s="63" t="str">
        <f aca="false">VLOOKUP(W$11,Графік!$E$5:$H$32,3,0)</f>
        <v>Р</v>
      </c>
      <c r="X29" s="62" t="str">
        <f aca="false">VLOOKUP(X$11,Графік!$E$5:$H$32,3,0)</f>
        <v>ВВ</v>
      </c>
      <c r="Y29" s="62" t="str">
        <f aca="false">VLOOKUP(Y$11,Графік!$E$5:$H$32,3,0)</f>
        <v>ВВ</v>
      </c>
      <c r="Z29" s="63" t="str">
        <f aca="false">VLOOKUP(Z$11,Графік!$E$5:$H$32,3,0)</f>
        <v>Р</v>
      </c>
      <c r="AA29" s="63" t="s">
        <v>51</v>
      </c>
      <c r="AB29" s="62" t="s">
        <v>51</v>
      </c>
      <c r="AC29" s="62" t="s">
        <v>51</v>
      </c>
      <c r="AD29" s="62" t="str">
        <f aca="false">VLOOKUP(AD$11,Графік!$E$5:$H$32,3,0)</f>
        <v>ВВ</v>
      </c>
      <c r="AE29" s="62" t="str">
        <f aca="false">VLOOKUP(AE$11,Графік!$E$5:$H$32,3,0)</f>
        <v>ВВ</v>
      </c>
      <c r="AF29" s="62"/>
      <c r="AG29" s="62"/>
      <c r="AH29" s="62"/>
      <c r="AI29" s="62"/>
      <c r="AJ29" s="65"/>
      <c r="AK29" s="93" t="n">
        <f aca="false">SUMIF($F29:$AJ32,"Р",$F30:$AJ30)</f>
        <v>104</v>
      </c>
      <c r="AL29" s="94" t="n">
        <f aca="false">SUMIF($F31:$AJ32,"НУ",$F32:$AJ32)</f>
        <v>0</v>
      </c>
      <c r="AM29" s="95" t="n">
        <f aca="false">SUMIF(F29:AJ32,"РВ",F30:AJ30)</f>
        <v>0</v>
      </c>
      <c r="AN29" s="96" t="n">
        <f aca="false">AK29+AL29+AM29</f>
        <v>104</v>
      </c>
      <c r="AO29" s="70" t="n">
        <f aca="false">COUNTIF($F29:$AJ32,"=Р")</f>
        <v>13</v>
      </c>
      <c r="AP29" s="97" t="n">
        <f aca="false">COUNTIF($F29:$AJ32,"=ВВ")</f>
        <v>10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3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n">
        <f aca="false">IF(C29&gt;1,Графік!$H$36,"")</f>
        <v>144</v>
      </c>
    </row>
    <row r="30" customFormat="false" ht="15" hidden="false" customHeight="true" outlineLevel="0" collapsed="false">
      <c r="A30" s="57"/>
      <c r="B30" s="58"/>
      <c r="C30" s="102"/>
      <c r="D30" s="60"/>
      <c r="E30" s="100"/>
      <c r="F30" s="75" t="str">
        <f aca="false">IF(F29="Р",8,"")</f>
        <v/>
      </c>
      <c r="G30" s="76" t="str">
        <f aca="false">IF(G29="Р",8,"")</f>
        <v/>
      </c>
      <c r="H30" s="76" t="n">
        <f aca="false">IF(H29="Р",8,"")</f>
        <v>8</v>
      </c>
      <c r="I30" s="76" t="n">
        <f aca="false">IF(I29="Р",8,"")</f>
        <v>8</v>
      </c>
      <c r="J30" s="76" t="n">
        <f aca="false">IF(J29="Р",8,"")</f>
        <v>8</v>
      </c>
      <c r="K30" s="76" t="n">
        <f aca="false">IF(K29="Р",8,"")</f>
        <v>8</v>
      </c>
      <c r="L30" s="76" t="str">
        <f aca="false">IF(L29="Р",8,"")</f>
        <v/>
      </c>
      <c r="M30" s="76" t="str">
        <f aca="false">IF(M29="Р",8,"")</f>
        <v/>
      </c>
      <c r="N30" s="76" t="n">
        <f aca="false">IF(N29="Р",8,"")</f>
        <v>8</v>
      </c>
      <c r="O30" s="76" t="n">
        <f aca="false">IF(O29="Р",8,"")</f>
        <v>8</v>
      </c>
      <c r="P30" s="76" t="n">
        <f aca="false">IF(P29="Р",8,"")</f>
        <v>8</v>
      </c>
      <c r="Q30" s="77" t="n">
        <f aca="false">IF(Q29="Р",8,"")</f>
        <v>8</v>
      </c>
      <c r="R30" s="76" t="str">
        <f aca="false">IF(R29="Р",8,"")</f>
        <v/>
      </c>
      <c r="S30" s="76" t="str">
        <f aca="false">IF(S29="Р",8,"")</f>
        <v/>
      </c>
      <c r="T30" s="77" t="n">
        <f aca="false">IF(T29="Р",8,"")</f>
        <v>8</v>
      </c>
      <c r="U30" s="76" t="n">
        <f aca="false">IF(U29="Р",8,"")</f>
        <v>8</v>
      </c>
      <c r="V30" s="76" t="n">
        <f aca="false">IF(V29="Р",8,"")</f>
        <v>8</v>
      </c>
      <c r="W30" s="77" t="n">
        <f aca="false">IF(W29="Р",8,"")</f>
        <v>8</v>
      </c>
      <c r="X30" s="76" t="str">
        <f aca="false">IF(X29="Р",8,"")</f>
        <v/>
      </c>
      <c r="Y30" s="76" t="str">
        <f aca="false">IF(Y29="Р",8,"")</f>
        <v/>
      </c>
      <c r="Z30" s="77" t="n">
        <f aca="false">IF(Z29="Р",8,"")</f>
        <v>8</v>
      </c>
      <c r="AA30" s="77"/>
      <c r="AB30" s="76"/>
      <c r="AC30" s="76"/>
      <c r="AD30" s="76" t="str">
        <f aca="false">IF(AD29="Р",8,"")</f>
        <v/>
      </c>
      <c r="AE30" s="76" t="str">
        <f aca="false">IF(AE29="Р",8,"")</f>
        <v/>
      </c>
      <c r="AF30" s="76"/>
      <c r="AG30" s="76"/>
      <c r="AH30" s="76"/>
      <c r="AI30" s="76"/>
      <c r="AJ30" s="79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102"/>
      <c r="D31" s="60"/>
      <c r="E31" s="100"/>
      <c r="F31" s="81" t="str">
        <f aca="false">IF(F32&gt;0,"НУ","")</f>
        <v/>
      </c>
      <c r="G31" s="82" t="str">
        <f aca="false">IF(G32&gt;0,"НУ","")</f>
        <v/>
      </c>
      <c r="H31" s="82" t="str">
        <f aca="false">IF(H32&gt;0,"НУ","")</f>
        <v/>
      </c>
      <c r="I31" s="82" t="str">
        <f aca="false">IF(I32&gt;0,"НУ","")</f>
        <v/>
      </c>
      <c r="J31" s="82" t="str">
        <f aca="false">IF(J32&gt;0,"НУ","")</f>
        <v/>
      </c>
      <c r="K31" s="82" t="str">
        <f aca="false">IF(K32&gt;0,"НУ","")</f>
        <v/>
      </c>
      <c r="L31" s="82" t="str">
        <f aca="false">IF(L32&gt;0,"НУ","")</f>
        <v/>
      </c>
      <c r="M31" s="82" t="str">
        <f aca="false">IF(M32&gt;0,"НУ","")</f>
        <v/>
      </c>
      <c r="N31" s="82" t="str">
        <f aca="false">IF(N32&gt;0,"НУ","")</f>
        <v/>
      </c>
      <c r="O31" s="82" t="str">
        <f aca="false">IF(O32&gt;0,"НУ","")</f>
        <v/>
      </c>
      <c r="P31" s="82" t="str">
        <f aca="false">IF(P32&gt;0,"НУ","")</f>
        <v/>
      </c>
      <c r="Q31" s="83" t="str">
        <f aca="false">IF(Q32&gt;0,"НУ","")</f>
        <v/>
      </c>
      <c r="R31" s="82" t="str">
        <f aca="false">IF(R32&gt;0,"НУ","")</f>
        <v/>
      </c>
      <c r="S31" s="82" t="str">
        <f aca="false">IF(S32&gt;0,"НУ","")</f>
        <v/>
      </c>
      <c r="T31" s="83" t="str">
        <f aca="false">IF(T32&gt;0,"НУ","")</f>
        <v/>
      </c>
      <c r="U31" s="82" t="str">
        <f aca="false">IF(U32&gt;0,"НУ","")</f>
        <v/>
      </c>
      <c r="V31" s="82" t="str">
        <f aca="false">IF(V32&gt;0,"НУ","")</f>
        <v/>
      </c>
      <c r="W31" s="83" t="str">
        <f aca="false">IF(W32&gt;0,"НУ","")</f>
        <v/>
      </c>
      <c r="X31" s="82" t="str">
        <f aca="false">IF(X32&gt;0,"НУ","")</f>
        <v/>
      </c>
      <c r="Y31" s="82" t="str">
        <f aca="false">IF(Y32&gt;0,"НУ","")</f>
        <v/>
      </c>
      <c r="Z31" s="83"/>
      <c r="AA31" s="83"/>
      <c r="AB31" s="82"/>
      <c r="AC31" s="82"/>
      <c r="AD31" s="82" t="str">
        <f aca="false">IF(AD32&gt;0,"НУ","")</f>
        <v/>
      </c>
      <c r="AE31" s="82" t="str">
        <f aca="false">IF(AE32&gt;0,"НУ","")</f>
        <v/>
      </c>
      <c r="AF31" s="82"/>
      <c r="AG31" s="82"/>
      <c r="AH31" s="83"/>
      <c r="AI31" s="83" t="str">
        <f aca="false">IF(AI32&gt;0,"НУ","")</f>
        <v/>
      </c>
      <c r="AJ31" s="85" t="str">
        <f aca="false">IF(AJ32&gt;0,"НУ","")</f>
        <v/>
      </c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102"/>
      <c r="D32" s="60"/>
      <c r="E32" s="101"/>
      <c r="F32" s="87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9"/>
      <c r="R32" s="88"/>
      <c r="S32" s="88"/>
      <c r="T32" s="89"/>
      <c r="U32" s="88"/>
      <c r="V32" s="88"/>
      <c r="W32" s="89"/>
      <c r="X32" s="88"/>
      <c r="Y32" s="88"/>
      <c r="Z32" s="89"/>
      <c r="AA32" s="89"/>
      <c r="AB32" s="88"/>
      <c r="AC32" s="88"/>
      <c r="AD32" s="88"/>
      <c r="AE32" s="88"/>
      <c r="AF32" s="88"/>
      <c r="AG32" s="88"/>
      <c r="AH32" s="88"/>
      <c r="AI32" s="88"/>
      <c r="AJ32" s="91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>Марчак Володимир Миколайович</v>
      </c>
      <c r="C33" s="102" t="s">
        <v>188</v>
      </c>
      <c r="D33" s="60" t="str">
        <f aca="false">IFERROR(VLOOKUP($C33,Списки!$A$1:$C$3999,3,0),"")</f>
        <v>налагоджувальник</v>
      </c>
      <c r="E33" s="92"/>
      <c r="F33" s="61" t="str">
        <f aca="false">VLOOKUP(F$11,Графік!$E$5:$H$32,3,0)</f>
        <v>ВВ</v>
      </c>
      <c r="G33" s="62" t="str">
        <f aca="false">VLOOKUP(G$11,Графік!$E$5:$H$32,3,0)</f>
        <v>ВВ</v>
      </c>
      <c r="H33" s="62" t="str">
        <f aca="false">VLOOKUP(H$11,Графік!$E$5:$H$32,3,0)</f>
        <v>Р</v>
      </c>
      <c r="I33" s="62" t="str">
        <f aca="false">VLOOKUP(I$11,Графік!$E$5:$H$32,3,0)</f>
        <v>Р</v>
      </c>
      <c r="J33" s="62" t="str">
        <f aca="false">VLOOKUP(J$11,Графік!$E$5:$H$32,3,0)</f>
        <v>Р</v>
      </c>
      <c r="K33" s="62" t="str">
        <f aca="false">VLOOKUP(K$11,Графік!$E$5:$H$32,3,0)</f>
        <v>Р</v>
      </c>
      <c r="L33" s="62" t="str">
        <f aca="false">VLOOKUP(L$11,Графік!$E$5:$H$32,3,0)</f>
        <v>ВВ</v>
      </c>
      <c r="M33" s="62" t="str">
        <f aca="false">VLOOKUP(M$11,Графік!$E$5:$H$32,3,0)</f>
        <v>ВВ</v>
      </c>
      <c r="N33" s="62" t="str">
        <f aca="false">VLOOKUP(N$11,Графік!$E$5:$H$32,3,0)</f>
        <v>Р</v>
      </c>
      <c r="O33" s="62" t="str">
        <f aca="false">VLOOKUP(O$11,Графік!$E$5:$H$32,3,0)</f>
        <v>Р</v>
      </c>
      <c r="P33" s="62" t="str">
        <f aca="false">VLOOKUP(P$11,Графік!$E$5:$H$32,3,0)</f>
        <v>Р</v>
      </c>
      <c r="Q33" s="63" t="str">
        <f aca="false">VLOOKUP(Q$11,Графік!$E$5:$H$32,3,0)</f>
        <v>Р</v>
      </c>
      <c r="R33" s="62" t="str">
        <f aca="false">VLOOKUP(R$11,Графік!$E$5:$H$32,3,0)</f>
        <v>ВВ</v>
      </c>
      <c r="S33" s="62" t="str">
        <f aca="false">VLOOKUP(S$11,Графік!$E$5:$H$32,3,0)</f>
        <v>ВВ</v>
      </c>
      <c r="T33" s="63" t="str">
        <f aca="false">VLOOKUP(T$11,Графік!$E$5:$H$32,3,0)</f>
        <v>Р</v>
      </c>
      <c r="U33" s="62" t="str">
        <f aca="false">VLOOKUP(U$11,Графік!$E$5:$H$32,3,0)</f>
        <v>Р</v>
      </c>
      <c r="V33" s="62" t="str">
        <f aca="false">VLOOKUP(V$11,Графік!$E$5:$H$32,3,0)</f>
        <v>Р</v>
      </c>
      <c r="W33" s="63" t="str">
        <f aca="false">VLOOKUP(W$11,Графік!$E$5:$H$32,3,0)</f>
        <v>Р</v>
      </c>
      <c r="X33" s="62" t="str">
        <f aca="false">VLOOKUP(X$11,Графік!$E$5:$H$32,3,0)</f>
        <v>ВВ</v>
      </c>
      <c r="Y33" s="62" t="str">
        <f aca="false">VLOOKUP(Y$11,Графік!$E$5:$H$32,3,0)</f>
        <v>ВВ</v>
      </c>
      <c r="Z33" s="63" t="str">
        <f aca="false">VLOOKUP(Z$11,Графік!$E$5:$H$32,3,0)</f>
        <v>Р</v>
      </c>
      <c r="AA33" s="63" t="s">
        <v>51</v>
      </c>
      <c r="AB33" s="62" t="s">
        <v>51</v>
      </c>
      <c r="AC33" s="62" t="s">
        <v>51</v>
      </c>
      <c r="AD33" s="62" t="str">
        <f aca="false">VLOOKUP(AD$11,Графік!$E$5:$H$32,3,0)</f>
        <v>ВВ</v>
      </c>
      <c r="AE33" s="62" t="str">
        <f aca="false">VLOOKUP(AE$11,Графік!$E$5:$H$32,3,0)</f>
        <v>ВВ</v>
      </c>
      <c r="AF33" s="62"/>
      <c r="AG33" s="62"/>
      <c r="AH33" s="62"/>
      <c r="AI33" s="62"/>
      <c r="AJ33" s="65"/>
      <c r="AK33" s="93" t="n">
        <f aca="false">SUMIF($F33:$AJ36,"Р",$F34:$AJ34)</f>
        <v>102</v>
      </c>
      <c r="AL33" s="94" t="n">
        <f aca="false">SUMIF($F35:$AJ36,"НУ",$F36:$AJ36)</f>
        <v>0</v>
      </c>
      <c r="AM33" s="95" t="n">
        <f aca="false">SUMIF(F33:AJ36,"РВ",F34:AJ34)</f>
        <v>0</v>
      </c>
      <c r="AN33" s="96" t="n">
        <f aca="false">AK33+AL33+AM33</f>
        <v>102</v>
      </c>
      <c r="AO33" s="70" t="n">
        <f aca="false">COUNTIF($F33:$AJ36,"=Р")</f>
        <v>13</v>
      </c>
      <c r="AP33" s="97" t="n">
        <f aca="false">COUNTIF($F33:$AJ36,"=ВВ")</f>
        <v>10</v>
      </c>
      <c r="AQ33" s="97" t="n">
        <f aca="false">COUNTIF($F33:$AJ36,"=В")</f>
        <v>0</v>
      </c>
      <c r="AR33" s="98" t="n">
        <f aca="false">COUNTIF($F33:$AJ36,"=НА")</f>
        <v>0</v>
      </c>
      <c r="AS33" s="98" t="n">
        <f aca="false">COUNTIF(F33:AJ36,"=ТН")</f>
        <v>0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3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n">
        <f aca="false">IF(C33&gt;1,Графік!$H$36,"")</f>
        <v>144</v>
      </c>
    </row>
    <row r="34" customFormat="false" ht="15" hidden="false" customHeight="true" outlineLevel="0" collapsed="false">
      <c r="A34" s="57"/>
      <c r="B34" s="58"/>
      <c r="C34" s="102"/>
      <c r="D34" s="60"/>
      <c r="E34" s="100"/>
      <c r="F34" s="75" t="str">
        <f aca="false">IF(F33="Р",8,"")</f>
        <v/>
      </c>
      <c r="G34" s="76" t="str">
        <f aca="false">IF(G33="Р",8,"")</f>
        <v/>
      </c>
      <c r="H34" s="76" t="n">
        <f aca="false">IF(H33="Р",8,"")</f>
        <v>8</v>
      </c>
      <c r="I34" s="76" t="n">
        <f aca="false">IF(I33="Р",8,"")</f>
        <v>8</v>
      </c>
      <c r="J34" s="76" t="n">
        <f aca="false">IF(J33="Р",8,"")</f>
        <v>8</v>
      </c>
      <c r="K34" s="76" t="n">
        <f aca="false">IF(K33="Р",8,"")</f>
        <v>8</v>
      </c>
      <c r="L34" s="76" t="str">
        <f aca="false">IF(L33="Р",8,"")</f>
        <v/>
      </c>
      <c r="M34" s="76" t="str">
        <f aca="false">IF(M33="Р",8,"")</f>
        <v/>
      </c>
      <c r="N34" s="76" t="n">
        <f aca="false">IF(N33="Р",8,"")</f>
        <v>8</v>
      </c>
      <c r="O34" s="76" t="n">
        <f aca="false">IF(O33="Р",8,"")</f>
        <v>8</v>
      </c>
      <c r="P34" s="76" t="n">
        <f aca="false">IF(P33="Р",8,"")</f>
        <v>8</v>
      </c>
      <c r="Q34" s="77" t="n">
        <f aca="false">IF(Q33="Р",8,"")</f>
        <v>8</v>
      </c>
      <c r="R34" s="76" t="str">
        <f aca="false">IF(R33="Р",8,"")</f>
        <v/>
      </c>
      <c r="S34" s="76" t="str">
        <f aca="false">IF(S33="Р",8,"")</f>
        <v/>
      </c>
      <c r="T34" s="77" t="n">
        <f aca="false">IF(T33="Р",8,"")</f>
        <v>8</v>
      </c>
      <c r="U34" s="76" t="n">
        <f aca="false">IF(U33="Р",8,"")</f>
        <v>8</v>
      </c>
      <c r="V34" s="76" t="n">
        <f aca="false">IF(V33="Р",8,"")</f>
        <v>8</v>
      </c>
      <c r="W34" s="77" t="n">
        <v>6</v>
      </c>
      <c r="X34" s="76" t="str">
        <f aca="false">IF(X33="Р",8,"")</f>
        <v/>
      </c>
      <c r="Y34" s="76" t="str">
        <f aca="false">IF(Y33="Р",8,"")</f>
        <v/>
      </c>
      <c r="Z34" s="77" t="n">
        <f aca="false">IF(Z33="Р",8,"")</f>
        <v>8</v>
      </c>
      <c r="AA34" s="77"/>
      <c r="AB34" s="76"/>
      <c r="AC34" s="76"/>
      <c r="AD34" s="76" t="str">
        <f aca="false">IF(AD33="Р",8,"")</f>
        <v/>
      </c>
      <c r="AE34" s="76" t="str">
        <f aca="false">IF(AE33="Р",8,"")</f>
        <v/>
      </c>
      <c r="AF34" s="76"/>
      <c r="AG34" s="76"/>
      <c r="AH34" s="76"/>
      <c r="AI34" s="76"/>
      <c r="AJ34" s="79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102"/>
      <c r="D35" s="60"/>
      <c r="E35" s="100"/>
      <c r="F35" s="81" t="str">
        <f aca="false">IF(F36&gt;0,"НУ","")</f>
        <v/>
      </c>
      <c r="G35" s="82" t="str">
        <f aca="false">IF(G36&gt;0,"НУ","")</f>
        <v/>
      </c>
      <c r="H35" s="82" t="str">
        <f aca="false">IF(H36&gt;0,"НУ","")</f>
        <v/>
      </c>
      <c r="I35" s="82" t="str">
        <f aca="false">IF(I36&gt;0,"НУ","")</f>
        <v/>
      </c>
      <c r="J35" s="82" t="str">
        <f aca="false">IF(J36&gt;0,"НУ","")</f>
        <v/>
      </c>
      <c r="K35" s="82" t="str">
        <f aca="false">IF(K36&gt;0,"НУ","")</f>
        <v/>
      </c>
      <c r="L35" s="82" t="str">
        <f aca="false">IF(L36&gt;0,"НУ","")</f>
        <v/>
      </c>
      <c r="M35" s="82" t="str">
        <f aca="false">IF(M36&gt;0,"НУ","")</f>
        <v/>
      </c>
      <c r="N35" s="82" t="str">
        <f aca="false">IF(N36&gt;0,"НУ","")</f>
        <v/>
      </c>
      <c r="O35" s="82" t="str">
        <f aca="false">IF(O36&gt;0,"НУ","")</f>
        <v/>
      </c>
      <c r="P35" s="82" t="str">
        <f aca="false">IF(P36&gt;0,"НУ","")</f>
        <v/>
      </c>
      <c r="Q35" s="83" t="str">
        <f aca="false">IF(Q36&gt;0,"НУ","")</f>
        <v/>
      </c>
      <c r="R35" s="82" t="str">
        <f aca="false">IF(R36&gt;0,"НУ","")</f>
        <v/>
      </c>
      <c r="S35" s="82" t="str">
        <f aca="false">IF(S36&gt;0,"НУ","")</f>
        <v/>
      </c>
      <c r="T35" s="83" t="str">
        <f aca="false">IF(T36&gt;0,"НУ","")</f>
        <v/>
      </c>
      <c r="U35" s="82" t="str">
        <f aca="false">IF(U36&gt;0,"НУ","")</f>
        <v/>
      </c>
      <c r="V35" s="82" t="str">
        <f aca="false">IF(V36&gt;0,"НУ","")</f>
        <v/>
      </c>
      <c r="W35" s="83" t="str">
        <f aca="false">IF(W36&gt;0,"НУ","")</f>
        <v/>
      </c>
      <c r="X35" s="82" t="str">
        <f aca="false">IF(X36&gt;0,"НУ","")</f>
        <v/>
      </c>
      <c r="Y35" s="82" t="str">
        <f aca="false">IF(Y36&gt;0,"НУ","")</f>
        <v/>
      </c>
      <c r="Z35" s="83"/>
      <c r="AA35" s="83"/>
      <c r="AB35" s="82"/>
      <c r="AC35" s="82"/>
      <c r="AD35" s="82" t="str">
        <f aca="false">IF(AD36&gt;0,"НУ","")</f>
        <v/>
      </c>
      <c r="AE35" s="82" t="str">
        <f aca="false">IF(AE36&gt;0,"НУ","")</f>
        <v/>
      </c>
      <c r="AF35" s="82"/>
      <c r="AG35" s="82"/>
      <c r="AH35" s="83"/>
      <c r="AI35" s="83" t="str">
        <f aca="false">IF(AI36&gt;0,"НУ","")</f>
        <v/>
      </c>
      <c r="AJ35" s="85" t="str">
        <f aca="false">IF(AJ36&gt;0,"НУ","")</f>
        <v/>
      </c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102"/>
      <c r="D36" s="60"/>
      <c r="E36" s="101"/>
      <c r="F36" s="87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9"/>
      <c r="R36" s="88"/>
      <c r="S36" s="88"/>
      <c r="T36" s="89"/>
      <c r="U36" s="88"/>
      <c r="V36" s="88"/>
      <c r="W36" s="89"/>
      <c r="X36" s="88"/>
      <c r="Y36" s="88"/>
      <c r="Z36" s="89"/>
      <c r="AA36" s="89"/>
      <c r="AB36" s="88"/>
      <c r="AC36" s="88"/>
      <c r="AD36" s="88"/>
      <c r="AE36" s="88"/>
      <c r="AF36" s="88"/>
      <c r="AG36" s="88"/>
      <c r="AH36" s="88"/>
      <c r="AI36" s="88"/>
      <c r="AJ36" s="91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57" t="n">
        <v>7</v>
      </c>
      <c r="B37" s="58" t="str">
        <f aca="false">IFERROR(VLOOKUP($C37,Списки!$A$1:$C$3999,2,0),"")</f>
        <v>Матійчук Юрій Володимирович</v>
      </c>
      <c r="C37" s="102" t="s">
        <v>189</v>
      </c>
      <c r="D37" s="60" t="str">
        <f aca="false">IFERROR(VLOOKUP($C37,Списки!$A$1:$C$3999,3,0),"")</f>
        <v>налагоджувальник</v>
      </c>
      <c r="E37" s="92"/>
      <c r="F37" s="61" t="s">
        <v>41</v>
      </c>
      <c r="G37" s="62" t="s">
        <v>41</v>
      </c>
      <c r="H37" s="62" t="str">
        <f aca="false">VLOOKUP(H$11,Графік!$E$5:$H$32,3,0)</f>
        <v>Р</v>
      </c>
      <c r="I37" s="62" t="str">
        <f aca="false">VLOOKUP(I$11,Графік!$E$5:$H$32,3,0)</f>
        <v>Р</v>
      </c>
      <c r="J37" s="62" t="str">
        <f aca="false">VLOOKUP(J$11,Графік!$E$5:$H$32,3,0)</f>
        <v>Р</v>
      </c>
      <c r="K37" s="62" t="str">
        <f aca="false">VLOOKUP(K$11,Графік!$E$5:$H$32,3,0)</f>
        <v>Р</v>
      </c>
      <c r="L37" s="62" t="str">
        <f aca="false">VLOOKUP(L$11,Графік!$E$5:$H$32,3,0)</f>
        <v>ВВ</v>
      </c>
      <c r="M37" s="62" t="str">
        <f aca="false">VLOOKUP(M$11,Графік!$E$5:$H$32,3,0)</f>
        <v>ВВ</v>
      </c>
      <c r="N37" s="62" t="str">
        <f aca="false">VLOOKUP(N$11,Графік!$E$5:$H$32,3,0)</f>
        <v>Р</v>
      </c>
      <c r="O37" s="62" t="str">
        <f aca="false">VLOOKUP(O$11,Графік!$E$5:$H$32,3,0)</f>
        <v>Р</v>
      </c>
      <c r="P37" s="62" t="str">
        <f aca="false">VLOOKUP(P$11,Графік!$E$5:$H$32,3,0)</f>
        <v>Р</v>
      </c>
      <c r="Q37" s="63" t="str">
        <f aca="false">VLOOKUP(Q$11,Графік!$E$5:$H$32,3,0)</f>
        <v>Р</v>
      </c>
      <c r="R37" s="62" t="str">
        <f aca="false">VLOOKUP(R$11,Графік!$E$5:$H$32,3,0)</f>
        <v>ВВ</v>
      </c>
      <c r="S37" s="62" t="str">
        <f aca="false">VLOOKUP(S$11,Графік!$E$5:$H$32,3,0)</f>
        <v>ВВ</v>
      </c>
      <c r="T37" s="63" t="str">
        <f aca="false">VLOOKUP(T$11,Графік!$E$5:$H$32,3,0)</f>
        <v>Р</v>
      </c>
      <c r="U37" s="62" t="str">
        <f aca="false">VLOOKUP(U$11,Графік!$E$5:$H$32,3,0)</f>
        <v>Р</v>
      </c>
      <c r="V37" s="62" t="str">
        <f aca="false">VLOOKUP(V$11,Графік!$E$5:$H$32,3,0)</f>
        <v>Р</v>
      </c>
      <c r="W37" s="63" t="str">
        <f aca="false">VLOOKUP(W$11,Графік!$E$5:$H$32,3,0)</f>
        <v>Р</v>
      </c>
      <c r="X37" s="62" t="str">
        <f aca="false">VLOOKUP(X$11,Графік!$E$5:$H$32,3,0)</f>
        <v>ВВ</v>
      </c>
      <c r="Y37" s="62" t="str">
        <f aca="false">VLOOKUP(Y$11,Графік!$E$5:$H$32,3,0)</f>
        <v>ВВ</v>
      </c>
      <c r="Z37" s="63" t="str">
        <f aca="false">VLOOKUP(Z$11,Графік!$E$5:$H$32,3,0)</f>
        <v>Р</v>
      </c>
      <c r="AA37" s="63" t="s">
        <v>51</v>
      </c>
      <c r="AB37" s="62" t="s">
        <v>51</v>
      </c>
      <c r="AC37" s="62" t="s">
        <v>51</v>
      </c>
      <c r="AD37" s="62" t="str">
        <f aca="false">VLOOKUP(AD$11,Графік!$E$5:$H$32,3,0)</f>
        <v>ВВ</v>
      </c>
      <c r="AE37" s="62" t="str">
        <f aca="false">VLOOKUP(AE$11,Графік!$E$5:$H$32,3,0)</f>
        <v>ВВ</v>
      </c>
      <c r="AF37" s="62"/>
      <c r="AG37" s="62"/>
      <c r="AH37" s="62"/>
      <c r="AI37" s="62"/>
      <c r="AJ37" s="65"/>
      <c r="AK37" s="93" t="n">
        <f aca="false">SUMIF($F37:$AJ40,"Р",$F38:$AJ38)</f>
        <v>104</v>
      </c>
      <c r="AL37" s="94" t="n">
        <f aca="false">SUMIF($F39:$AJ40,"НУ",$F40:$AJ40)</f>
        <v>0</v>
      </c>
      <c r="AM37" s="95" t="n">
        <f aca="false">SUMIF(F37:AJ40,"РВ",F38:AJ38)</f>
        <v>0</v>
      </c>
      <c r="AN37" s="96" t="n">
        <f aca="false">AK37+AL37+AM37</f>
        <v>104</v>
      </c>
      <c r="AO37" s="70" t="n">
        <f aca="false">COUNTIF($F37:$AJ40,"=Р")</f>
        <v>13</v>
      </c>
      <c r="AP37" s="97" t="n">
        <f aca="false">COUNTIF($F37:$AJ40,"=ВВ")</f>
        <v>8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2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3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0</v>
      </c>
      <c r="BA37" s="73" t="n">
        <f aca="false">IF(C37&gt;1,Графік!$H$36,"")</f>
        <v>144</v>
      </c>
    </row>
    <row r="38" customFormat="false" ht="15" hidden="false" customHeight="true" outlineLevel="0" collapsed="false">
      <c r="A38" s="57"/>
      <c r="B38" s="58"/>
      <c r="C38" s="102"/>
      <c r="D38" s="60"/>
      <c r="E38" s="100"/>
      <c r="F38" s="75" t="str">
        <f aca="false">IF(F37="Р",8,"")</f>
        <v/>
      </c>
      <c r="G38" s="76" t="str">
        <f aca="false">IF(G37="Р",8,"")</f>
        <v/>
      </c>
      <c r="H38" s="76" t="n">
        <f aca="false">IF(H37="Р",8,"")</f>
        <v>8</v>
      </c>
      <c r="I38" s="76" t="n">
        <f aca="false">IF(I37="Р",8,"")</f>
        <v>8</v>
      </c>
      <c r="J38" s="76" t="n">
        <f aca="false">IF(J37="Р",8,"")</f>
        <v>8</v>
      </c>
      <c r="K38" s="76" t="n">
        <f aca="false">IF(K37="Р",8,"")</f>
        <v>8</v>
      </c>
      <c r="L38" s="76" t="str">
        <f aca="false">IF(L37="Р",8,"")</f>
        <v/>
      </c>
      <c r="M38" s="76" t="str">
        <f aca="false">IF(M37="Р",8,"")</f>
        <v/>
      </c>
      <c r="N38" s="76" t="n">
        <f aca="false">IF(N37="Р",8,"")</f>
        <v>8</v>
      </c>
      <c r="O38" s="76" t="n">
        <f aca="false">IF(O37="Р",8,"")</f>
        <v>8</v>
      </c>
      <c r="P38" s="76" t="n">
        <f aca="false">IF(P37="Р",8,"")</f>
        <v>8</v>
      </c>
      <c r="Q38" s="77" t="n">
        <f aca="false">IF(Q37="Р",8,"")</f>
        <v>8</v>
      </c>
      <c r="R38" s="76" t="str">
        <f aca="false">IF(R37="Р",8,"")</f>
        <v/>
      </c>
      <c r="S38" s="76" t="str">
        <f aca="false">IF(S37="Р",8,"")</f>
        <v/>
      </c>
      <c r="T38" s="77" t="n">
        <f aca="false">IF(T37="Р",8,"")</f>
        <v>8</v>
      </c>
      <c r="U38" s="76" t="n">
        <f aca="false">IF(U37="Р",8,"")</f>
        <v>8</v>
      </c>
      <c r="V38" s="76" t="n">
        <f aca="false">IF(V37="Р",8,"")</f>
        <v>8</v>
      </c>
      <c r="W38" s="77" t="n">
        <f aca="false">IF(W37="Р",8,"")</f>
        <v>8</v>
      </c>
      <c r="X38" s="76" t="str">
        <f aca="false">IF(X37="Р",8,"")</f>
        <v/>
      </c>
      <c r="Y38" s="76" t="str">
        <f aca="false">IF(Y37="Р",8,"")</f>
        <v/>
      </c>
      <c r="Z38" s="77" t="n">
        <f aca="false">IF(Z37="Р",8,"")</f>
        <v>8</v>
      </c>
      <c r="AA38" s="77"/>
      <c r="AB38" s="76"/>
      <c r="AC38" s="76"/>
      <c r="AD38" s="76" t="str">
        <f aca="false">IF(AD37="Р",8,"")</f>
        <v/>
      </c>
      <c r="AE38" s="76" t="str">
        <f aca="false">IF(AE37="Р",8,"")</f>
        <v/>
      </c>
      <c r="AF38" s="76"/>
      <c r="AG38" s="76"/>
      <c r="AH38" s="76"/>
      <c r="AI38" s="76"/>
      <c r="AJ38" s="79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57"/>
      <c r="B39" s="58"/>
      <c r="C39" s="102"/>
      <c r="D39" s="60"/>
      <c r="E39" s="100"/>
      <c r="F39" s="81" t="str">
        <f aca="false">IF(F40&gt;0,"НУ","")</f>
        <v/>
      </c>
      <c r="G39" s="82" t="str">
        <f aca="false">IF(G40&gt;0,"НУ","")</f>
        <v/>
      </c>
      <c r="H39" s="82" t="str">
        <f aca="false">IF(H40&gt;0,"НУ","")</f>
        <v/>
      </c>
      <c r="I39" s="82" t="str">
        <f aca="false">IF(I40&gt;0,"НУ","")</f>
        <v/>
      </c>
      <c r="J39" s="82" t="str">
        <f aca="false">IF(J40&gt;0,"НУ","")</f>
        <v/>
      </c>
      <c r="K39" s="82" t="str">
        <f aca="false">IF(K40&gt;0,"НУ","")</f>
        <v/>
      </c>
      <c r="L39" s="82" t="str">
        <f aca="false">IF(L40&gt;0,"НУ","")</f>
        <v/>
      </c>
      <c r="M39" s="82" t="str">
        <f aca="false">IF(M40&gt;0,"НУ","")</f>
        <v/>
      </c>
      <c r="N39" s="82" t="str">
        <f aca="false">IF(N40&gt;0,"НУ","")</f>
        <v/>
      </c>
      <c r="O39" s="82" t="str">
        <f aca="false">IF(O40&gt;0,"НУ","")</f>
        <v/>
      </c>
      <c r="P39" s="82" t="str">
        <f aca="false">IF(P40&gt;0,"НУ","")</f>
        <v/>
      </c>
      <c r="Q39" s="83" t="str">
        <f aca="false">IF(Q40&gt;0,"НУ","")</f>
        <v/>
      </c>
      <c r="R39" s="82" t="str">
        <f aca="false">IF(R40&gt;0,"НУ","")</f>
        <v/>
      </c>
      <c r="S39" s="82" t="str">
        <f aca="false">IF(S40&gt;0,"НУ","")</f>
        <v/>
      </c>
      <c r="T39" s="83" t="str">
        <f aca="false">IF(T40&gt;0,"НУ","")</f>
        <v/>
      </c>
      <c r="U39" s="82" t="str">
        <f aca="false">IF(U40&gt;0,"НУ","")</f>
        <v/>
      </c>
      <c r="V39" s="82" t="str">
        <f aca="false">IF(V40&gt;0,"НУ","")</f>
        <v/>
      </c>
      <c r="W39" s="83" t="str">
        <f aca="false">IF(W40&gt;0,"НУ","")</f>
        <v/>
      </c>
      <c r="X39" s="82" t="str">
        <f aca="false">IF(X40&gt;0,"НУ","")</f>
        <v/>
      </c>
      <c r="Y39" s="82" t="str">
        <f aca="false">IF(Y40&gt;0,"НУ","")</f>
        <v/>
      </c>
      <c r="Z39" s="83"/>
      <c r="AA39" s="83"/>
      <c r="AB39" s="82"/>
      <c r="AC39" s="82"/>
      <c r="AD39" s="82" t="str">
        <f aca="false">IF(AD40&gt;0,"НУ","")</f>
        <v/>
      </c>
      <c r="AE39" s="82" t="str">
        <f aca="false">IF(AE40&gt;0,"НУ","")</f>
        <v/>
      </c>
      <c r="AF39" s="82"/>
      <c r="AG39" s="82"/>
      <c r="AH39" s="83"/>
      <c r="AI39" s="83" t="str">
        <f aca="false">IF(AI40&gt;0,"НУ","")</f>
        <v/>
      </c>
      <c r="AJ39" s="85" t="str">
        <f aca="false">IF(AJ40&gt;0,"НУ","")</f>
        <v/>
      </c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57"/>
      <c r="B40" s="58"/>
      <c r="C40" s="102"/>
      <c r="D40" s="60"/>
      <c r="E40" s="101"/>
      <c r="F40" s="87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9"/>
      <c r="R40" s="88"/>
      <c r="S40" s="88"/>
      <c r="T40" s="89"/>
      <c r="U40" s="88"/>
      <c r="V40" s="88"/>
      <c r="W40" s="89"/>
      <c r="X40" s="88"/>
      <c r="Y40" s="88"/>
      <c r="Z40" s="89"/>
      <c r="AA40" s="89"/>
      <c r="AB40" s="88"/>
      <c r="AC40" s="88"/>
      <c r="AD40" s="88"/>
      <c r="AE40" s="88"/>
      <c r="AF40" s="88"/>
      <c r="AG40" s="88"/>
      <c r="AH40" s="88"/>
      <c r="AI40" s="88"/>
      <c r="AJ40" s="91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57" t="n">
        <v>8</v>
      </c>
      <c r="B41" s="58" t="str">
        <f aca="false">IFERROR(VLOOKUP($C41,Списки!$A$1:$C$3999,2,0),"")</f>
        <v>Мельник Ірина Ігорівна</v>
      </c>
      <c r="C41" s="102" t="s">
        <v>190</v>
      </c>
      <c r="D41" s="60" t="str">
        <f aca="false">IFERROR(VLOOKUP($C41,Списки!$A$1:$C$3999,3,0),"")</f>
        <v>налагоджувальник</v>
      </c>
      <c r="E41" s="92"/>
      <c r="F41" s="61" t="str">
        <f aca="false">VLOOKUP(F$11,Графік!$E$5:$H$32,3,0)</f>
        <v>ВВ</v>
      </c>
      <c r="G41" s="62" t="str">
        <f aca="false">VLOOKUP(G$11,Графік!$E$5:$H$32,3,0)</f>
        <v>ВВ</v>
      </c>
      <c r="H41" s="62" t="str">
        <f aca="false">VLOOKUP(H$11,Графік!$E$5:$H$32,3,0)</f>
        <v>Р</v>
      </c>
      <c r="I41" s="62" t="str">
        <f aca="false">VLOOKUP(I$11,Графік!$E$5:$H$32,3,0)</f>
        <v>Р</v>
      </c>
      <c r="J41" s="62" t="str">
        <f aca="false">VLOOKUP(J$11,Графік!$E$5:$H$32,3,0)</f>
        <v>Р</v>
      </c>
      <c r="K41" s="62" t="str">
        <f aca="false">VLOOKUP(K$11,Графік!$E$5:$H$32,3,0)</f>
        <v>Р</v>
      </c>
      <c r="L41" s="62" t="str">
        <f aca="false">VLOOKUP(L$11,Графік!$E$5:$H$32,3,0)</f>
        <v>ВВ</v>
      </c>
      <c r="M41" s="62" t="str">
        <f aca="false">VLOOKUP(M$11,Графік!$E$5:$H$32,3,0)</f>
        <v>ВВ</v>
      </c>
      <c r="N41" s="62" t="str">
        <f aca="false">VLOOKUP(N$11,Графік!$E$5:$H$32,3,0)</f>
        <v>Р</v>
      </c>
      <c r="O41" s="62" t="str">
        <f aca="false">VLOOKUP(O$11,Графік!$E$5:$H$32,3,0)</f>
        <v>Р</v>
      </c>
      <c r="P41" s="62" t="str">
        <f aca="false">VLOOKUP(P$11,Графік!$E$5:$H$32,3,0)</f>
        <v>Р</v>
      </c>
      <c r="Q41" s="63" t="str">
        <f aca="false">VLOOKUP(Q$11,Графік!$E$5:$H$32,3,0)</f>
        <v>Р</v>
      </c>
      <c r="R41" s="62" t="str">
        <f aca="false">VLOOKUP(R$11,Графік!$E$5:$H$32,3,0)</f>
        <v>ВВ</v>
      </c>
      <c r="S41" s="62" t="str">
        <f aca="false">VLOOKUP(S$11,Графік!$E$5:$H$32,3,0)</f>
        <v>ВВ</v>
      </c>
      <c r="T41" s="63" t="str">
        <f aca="false">VLOOKUP(T$11,Графік!$E$5:$H$32,3,0)</f>
        <v>Р</v>
      </c>
      <c r="U41" s="62" t="str">
        <f aca="false">VLOOKUP(U$11,Графік!$E$5:$H$32,3,0)</f>
        <v>Р</v>
      </c>
      <c r="V41" s="62" t="str">
        <f aca="false">VLOOKUP(V$11,Графік!$E$5:$H$32,3,0)</f>
        <v>Р</v>
      </c>
      <c r="W41" s="63" t="str">
        <f aca="false">VLOOKUP(W$11,Графік!$E$5:$H$32,3,0)</f>
        <v>Р</v>
      </c>
      <c r="X41" s="62" t="str">
        <f aca="false">VLOOKUP(X$11,Графік!$E$5:$H$32,3,0)</f>
        <v>ВВ</v>
      </c>
      <c r="Y41" s="62" t="str">
        <f aca="false">VLOOKUP(Y$11,Графік!$E$5:$H$32,3,0)</f>
        <v>ВВ</v>
      </c>
      <c r="Z41" s="63" t="str">
        <f aca="false">VLOOKUP(Z$11,Графік!$E$5:$H$32,3,0)</f>
        <v>Р</v>
      </c>
      <c r="AA41" s="63" t="str">
        <f aca="false">VLOOKUP(AA$11,Графік!$E$5:$H$32,3,0)</f>
        <v>Р</v>
      </c>
      <c r="AB41" s="62" t="s">
        <v>51</v>
      </c>
      <c r="AC41" s="62" t="s">
        <v>51</v>
      </c>
      <c r="AD41" s="62" t="str">
        <f aca="false">VLOOKUP(AD$11,Графік!$E$5:$H$32,3,0)</f>
        <v>ВВ</v>
      </c>
      <c r="AE41" s="62" t="str">
        <f aca="false">VLOOKUP(AE$11,Графік!$E$5:$H$32,3,0)</f>
        <v>ВВ</v>
      </c>
      <c r="AF41" s="62"/>
      <c r="AG41" s="62"/>
      <c r="AH41" s="62"/>
      <c r="AI41" s="62"/>
      <c r="AJ41" s="65"/>
      <c r="AK41" s="93" t="n">
        <f aca="false">SUMIF($F41:$AJ44,"Р",$F42:$AJ42)</f>
        <v>112</v>
      </c>
      <c r="AL41" s="94" t="n">
        <f aca="false">SUMIF($F43:$AJ44,"НУ",$F44:$AJ44)</f>
        <v>0</v>
      </c>
      <c r="AM41" s="95" t="n">
        <f aca="false">SUMIF(F41:AJ44,"РВ",F42:AJ42)</f>
        <v>0</v>
      </c>
      <c r="AN41" s="96" t="n">
        <f aca="false">AK41+AL41+AM41</f>
        <v>112</v>
      </c>
      <c r="AO41" s="70" t="n">
        <f aca="false">COUNTIF($F41:$AJ44,"=Р")</f>
        <v>14</v>
      </c>
      <c r="AP41" s="97" t="n">
        <f aca="false">COUNTIF($F41:$AJ44,"=ВВ")</f>
        <v>10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2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n">
        <f aca="false">IF(C41&gt;1,Графік!$H$36,"")</f>
        <v>144</v>
      </c>
    </row>
    <row r="42" customFormat="false" ht="15" hidden="false" customHeight="true" outlineLevel="0" collapsed="false">
      <c r="A42" s="57"/>
      <c r="B42" s="58"/>
      <c r="C42" s="102"/>
      <c r="D42" s="60"/>
      <c r="E42" s="100"/>
      <c r="F42" s="75" t="str">
        <f aca="false">IF(F41="Р",8,"")</f>
        <v/>
      </c>
      <c r="G42" s="76" t="str">
        <f aca="false">IF(G41="Р",8,"")</f>
        <v/>
      </c>
      <c r="H42" s="76" t="n">
        <f aca="false">IF(H41="Р",8,"")</f>
        <v>8</v>
      </c>
      <c r="I42" s="76" t="n">
        <f aca="false">IF(I41="Р",8,"")</f>
        <v>8</v>
      </c>
      <c r="J42" s="76" t="n">
        <f aca="false">IF(J41="Р",8,"")</f>
        <v>8</v>
      </c>
      <c r="K42" s="76" t="n">
        <f aca="false">IF(K41="Р",8,"")</f>
        <v>8</v>
      </c>
      <c r="L42" s="76" t="str">
        <f aca="false">IF(L41="Р",8,"")</f>
        <v/>
      </c>
      <c r="M42" s="76" t="str">
        <f aca="false">IF(M41="Р",8,"")</f>
        <v/>
      </c>
      <c r="N42" s="76" t="n">
        <f aca="false">IF(N41="Р",8,"")</f>
        <v>8</v>
      </c>
      <c r="O42" s="76" t="n">
        <f aca="false">IF(O41="Р",8,"")</f>
        <v>8</v>
      </c>
      <c r="P42" s="76" t="n">
        <f aca="false">IF(P41="Р",8,"")</f>
        <v>8</v>
      </c>
      <c r="Q42" s="77" t="n">
        <f aca="false">IF(Q41="Р",8,"")</f>
        <v>8</v>
      </c>
      <c r="R42" s="76" t="str">
        <f aca="false">IF(R41="Р",8,"")</f>
        <v/>
      </c>
      <c r="S42" s="76" t="str">
        <f aca="false">IF(S41="Р",8,"")</f>
        <v/>
      </c>
      <c r="T42" s="77" t="n">
        <f aca="false">IF(T41="Р",8,"")</f>
        <v>8</v>
      </c>
      <c r="U42" s="76" t="n">
        <f aca="false">IF(U41="Р",8,"")</f>
        <v>8</v>
      </c>
      <c r="V42" s="76" t="n">
        <f aca="false">IF(V41="Р",8,"")</f>
        <v>8</v>
      </c>
      <c r="W42" s="77" t="n">
        <f aca="false">IF(W41="Р",8,"")</f>
        <v>8</v>
      </c>
      <c r="X42" s="76" t="str">
        <f aca="false">IF(X41="Р",8,"")</f>
        <v/>
      </c>
      <c r="Y42" s="76" t="str">
        <f aca="false">IF(Y41="Р",8,"")</f>
        <v/>
      </c>
      <c r="Z42" s="77" t="n">
        <f aca="false">IF(Z41="Р",8,"")</f>
        <v>8</v>
      </c>
      <c r="AA42" s="77" t="n">
        <f aca="false">IF(AA41="Р",8,"")</f>
        <v>8</v>
      </c>
      <c r="AB42" s="76"/>
      <c r="AC42" s="76"/>
      <c r="AD42" s="76" t="str">
        <f aca="false">IF(AD41="Р",8,"")</f>
        <v/>
      </c>
      <c r="AE42" s="76" t="str">
        <f aca="false">IF(AE41="Р",8,"")</f>
        <v/>
      </c>
      <c r="AF42" s="76"/>
      <c r="AG42" s="76"/>
      <c r="AH42" s="76"/>
      <c r="AI42" s="76"/>
      <c r="AJ42" s="79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57"/>
      <c r="B43" s="58"/>
      <c r="C43" s="102"/>
      <c r="D43" s="60"/>
      <c r="E43" s="100"/>
      <c r="F43" s="81" t="str">
        <f aca="false">IF(F44&gt;0,"НУ","")</f>
        <v/>
      </c>
      <c r="G43" s="82" t="str">
        <f aca="false">IF(G44&gt;0,"НУ","")</f>
        <v/>
      </c>
      <c r="H43" s="82" t="str">
        <f aca="false">IF(H44&gt;0,"НУ","")</f>
        <v/>
      </c>
      <c r="I43" s="82" t="str">
        <f aca="false">IF(I44&gt;0,"НУ","")</f>
        <v/>
      </c>
      <c r="J43" s="82" t="str">
        <f aca="false">IF(J44&gt;0,"НУ","")</f>
        <v/>
      </c>
      <c r="K43" s="82" t="str">
        <f aca="false">IF(K44&gt;0,"НУ","")</f>
        <v/>
      </c>
      <c r="L43" s="82" t="str">
        <f aca="false">IF(L44&gt;0,"НУ","")</f>
        <v/>
      </c>
      <c r="M43" s="82" t="str">
        <f aca="false">IF(M44&gt;0,"НУ","")</f>
        <v/>
      </c>
      <c r="N43" s="82" t="str">
        <f aca="false">IF(N44&gt;0,"НУ","")</f>
        <v/>
      </c>
      <c r="O43" s="82" t="str">
        <f aca="false">IF(O44&gt;0,"НУ","")</f>
        <v/>
      </c>
      <c r="P43" s="82" t="str">
        <f aca="false">IF(P44&gt;0,"НУ","")</f>
        <v/>
      </c>
      <c r="Q43" s="83" t="str">
        <f aca="false">IF(Q44&gt;0,"НУ","")</f>
        <v/>
      </c>
      <c r="R43" s="82" t="str">
        <f aca="false">IF(R44&gt;0,"НУ","")</f>
        <v/>
      </c>
      <c r="S43" s="82" t="str">
        <f aca="false">IF(S44&gt;0,"НУ","")</f>
        <v/>
      </c>
      <c r="T43" s="83" t="str">
        <f aca="false">IF(T44&gt;0,"НУ","")</f>
        <v/>
      </c>
      <c r="U43" s="82" t="str">
        <f aca="false">IF(U44&gt;0,"НУ","")</f>
        <v/>
      </c>
      <c r="V43" s="82" t="str">
        <f aca="false">IF(V44&gt;0,"НУ","")</f>
        <v/>
      </c>
      <c r="W43" s="83" t="str">
        <f aca="false">IF(W44&gt;0,"НУ","")</f>
        <v/>
      </c>
      <c r="X43" s="82" t="str">
        <f aca="false">IF(X44&gt;0,"НУ","")</f>
        <v/>
      </c>
      <c r="Y43" s="82" t="str">
        <f aca="false">IF(Y44&gt;0,"НУ","")</f>
        <v/>
      </c>
      <c r="Z43" s="83"/>
      <c r="AA43" s="83"/>
      <c r="AB43" s="82"/>
      <c r="AC43" s="82"/>
      <c r="AD43" s="82" t="str">
        <f aca="false">IF(AD44&gt;0,"НУ","")</f>
        <v/>
      </c>
      <c r="AE43" s="82" t="str">
        <f aca="false">IF(AE44&gt;0,"НУ","")</f>
        <v/>
      </c>
      <c r="AF43" s="82"/>
      <c r="AG43" s="82"/>
      <c r="AH43" s="83"/>
      <c r="AI43" s="83" t="str">
        <f aca="false">IF(AI44&gt;0,"НУ","")</f>
        <v/>
      </c>
      <c r="AJ43" s="85" t="str">
        <f aca="false">IF(AJ44&gt;0,"НУ","")</f>
        <v/>
      </c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57"/>
      <c r="B44" s="58"/>
      <c r="C44" s="102"/>
      <c r="D44" s="60"/>
      <c r="E44" s="101"/>
      <c r="F44" s="87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9"/>
      <c r="R44" s="88"/>
      <c r="S44" s="88"/>
      <c r="T44" s="89"/>
      <c r="U44" s="88"/>
      <c r="V44" s="88"/>
      <c r="W44" s="89"/>
      <c r="X44" s="88"/>
      <c r="Y44" s="88"/>
      <c r="Z44" s="89"/>
      <c r="AA44" s="89"/>
      <c r="AB44" s="88"/>
      <c r="AC44" s="88"/>
      <c r="AD44" s="88"/>
      <c r="AE44" s="88"/>
      <c r="AF44" s="88"/>
      <c r="AG44" s="88"/>
      <c r="AH44" s="88"/>
      <c r="AI44" s="88"/>
      <c r="AJ44" s="91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57" t="n">
        <v>9</v>
      </c>
      <c r="B45" s="58" t="str">
        <f aca="false">IFERROR(VLOOKUP($C45,Списки!$A$1:$C$3999,2,0),"")</f>
        <v>Томюк Василь Васильович</v>
      </c>
      <c r="C45" s="102" t="s">
        <v>191</v>
      </c>
      <c r="D45" s="60" t="str">
        <f aca="false">IFERROR(VLOOKUP($C45,Списки!$A$1:$C$3999,3,0),"")</f>
        <v>налагоджувальник</v>
      </c>
      <c r="E45" s="92"/>
      <c r="F45" s="61" t="str">
        <f aca="false">VLOOKUP(F$11,Графік!$E$5:$H$32,3,0)</f>
        <v>ВВ</v>
      </c>
      <c r="G45" s="62" t="str">
        <f aca="false">VLOOKUP(G$11,Графік!$E$5:$H$32,3,0)</f>
        <v>ВВ</v>
      </c>
      <c r="H45" s="62" t="str">
        <f aca="false">VLOOKUP(H$11,Графік!$E$5:$H$32,3,0)</f>
        <v>Р</v>
      </c>
      <c r="I45" s="62" t="str">
        <f aca="false">VLOOKUP(I$11,Графік!$E$5:$H$32,3,0)</f>
        <v>Р</v>
      </c>
      <c r="J45" s="62" t="str">
        <f aca="false">VLOOKUP(J$11,Графік!$E$5:$H$32,3,0)</f>
        <v>Р</v>
      </c>
      <c r="K45" s="62" t="str">
        <f aca="false">VLOOKUP(K$11,Графік!$E$5:$H$32,3,0)</f>
        <v>Р</v>
      </c>
      <c r="L45" s="62" t="str">
        <f aca="false">VLOOKUP(L$11,Графік!$E$5:$H$32,3,0)</f>
        <v>ВВ</v>
      </c>
      <c r="M45" s="62" t="str">
        <f aca="false">VLOOKUP(M$11,Графік!$E$5:$H$32,3,0)</f>
        <v>ВВ</v>
      </c>
      <c r="N45" s="62" t="str">
        <f aca="false">VLOOKUP(N$11,Графік!$E$5:$H$32,3,0)</f>
        <v>Р</v>
      </c>
      <c r="O45" s="62" t="str">
        <f aca="false">VLOOKUP(O$11,Графік!$E$5:$H$32,3,0)</f>
        <v>Р</v>
      </c>
      <c r="P45" s="62" t="str">
        <f aca="false">VLOOKUP(P$11,Графік!$E$5:$H$32,3,0)</f>
        <v>Р</v>
      </c>
      <c r="Q45" s="63" t="str">
        <f aca="false">VLOOKUP(Q$11,Графік!$E$5:$H$32,3,0)</f>
        <v>Р</v>
      </c>
      <c r="R45" s="62" t="str">
        <f aca="false">VLOOKUP(R$11,Графік!$E$5:$H$32,3,0)</f>
        <v>ВВ</v>
      </c>
      <c r="S45" s="62" t="str">
        <f aca="false">VLOOKUP(S$11,Графік!$E$5:$H$32,3,0)</f>
        <v>ВВ</v>
      </c>
      <c r="T45" s="63" t="str">
        <f aca="false">VLOOKUP(T$11,Графік!$E$5:$H$32,3,0)</f>
        <v>Р</v>
      </c>
      <c r="U45" s="62" t="str">
        <f aca="false">VLOOKUP(U$11,Графік!$E$5:$H$32,3,0)</f>
        <v>Р</v>
      </c>
      <c r="V45" s="62" t="str">
        <f aca="false">VLOOKUP(V$11,Графік!$E$5:$H$32,3,0)</f>
        <v>Р</v>
      </c>
      <c r="W45" s="63" t="str">
        <f aca="false">VLOOKUP(W$11,Графік!$E$5:$H$32,3,0)</f>
        <v>Р</v>
      </c>
      <c r="X45" s="62" t="str">
        <f aca="false">VLOOKUP(X$11,Графік!$E$5:$H$32,3,0)</f>
        <v>ВВ</v>
      </c>
      <c r="Y45" s="62" t="str">
        <f aca="false">VLOOKUP(Y$11,Графік!$E$5:$H$32,3,0)</f>
        <v>ВВ</v>
      </c>
      <c r="Z45" s="63" t="str">
        <f aca="false">VLOOKUP(Z$11,Графік!$E$5:$H$32,3,0)</f>
        <v>Р</v>
      </c>
      <c r="AA45" s="63" t="str">
        <f aca="false">VLOOKUP(AA$11,Графік!$E$5:$H$32,3,0)</f>
        <v>Р</v>
      </c>
      <c r="AB45" s="62" t="s">
        <v>51</v>
      </c>
      <c r="AC45" s="62" t="s">
        <v>51</v>
      </c>
      <c r="AD45" s="62" t="str">
        <f aca="false">VLOOKUP(AD$11,Графік!$E$5:$H$32,3,0)</f>
        <v>ВВ</v>
      </c>
      <c r="AE45" s="62" t="str">
        <f aca="false">VLOOKUP(AE$11,Графік!$E$5:$H$32,3,0)</f>
        <v>ВВ</v>
      </c>
      <c r="AF45" s="62"/>
      <c r="AG45" s="62"/>
      <c r="AH45" s="62"/>
      <c r="AI45" s="62"/>
      <c r="AJ45" s="65"/>
      <c r="AK45" s="93" t="n">
        <f aca="false">SUMIF($F45:$AJ48,"Р",$F46:$AJ46)</f>
        <v>108</v>
      </c>
      <c r="AL45" s="94" t="n">
        <f aca="false">SUMIF($F47:$AJ48,"НУ",$F48:$AJ48)</f>
        <v>0</v>
      </c>
      <c r="AM45" s="95" t="n">
        <f aca="false">SUMIF(F45:AJ48,"РВ",F46:AJ46)</f>
        <v>0</v>
      </c>
      <c r="AN45" s="96" t="n">
        <f aca="false">AK45+AL45+AM45</f>
        <v>108</v>
      </c>
      <c r="AO45" s="70" t="n">
        <f aca="false">COUNTIF($F45:$AJ48,"=Р")</f>
        <v>14</v>
      </c>
      <c r="AP45" s="97" t="n">
        <f aca="false">COUNTIF($F45:$AJ48,"=ВВ")</f>
        <v>10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2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n">
        <f aca="false">IF(C45&gt;1,Графік!$H$36,"")</f>
        <v>144</v>
      </c>
    </row>
    <row r="46" customFormat="false" ht="15" hidden="false" customHeight="true" outlineLevel="0" collapsed="false">
      <c r="A46" s="57"/>
      <c r="B46" s="58"/>
      <c r="C46" s="102"/>
      <c r="D46" s="60"/>
      <c r="E46" s="100"/>
      <c r="F46" s="75" t="str">
        <f aca="false">IF(F45="Р",8,"")</f>
        <v/>
      </c>
      <c r="G46" s="76" t="str">
        <f aca="false">IF(G45="Р",8,"")</f>
        <v/>
      </c>
      <c r="H46" s="76" t="n">
        <f aca="false">IF(H45="Р",8,"")</f>
        <v>8</v>
      </c>
      <c r="I46" s="76" t="n">
        <f aca="false">IF(I45="Р",8,"")</f>
        <v>8</v>
      </c>
      <c r="J46" s="76" t="n">
        <f aca="false">IF(J45="Р",8,"")</f>
        <v>8</v>
      </c>
      <c r="K46" s="76" t="n">
        <v>4</v>
      </c>
      <c r="L46" s="76" t="str">
        <f aca="false">IF(L45="Р",8,"")</f>
        <v/>
      </c>
      <c r="M46" s="76" t="str">
        <f aca="false">IF(M45="Р",8,"")</f>
        <v/>
      </c>
      <c r="N46" s="76" t="n">
        <f aca="false">IF(N45="Р",8,"")</f>
        <v>8</v>
      </c>
      <c r="O46" s="76" t="n">
        <f aca="false">IF(O45="Р",8,"")</f>
        <v>8</v>
      </c>
      <c r="P46" s="76" t="n">
        <f aca="false">IF(P45="Р",8,"")</f>
        <v>8</v>
      </c>
      <c r="Q46" s="77" t="n">
        <f aca="false">IF(Q45="Р",8,"")</f>
        <v>8</v>
      </c>
      <c r="R46" s="76" t="str">
        <f aca="false">IF(R45="Р",8,"")</f>
        <v/>
      </c>
      <c r="S46" s="76" t="str">
        <f aca="false">IF(S45="Р",8,"")</f>
        <v/>
      </c>
      <c r="T46" s="77" t="n">
        <f aca="false">IF(T45="Р",8,"")</f>
        <v>8</v>
      </c>
      <c r="U46" s="76" t="n">
        <f aca="false">IF(U45="Р",8,"")</f>
        <v>8</v>
      </c>
      <c r="V46" s="76" t="n">
        <f aca="false">IF(V45="Р",8,"")</f>
        <v>8</v>
      </c>
      <c r="W46" s="77" t="n">
        <f aca="false">IF(W45="Р",8,"")</f>
        <v>8</v>
      </c>
      <c r="X46" s="76" t="str">
        <f aca="false">IF(X45="Р",8,"")</f>
        <v/>
      </c>
      <c r="Y46" s="76" t="str">
        <f aca="false">IF(Y45="Р",8,"")</f>
        <v/>
      </c>
      <c r="Z46" s="77" t="n">
        <f aca="false">IF(Z45="Р",8,"")</f>
        <v>8</v>
      </c>
      <c r="AA46" s="77" t="n">
        <f aca="false">IF(AA45="Р",8,"")</f>
        <v>8</v>
      </c>
      <c r="AB46" s="76"/>
      <c r="AC46" s="76"/>
      <c r="AD46" s="76" t="str">
        <f aca="false">IF(AD45="Р",8,"")</f>
        <v/>
      </c>
      <c r="AE46" s="76" t="str">
        <f aca="false">IF(AE45="Р",8,"")</f>
        <v/>
      </c>
      <c r="AF46" s="76"/>
      <c r="AG46" s="76"/>
      <c r="AH46" s="76"/>
      <c r="AI46" s="76"/>
      <c r="AJ46" s="79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57"/>
      <c r="B47" s="58"/>
      <c r="C47" s="102"/>
      <c r="D47" s="60"/>
      <c r="E47" s="100"/>
      <c r="F47" s="81" t="str">
        <f aca="false">IF(F48&gt;0,"НУ","")</f>
        <v/>
      </c>
      <c r="G47" s="82" t="str">
        <f aca="false">IF(G48&gt;0,"НУ","")</f>
        <v/>
      </c>
      <c r="H47" s="82" t="str">
        <f aca="false">IF(H48&gt;0,"НУ","")</f>
        <v/>
      </c>
      <c r="I47" s="82" t="str">
        <f aca="false">IF(I48&gt;0,"НУ","")</f>
        <v/>
      </c>
      <c r="J47" s="82" t="str">
        <f aca="false">IF(J48&gt;0,"НУ","")</f>
        <v/>
      </c>
      <c r="K47" s="82" t="str">
        <f aca="false">IF(K48&gt;0,"НУ","")</f>
        <v/>
      </c>
      <c r="L47" s="82" t="str">
        <f aca="false">IF(L48&gt;0,"НУ","")</f>
        <v/>
      </c>
      <c r="M47" s="82" t="str">
        <f aca="false">IF(M48&gt;0,"НУ","")</f>
        <v/>
      </c>
      <c r="N47" s="82" t="str">
        <f aca="false">IF(N48&gt;0,"НУ","")</f>
        <v/>
      </c>
      <c r="O47" s="82" t="str">
        <f aca="false">IF(O48&gt;0,"НУ","")</f>
        <v/>
      </c>
      <c r="P47" s="82" t="str">
        <f aca="false">IF(P48&gt;0,"НУ","")</f>
        <v/>
      </c>
      <c r="Q47" s="83" t="str">
        <f aca="false">IF(Q48&gt;0,"НУ","")</f>
        <v/>
      </c>
      <c r="R47" s="82" t="str">
        <f aca="false">IF(R48&gt;0,"НУ","")</f>
        <v/>
      </c>
      <c r="S47" s="82" t="str">
        <f aca="false">IF(S48&gt;0,"НУ","")</f>
        <v/>
      </c>
      <c r="T47" s="83" t="str">
        <f aca="false">IF(T48&gt;0,"НУ","")</f>
        <v/>
      </c>
      <c r="U47" s="82" t="str">
        <f aca="false">IF(U48&gt;0,"НУ","")</f>
        <v/>
      </c>
      <c r="V47" s="82" t="str">
        <f aca="false">IF(V48&gt;0,"НУ","")</f>
        <v/>
      </c>
      <c r="W47" s="83" t="str">
        <f aca="false">IF(W48&gt;0,"НУ","")</f>
        <v/>
      </c>
      <c r="X47" s="82" t="str">
        <f aca="false">IF(X48&gt;0,"НУ","")</f>
        <v/>
      </c>
      <c r="Y47" s="82" t="str">
        <f aca="false">IF(Y48&gt;0,"НУ","")</f>
        <v/>
      </c>
      <c r="Z47" s="83"/>
      <c r="AA47" s="83"/>
      <c r="AB47" s="82"/>
      <c r="AC47" s="82"/>
      <c r="AD47" s="82" t="str">
        <f aca="false">IF(AD48&gt;0,"НУ","")</f>
        <v/>
      </c>
      <c r="AE47" s="82" t="str">
        <f aca="false">IF(AE48&gt;0,"НУ","")</f>
        <v/>
      </c>
      <c r="AF47" s="82"/>
      <c r="AG47" s="82"/>
      <c r="AH47" s="83"/>
      <c r="AI47" s="83" t="str">
        <f aca="false">IF(AI48&gt;0,"НУ","")</f>
        <v/>
      </c>
      <c r="AJ47" s="85" t="str">
        <f aca="false">IF(AJ48&gt;0,"НУ","")</f>
        <v/>
      </c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57"/>
      <c r="B48" s="58"/>
      <c r="C48" s="102"/>
      <c r="D48" s="60"/>
      <c r="E48" s="101"/>
      <c r="F48" s="87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9"/>
      <c r="R48" s="88"/>
      <c r="S48" s="88"/>
      <c r="T48" s="89"/>
      <c r="U48" s="88"/>
      <c r="V48" s="88"/>
      <c r="W48" s="89"/>
      <c r="X48" s="88"/>
      <c r="Y48" s="88"/>
      <c r="Z48" s="89"/>
      <c r="AA48" s="89"/>
      <c r="AB48" s="88"/>
      <c r="AC48" s="88"/>
      <c r="AD48" s="88"/>
      <c r="AE48" s="88"/>
      <c r="AF48" s="88"/>
      <c r="AG48" s="88"/>
      <c r="AH48" s="88"/>
      <c r="AI48" s="88"/>
      <c r="AJ48" s="91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57" t="n">
        <v>10</v>
      </c>
      <c r="B49" s="58" t="str">
        <f aca="false">IFERROR(VLOOKUP($C49,Списки!$A$1:$C$3999,2,0),"")</f>
        <v>Тополюк Станіслав Анатолійович</v>
      </c>
      <c r="C49" s="102" t="s">
        <v>192</v>
      </c>
      <c r="D49" s="60" t="str">
        <f aca="false">IFERROR(VLOOKUP($C49,Списки!$A$1:$C$3999,3,0),"")</f>
        <v>налагоджувальник</v>
      </c>
      <c r="E49" s="92"/>
      <c r="F49" s="61" t="str">
        <f aca="false">VLOOKUP(F$11,Графік!$E$5:$H$32,3,0)</f>
        <v>ВВ</v>
      </c>
      <c r="G49" s="62" t="str">
        <f aca="false">VLOOKUP(G$11,Графік!$E$5:$H$32,3,0)</f>
        <v>ВВ</v>
      </c>
      <c r="H49" s="62" t="str">
        <f aca="false">VLOOKUP(H$11,Графік!$E$5:$H$32,3,0)</f>
        <v>Р</v>
      </c>
      <c r="I49" s="62" t="str">
        <f aca="false">VLOOKUP(I$11,Графік!$E$5:$H$32,3,0)</f>
        <v>Р</v>
      </c>
      <c r="J49" s="62" t="str">
        <f aca="false">VLOOKUP(J$11,Графік!$E$5:$H$32,3,0)</f>
        <v>Р</v>
      </c>
      <c r="K49" s="62" t="str">
        <f aca="false">VLOOKUP(K$11,Графік!$E$5:$H$32,3,0)</f>
        <v>Р</v>
      </c>
      <c r="L49" s="62" t="str">
        <f aca="false">VLOOKUP(L$11,Графік!$E$5:$H$32,3,0)</f>
        <v>ВВ</v>
      </c>
      <c r="M49" s="62" t="str">
        <f aca="false">VLOOKUP(M$11,Графік!$E$5:$H$32,3,0)</f>
        <v>ВВ</v>
      </c>
      <c r="N49" s="62" t="str">
        <f aca="false">VLOOKUP(N$11,Графік!$E$5:$H$32,3,0)</f>
        <v>Р</v>
      </c>
      <c r="O49" s="62" t="str">
        <f aca="false">VLOOKUP(O$11,Графік!$E$5:$H$32,3,0)</f>
        <v>Р</v>
      </c>
      <c r="P49" s="62" t="str">
        <f aca="false">VLOOKUP(P$11,Графік!$E$5:$H$32,3,0)</f>
        <v>Р</v>
      </c>
      <c r="Q49" s="63" t="str">
        <f aca="false">VLOOKUP(Q$11,Графік!$E$5:$H$32,3,0)</f>
        <v>Р</v>
      </c>
      <c r="R49" s="62" t="str">
        <f aca="false">VLOOKUP(R$11,Графік!$E$5:$H$32,3,0)</f>
        <v>ВВ</v>
      </c>
      <c r="S49" s="62" t="str">
        <f aca="false">VLOOKUP(S$11,Графік!$E$5:$H$32,3,0)</f>
        <v>ВВ</v>
      </c>
      <c r="T49" s="63" t="str">
        <f aca="false">VLOOKUP(T$11,Графік!$E$5:$H$32,3,0)</f>
        <v>Р</v>
      </c>
      <c r="U49" s="62" t="str">
        <f aca="false">VLOOKUP(U$11,Графік!$E$5:$H$32,3,0)</f>
        <v>Р</v>
      </c>
      <c r="V49" s="62" t="str">
        <f aca="false">VLOOKUP(V$11,Графік!$E$5:$H$32,3,0)</f>
        <v>Р</v>
      </c>
      <c r="W49" s="63" t="str">
        <f aca="false">VLOOKUP(W$11,Графік!$E$5:$H$32,3,0)</f>
        <v>Р</v>
      </c>
      <c r="X49" s="62" t="str">
        <f aca="false">VLOOKUP(X$11,Графік!$E$5:$H$32,3,0)</f>
        <v>ВВ</v>
      </c>
      <c r="Y49" s="62" t="str">
        <f aca="false">VLOOKUP(Y$11,Графік!$E$5:$H$32,3,0)</f>
        <v>ВВ</v>
      </c>
      <c r="Z49" s="63" t="str">
        <f aca="false">VLOOKUP(Z$11,Графік!$E$5:$H$32,3,0)</f>
        <v>Р</v>
      </c>
      <c r="AA49" s="63" t="str">
        <f aca="false">VLOOKUP(AA$11,Графік!$E$5:$H$32,3,0)</f>
        <v>Р</v>
      </c>
      <c r="AB49" s="62" t="s">
        <v>51</v>
      </c>
      <c r="AC49" s="62" t="s">
        <v>51</v>
      </c>
      <c r="AD49" s="62" t="str">
        <f aca="false">VLOOKUP(AD$11,Графік!$E$5:$H$32,3,0)</f>
        <v>ВВ</v>
      </c>
      <c r="AE49" s="62" t="str">
        <f aca="false">VLOOKUP(AE$11,Графік!$E$5:$H$32,3,0)</f>
        <v>ВВ</v>
      </c>
      <c r="AF49" s="62"/>
      <c r="AG49" s="62"/>
      <c r="AH49" s="62"/>
      <c r="AI49" s="62"/>
      <c r="AJ49" s="65"/>
      <c r="AK49" s="93" t="n">
        <f aca="false">SUMIF($F49:$AJ52,"Р",$F50:$AJ50)</f>
        <v>112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112</v>
      </c>
      <c r="AO49" s="70" t="n">
        <f aca="false">COUNTIF($F49:$AJ52,"=Р")</f>
        <v>14</v>
      </c>
      <c r="AP49" s="97" t="n">
        <f aca="false">COUNTIF($F49:$AJ52,"=ВВ")</f>
        <v>10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0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2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n">
        <f aca="false">IF(C49&gt;1,Графік!$H$36,"")</f>
        <v>144</v>
      </c>
    </row>
    <row r="50" customFormat="false" ht="15" hidden="false" customHeight="true" outlineLevel="0" collapsed="false">
      <c r="A50" s="57"/>
      <c r="B50" s="58"/>
      <c r="C50" s="102"/>
      <c r="D50" s="60"/>
      <c r="E50" s="100"/>
      <c r="F50" s="75" t="str">
        <f aca="false">IF(F49="Р",8,"")</f>
        <v/>
      </c>
      <c r="G50" s="76" t="str">
        <f aca="false">IF(G49="Р",8,"")</f>
        <v/>
      </c>
      <c r="H50" s="76" t="n">
        <f aca="false">IF(H49="Р",8,"")</f>
        <v>8</v>
      </c>
      <c r="I50" s="76" t="n">
        <f aca="false">IF(I49="Р",8,"")</f>
        <v>8</v>
      </c>
      <c r="J50" s="76" t="n">
        <f aca="false">IF(J49="Р",8,"")</f>
        <v>8</v>
      </c>
      <c r="K50" s="76" t="n">
        <f aca="false">IF(K49="Р",8,"")</f>
        <v>8</v>
      </c>
      <c r="L50" s="76" t="str">
        <f aca="false">IF(L49="Р",8,"")</f>
        <v/>
      </c>
      <c r="M50" s="76" t="str">
        <f aca="false">IF(M49="Р",8,"")</f>
        <v/>
      </c>
      <c r="N50" s="76" t="n">
        <f aca="false">IF(N49="Р",8,"")</f>
        <v>8</v>
      </c>
      <c r="O50" s="76" t="n">
        <f aca="false">IF(O49="Р",8,"")</f>
        <v>8</v>
      </c>
      <c r="P50" s="76" t="n">
        <f aca="false">IF(P49="Р",8,"")</f>
        <v>8</v>
      </c>
      <c r="Q50" s="77" t="n">
        <f aca="false">IF(Q49="Р",8,"")</f>
        <v>8</v>
      </c>
      <c r="R50" s="76" t="str">
        <f aca="false">IF(R49="Р",8,"")</f>
        <v/>
      </c>
      <c r="S50" s="76" t="str">
        <f aca="false">IF(S49="Р",8,"")</f>
        <v/>
      </c>
      <c r="T50" s="77" t="n">
        <f aca="false">IF(T49="Р",8,"")</f>
        <v>8</v>
      </c>
      <c r="U50" s="76" t="n">
        <f aca="false">IF(U49="Р",8,"")</f>
        <v>8</v>
      </c>
      <c r="V50" s="76" t="n">
        <f aca="false">IF(V49="Р",8,"")</f>
        <v>8</v>
      </c>
      <c r="W50" s="77" t="n">
        <f aca="false">IF(W49="Р",8,"")</f>
        <v>8</v>
      </c>
      <c r="X50" s="76" t="str">
        <f aca="false">IF(X49="Р",8,"")</f>
        <v/>
      </c>
      <c r="Y50" s="76" t="str">
        <f aca="false">IF(Y49="Р",8,"")</f>
        <v/>
      </c>
      <c r="Z50" s="77" t="n">
        <f aca="false">IF(Z49="Р",8,"")</f>
        <v>8</v>
      </c>
      <c r="AA50" s="77" t="n">
        <f aca="false">IF(AA49="Р",8,"")</f>
        <v>8</v>
      </c>
      <c r="AB50" s="76"/>
      <c r="AC50" s="76"/>
      <c r="AD50" s="76" t="str">
        <f aca="false">IF(AD49="Р",8,"")</f>
        <v/>
      </c>
      <c r="AE50" s="76" t="str">
        <f aca="false">IF(AE49="Р",8,"")</f>
        <v/>
      </c>
      <c r="AF50" s="76"/>
      <c r="AG50" s="76"/>
      <c r="AH50" s="76"/>
      <c r="AI50" s="76"/>
      <c r="AJ50" s="79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57"/>
      <c r="B51" s="58"/>
      <c r="C51" s="102"/>
      <c r="D51" s="60"/>
      <c r="E51" s="100"/>
      <c r="F51" s="81" t="str">
        <f aca="false">IF(F52&gt;0,"НУ","")</f>
        <v/>
      </c>
      <c r="G51" s="82" t="str">
        <f aca="false">IF(G52&gt;0,"НУ","")</f>
        <v/>
      </c>
      <c r="H51" s="82" t="str">
        <f aca="false">IF(H52&gt;0,"НУ","")</f>
        <v/>
      </c>
      <c r="I51" s="82" t="str">
        <f aca="false">IF(I52&gt;0,"НУ","")</f>
        <v/>
      </c>
      <c r="J51" s="82" t="str">
        <f aca="false">IF(J52&gt;0,"НУ","")</f>
        <v/>
      </c>
      <c r="K51" s="82" t="str">
        <f aca="false">IF(K52&gt;0,"НУ","")</f>
        <v/>
      </c>
      <c r="L51" s="82" t="str">
        <f aca="false">IF(L52&gt;0,"НУ","")</f>
        <v/>
      </c>
      <c r="M51" s="82" t="str">
        <f aca="false">IF(M52&gt;0,"НУ","")</f>
        <v/>
      </c>
      <c r="N51" s="82" t="str">
        <f aca="false">IF(N52&gt;0,"НУ","")</f>
        <v/>
      </c>
      <c r="O51" s="82" t="str">
        <f aca="false">IF(O52&gt;0,"НУ","")</f>
        <v/>
      </c>
      <c r="P51" s="82" t="str">
        <f aca="false">IF(P52&gt;0,"НУ","")</f>
        <v/>
      </c>
      <c r="Q51" s="83" t="str">
        <f aca="false">IF(Q52&gt;0,"НУ","")</f>
        <v/>
      </c>
      <c r="R51" s="82" t="str">
        <f aca="false">IF(R52&gt;0,"НУ","")</f>
        <v/>
      </c>
      <c r="S51" s="82" t="str">
        <f aca="false">IF(S52&gt;0,"НУ","")</f>
        <v/>
      </c>
      <c r="T51" s="83" t="str">
        <f aca="false">IF(T52&gt;0,"НУ","")</f>
        <v/>
      </c>
      <c r="U51" s="82" t="str">
        <f aca="false">IF(U52&gt;0,"НУ","")</f>
        <v/>
      </c>
      <c r="V51" s="82" t="str">
        <f aca="false">IF(V52&gt;0,"НУ","")</f>
        <v/>
      </c>
      <c r="W51" s="83" t="str">
        <f aca="false">IF(W52&gt;0,"НУ","")</f>
        <v/>
      </c>
      <c r="X51" s="82" t="str">
        <f aca="false">IF(X52&gt;0,"НУ","")</f>
        <v/>
      </c>
      <c r="Y51" s="82" t="str">
        <f aca="false">IF(Y52&gt;0,"НУ","")</f>
        <v/>
      </c>
      <c r="Z51" s="83"/>
      <c r="AA51" s="83"/>
      <c r="AB51" s="82"/>
      <c r="AC51" s="82"/>
      <c r="AD51" s="82" t="str">
        <f aca="false">IF(AD52&gt;0,"НУ","")</f>
        <v/>
      </c>
      <c r="AE51" s="82" t="str">
        <f aca="false">IF(AE52&gt;0,"НУ","")</f>
        <v/>
      </c>
      <c r="AF51" s="82"/>
      <c r="AG51" s="82"/>
      <c r="AH51" s="83"/>
      <c r="AI51" s="83" t="str">
        <f aca="false">IF(AI52&gt;0,"НУ","")</f>
        <v/>
      </c>
      <c r="AJ51" s="85" t="str">
        <f aca="false">IF(AJ52&gt;0,"НУ","")</f>
        <v/>
      </c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57"/>
      <c r="B52" s="58"/>
      <c r="C52" s="102"/>
      <c r="D52" s="60"/>
      <c r="E52" s="101"/>
      <c r="F52" s="87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9"/>
      <c r="R52" s="88"/>
      <c r="S52" s="88"/>
      <c r="T52" s="89"/>
      <c r="U52" s="88"/>
      <c r="V52" s="88"/>
      <c r="W52" s="89"/>
      <c r="X52" s="88"/>
      <c r="Y52" s="88"/>
      <c r="Z52" s="89"/>
      <c r="AA52" s="89"/>
      <c r="AB52" s="88"/>
      <c r="AC52" s="88"/>
      <c r="AD52" s="88"/>
      <c r="AE52" s="88"/>
      <c r="AF52" s="88"/>
      <c r="AG52" s="88"/>
      <c r="AH52" s="88"/>
      <c r="AI52" s="88"/>
      <c r="AJ52" s="91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15" hidden="false" customHeight="true" outlineLevel="0" collapsed="false">
      <c r="A53" s="57" t="n">
        <v>11</v>
      </c>
      <c r="B53" s="58" t="str">
        <f aca="false">IFERROR(VLOOKUP($C53,Списки!$A$1:$C$3999,2,0),"")</f>
        <v>Флорескул Микола Миколайович</v>
      </c>
      <c r="C53" s="102" t="s">
        <v>193</v>
      </c>
      <c r="D53" s="60" t="str">
        <f aca="false">IFERROR(VLOOKUP($C53,Списки!$A$1:$C$3999,3,0),"")</f>
        <v>налагоджувальник</v>
      </c>
      <c r="E53" s="92"/>
      <c r="F53" s="61" t="str">
        <f aca="false">VLOOKUP(F$11,Графік!$E$5:$H$32,3,0)</f>
        <v>ВВ</v>
      </c>
      <c r="G53" s="62" t="str">
        <f aca="false">VLOOKUP(G$11,Графік!$E$5:$H$32,3,0)</f>
        <v>ВВ</v>
      </c>
      <c r="H53" s="62" t="str">
        <f aca="false">VLOOKUP(H$11,Графік!$E$5:$H$32,3,0)</f>
        <v>Р</v>
      </c>
      <c r="I53" s="62" t="str">
        <f aca="false">VLOOKUP(I$11,Графік!$E$5:$H$32,3,0)</f>
        <v>Р</v>
      </c>
      <c r="J53" s="62" t="str">
        <f aca="false">VLOOKUP(J$11,Графік!$E$5:$H$32,3,0)</f>
        <v>Р</v>
      </c>
      <c r="K53" s="62" t="str">
        <f aca="false">VLOOKUP(K$11,Графік!$E$5:$H$32,3,0)</f>
        <v>Р</v>
      </c>
      <c r="L53" s="62" t="str">
        <f aca="false">VLOOKUP(L$11,Графік!$E$5:$H$32,3,0)</f>
        <v>ВВ</v>
      </c>
      <c r="M53" s="62" t="str">
        <f aca="false">VLOOKUP(M$11,Графік!$E$5:$H$32,3,0)</f>
        <v>ВВ</v>
      </c>
      <c r="N53" s="62" t="str">
        <f aca="false">VLOOKUP(N$11,Графік!$E$5:$H$32,3,0)</f>
        <v>Р</v>
      </c>
      <c r="O53" s="62" t="str">
        <f aca="false">VLOOKUP(O$11,Графік!$E$5:$H$32,3,0)</f>
        <v>Р</v>
      </c>
      <c r="P53" s="62" t="str">
        <f aca="false">VLOOKUP(P$11,Графік!$E$5:$H$32,3,0)</f>
        <v>Р</v>
      </c>
      <c r="Q53" s="63" t="str">
        <f aca="false">VLOOKUP(Q$11,Графік!$E$5:$H$32,3,0)</f>
        <v>Р</v>
      </c>
      <c r="R53" s="62" t="str">
        <f aca="false">VLOOKUP(R$11,Графік!$E$5:$H$32,3,0)</f>
        <v>ВВ</v>
      </c>
      <c r="S53" s="62" t="str">
        <f aca="false">VLOOKUP(S$11,Графік!$E$5:$H$32,3,0)</f>
        <v>ВВ</v>
      </c>
      <c r="T53" s="63" t="str">
        <f aca="false">VLOOKUP(T$11,Графік!$E$5:$H$32,3,0)</f>
        <v>Р</v>
      </c>
      <c r="U53" s="62" t="str">
        <f aca="false">VLOOKUP(U$11,Графік!$E$5:$H$32,3,0)</f>
        <v>Р</v>
      </c>
      <c r="V53" s="62" t="str">
        <f aca="false">VLOOKUP(V$11,Графік!$E$5:$H$32,3,0)</f>
        <v>Р</v>
      </c>
      <c r="W53" s="63" t="str">
        <f aca="false">VLOOKUP(W$11,Графік!$E$5:$H$32,3,0)</f>
        <v>Р</v>
      </c>
      <c r="X53" s="62" t="str">
        <f aca="false">VLOOKUP(X$11,Графік!$E$5:$H$32,3,0)</f>
        <v>ВВ</v>
      </c>
      <c r="Y53" s="62" t="str">
        <f aca="false">VLOOKUP(Y$11,Графік!$E$5:$H$32,3,0)</f>
        <v>ВВ</v>
      </c>
      <c r="Z53" s="63" t="str">
        <f aca="false">VLOOKUP(Z$11,Графік!$E$5:$H$32,3,0)</f>
        <v>Р</v>
      </c>
      <c r="AA53" s="63" t="str">
        <f aca="false">VLOOKUP(AA$11,Графік!$E$5:$H$32,3,0)</f>
        <v>Р</v>
      </c>
      <c r="AB53" s="62" t="s">
        <v>51</v>
      </c>
      <c r="AC53" s="62" t="s">
        <v>51</v>
      </c>
      <c r="AD53" s="62" t="str">
        <f aca="false">VLOOKUP(AD$11,Графік!$E$5:$H$32,3,0)</f>
        <v>ВВ</v>
      </c>
      <c r="AE53" s="62" t="str">
        <f aca="false">VLOOKUP(AE$11,Графік!$E$5:$H$32,3,0)</f>
        <v>ВВ</v>
      </c>
      <c r="AF53" s="62"/>
      <c r="AG53" s="62"/>
      <c r="AH53" s="62"/>
      <c r="AI53" s="62"/>
      <c r="AJ53" s="65"/>
      <c r="AK53" s="93" t="n">
        <f aca="false">SUMIF($F53:$AJ56,"Р",$F54:$AJ54)</f>
        <v>112</v>
      </c>
      <c r="AL53" s="94" t="n">
        <f aca="false">SUMIF($F55:$AJ56,"НУ",$F56:$AJ56)</f>
        <v>0</v>
      </c>
      <c r="AM53" s="95" t="n">
        <f aca="false">SUMIF(F53:AJ56,"РВ",F54:AJ54)</f>
        <v>0</v>
      </c>
      <c r="AN53" s="96" t="n">
        <f aca="false">AK53+AL53+AM53</f>
        <v>112</v>
      </c>
      <c r="AO53" s="70" t="n">
        <f aca="false">COUNTIF($F53:$AJ56,"=Р")</f>
        <v>14</v>
      </c>
      <c r="AP53" s="97" t="n">
        <f aca="false">COUNTIF($F53:$AJ56,"=ВВ")</f>
        <v>10</v>
      </c>
      <c r="AQ53" s="97" t="n">
        <f aca="false">COUNTIF($F53:$AJ56,"=В")</f>
        <v>0</v>
      </c>
      <c r="AR53" s="98" t="n">
        <f aca="false">COUNTIF($F53:$AJ56,"=НА")</f>
        <v>0</v>
      </c>
      <c r="AS53" s="98" t="n">
        <f aca="false">COUNTIF(F53:AJ56,"=ТН")</f>
        <v>0</v>
      </c>
      <c r="AT53" s="98" t="n">
        <f aca="false">COUNTIF($F53:$AJ56,"=ВД")</f>
        <v>0</v>
      </c>
      <c r="AU53" s="98" t="n">
        <f aca="false">COUNTIF($F53:$AJ56,"=ВП")</f>
        <v>0</v>
      </c>
      <c r="AV53" s="98" t="n">
        <f aca="false">COUNTIF($F53:$AJ56,"=ДД")</f>
        <v>0</v>
      </c>
      <c r="AW53" s="98" t="n">
        <f aca="false">COUNTIF($F53:$AJ56,"=П")</f>
        <v>2</v>
      </c>
      <c r="AX53" s="98" t="n">
        <f aca="false">COUNTIF($F53:$AJ56,"=ПР")</f>
        <v>0</v>
      </c>
      <c r="AY53" s="99" t="n">
        <f aca="false">COUNTIF($F53:$AJ56,"=І")</f>
        <v>0</v>
      </c>
      <c r="AZ53" s="99" t="n">
        <f aca="false">COUNTIF($F53:$AJ56,"=НЗ")</f>
        <v>0</v>
      </c>
      <c r="BA53" s="73" t="n">
        <f aca="false">IF(C53&gt;1,Графік!$H$36,"")</f>
        <v>144</v>
      </c>
    </row>
    <row r="54" customFormat="false" ht="15" hidden="false" customHeight="true" outlineLevel="0" collapsed="false">
      <c r="A54" s="57"/>
      <c r="B54" s="58"/>
      <c r="C54" s="102"/>
      <c r="D54" s="60"/>
      <c r="E54" s="100"/>
      <c r="F54" s="75" t="str">
        <f aca="false">IF(F53="Р",8,"")</f>
        <v/>
      </c>
      <c r="G54" s="76" t="str">
        <f aca="false">IF(G53="Р",8,"")</f>
        <v/>
      </c>
      <c r="H54" s="76" t="n">
        <f aca="false">IF(H53="Р",8,"")</f>
        <v>8</v>
      </c>
      <c r="I54" s="76" t="n">
        <f aca="false">IF(I53="Р",8,"")</f>
        <v>8</v>
      </c>
      <c r="J54" s="76" t="n">
        <f aca="false">IF(J53="Р",8,"")</f>
        <v>8</v>
      </c>
      <c r="K54" s="76" t="n">
        <f aca="false">IF(K53="Р",8,"")</f>
        <v>8</v>
      </c>
      <c r="L54" s="76" t="str">
        <f aca="false">IF(L53="Р",8,"")</f>
        <v/>
      </c>
      <c r="M54" s="76" t="str">
        <f aca="false">IF(M53="Р",8,"")</f>
        <v/>
      </c>
      <c r="N54" s="76" t="n">
        <f aca="false">IF(N53="Р",8,"")</f>
        <v>8</v>
      </c>
      <c r="O54" s="76" t="n">
        <f aca="false">IF(O53="Р",8,"")</f>
        <v>8</v>
      </c>
      <c r="P54" s="76" t="n">
        <f aca="false">IF(P53="Р",8,"")</f>
        <v>8</v>
      </c>
      <c r="Q54" s="77" t="n">
        <f aca="false">IF(Q53="Р",8,"")</f>
        <v>8</v>
      </c>
      <c r="R54" s="76" t="str">
        <f aca="false">IF(R53="Р",8,"")</f>
        <v/>
      </c>
      <c r="S54" s="76" t="str">
        <f aca="false">IF(S53="Р",8,"")</f>
        <v/>
      </c>
      <c r="T54" s="77" t="n">
        <f aca="false">IF(T53="Р",8,"")</f>
        <v>8</v>
      </c>
      <c r="U54" s="76" t="n">
        <f aca="false">IF(U53="Р",8,"")</f>
        <v>8</v>
      </c>
      <c r="V54" s="76" t="n">
        <f aca="false">IF(V53="Р",8,"")</f>
        <v>8</v>
      </c>
      <c r="W54" s="77" t="n">
        <f aca="false">IF(W53="Р",8,"")</f>
        <v>8</v>
      </c>
      <c r="X54" s="76" t="str">
        <f aca="false">IF(X53="Р",8,"")</f>
        <v/>
      </c>
      <c r="Y54" s="76" t="str">
        <f aca="false">IF(Y53="Р",8,"")</f>
        <v/>
      </c>
      <c r="Z54" s="77" t="n">
        <f aca="false">IF(Z53="Р",8,"")</f>
        <v>8</v>
      </c>
      <c r="AA54" s="77" t="n">
        <f aca="false">IF(AA53="Р",8,"")</f>
        <v>8</v>
      </c>
      <c r="AB54" s="76"/>
      <c r="AC54" s="76"/>
      <c r="AD54" s="76" t="str">
        <f aca="false">IF(AD53="Р",8,"")</f>
        <v/>
      </c>
      <c r="AE54" s="76" t="str">
        <f aca="false">IF(AE53="Р",8,"")</f>
        <v/>
      </c>
      <c r="AF54" s="76"/>
      <c r="AG54" s="76"/>
      <c r="AH54" s="76"/>
      <c r="AI54" s="76"/>
      <c r="AJ54" s="79"/>
      <c r="AK54" s="93"/>
      <c r="AL54" s="94"/>
      <c r="AM54" s="95"/>
      <c r="AN54" s="96"/>
      <c r="AO54" s="70"/>
      <c r="AP54" s="70"/>
      <c r="AQ54" s="70"/>
      <c r="AR54" s="98"/>
      <c r="AS54" s="98"/>
      <c r="AT54" s="98"/>
      <c r="AU54" s="98"/>
      <c r="AV54" s="98"/>
      <c r="AW54" s="98"/>
      <c r="AX54" s="98"/>
      <c r="AY54" s="99"/>
      <c r="AZ54" s="99"/>
      <c r="BA54" s="73"/>
    </row>
    <row r="55" customFormat="false" ht="15" hidden="false" customHeight="true" outlineLevel="0" collapsed="false">
      <c r="A55" s="57"/>
      <c r="B55" s="58"/>
      <c r="C55" s="102"/>
      <c r="D55" s="60"/>
      <c r="E55" s="100"/>
      <c r="F55" s="81" t="str">
        <f aca="false">IF(F56&gt;0,"НУ","")</f>
        <v/>
      </c>
      <c r="G55" s="82" t="str">
        <f aca="false">IF(G56&gt;0,"НУ","")</f>
        <v/>
      </c>
      <c r="H55" s="82" t="str">
        <f aca="false">IF(H56&gt;0,"НУ","")</f>
        <v/>
      </c>
      <c r="I55" s="82" t="str">
        <f aca="false">IF(I56&gt;0,"НУ","")</f>
        <v/>
      </c>
      <c r="J55" s="82" t="str">
        <f aca="false">IF(J56&gt;0,"НУ","")</f>
        <v/>
      </c>
      <c r="K55" s="82" t="str">
        <f aca="false">IF(K56&gt;0,"НУ","")</f>
        <v/>
      </c>
      <c r="L55" s="82" t="str">
        <f aca="false">IF(L56&gt;0,"НУ","")</f>
        <v/>
      </c>
      <c r="M55" s="82" t="str">
        <f aca="false">IF(M56&gt;0,"НУ","")</f>
        <v/>
      </c>
      <c r="N55" s="82" t="str">
        <f aca="false">IF(N56&gt;0,"НУ","")</f>
        <v/>
      </c>
      <c r="O55" s="82" t="str">
        <f aca="false">IF(O56&gt;0,"НУ","")</f>
        <v/>
      </c>
      <c r="P55" s="82" t="str">
        <f aca="false">IF(P56&gt;0,"НУ","")</f>
        <v/>
      </c>
      <c r="Q55" s="83" t="str">
        <f aca="false">IF(Q56&gt;0,"НУ","")</f>
        <v/>
      </c>
      <c r="R55" s="82" t="str">
        <f aca="false">IF(R56&gt;0,"НУ","")</f>
        <v/>
      </c>
      <c r="S55" s="82" t="str">
        <f aca="false">IF(S56&gt;0,"НУ","")</f>
        <v/>
      </c>
      <c r="T55" s="83" t="str">
        <f aca="false">IF(T56&gt;0,"НУ","")</f>
        <v/>
      </c>
      <c r="U55" s="82" t="str">
        <f aca="false">IF(U56&gt;0,"НУ","")</f>
        <v/>
      </c>
      <c r="V55" s="82" t="str">
        <f aca="false">IF(V56&gt;0,"НУ","")</f>
        <v/>
      </c>
      <c r="W55" s="83" t="str">
        <f aca="false">IF(W56&gt;0,"НУ","")</f>
        <v/>
      </c>
      <c r="X55" s="82" t="str">
        <f aca="false">IF(X56&gt;0,"НУ","")</f>
        <v/>
      </c>
      <c r="Y55" s="82" t="str">
        <f aca="false">IF(Y56&gt;0,"НУ","")</f>
        <v/>
      </c>
      <c r="Z55" s="83"/>
      <c r="AA55" s="83"/>
      <c r="AB55" s="82"/>
      <c r="AC55" s="82"/>
      <c r="AD55" s="82" t="str">
        <f aca="false">IF(AD56&gt;0,"НУ","")</f>
        <v/>
      </c>
      <c r="AE55" s="82" t="str">
        <f aca="false">IF(AE56&gt;0,"НУ","")</f>
        <v/>
      </c>
      <c r="AF55" s="82"/>
      <c r="AG55" s="82"/>
      <c r="AH55" s="83"/>
      <c r="AI55" s="83" t="str">
        <f aca="false">IF(AI56&gt;0,"НУ","")</f>
        <v/>
      </c>
      <c r="AJ55" s="85" t="str">
        <f aca="false">IF(AJ56&gt;0,"НУ","")</f>
        <v/>
      </c>
      <c r="AK55" s="93"/>
      <c r="AL55" s="94"/>
      <c r="AM55" s="95"/>
      <c r="AN55" s="96"/>
      <c r="AO55" s="70"/>
      <c r="AP55" s="70"/>
      <c r="AQ55" s="70"/>
      <c r="AR55" s="98"/>
      <c r="AS55" s="98"/>
      <c r="AT55" s="98"/>
      <c r="AU55" s="98"/>
      <c r="AV55" s="98"/>
      <c r="AW55" s="98"/>
      <c r="AX55" s="98"/>
      <c r="AY55" s="99"/>
      <c r="AZ55" s="99"/>
      <c r="BA55" s="73"/>
    </row>
    <row r="56" customFormat="false" ht="15" hidden="false" customHeight="true" outlineLevel="0" collapsed="false">
      <c r="A56" s="57"/>
      <c r="B56" s="58"/>
      <c r="C56" s="102"/>
      <c r="D56" s="60"/>
      <c r="E56" s="101"/>
      <c r="F56" s="87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9"/>
      <c r="R56" s="88"/>
      <c r="S56" s="88"/>
      <c r="T56" s="89"/>
      <c r="U56" s="88"/>
      <c r="V56" s="88"/>
      <c r="W56" s="89"/>
      <c r="X56" s="88"/>
      <c r="Y56" s="88"/>
      <c r="Z56" s="89"/>
      <c r="AA56" s="89"/>
      <c r="AB56" s="88"/>
      <c r="AC56" s="88"/>
      <c r="AD56" s="88"/>
      <c r="AE56" s="88"/>
      <c r="AF56" s="88"/>
      <c r="AG56" s="88"/>
      <c r="AH56" s="88"/>
      <c r="AI56" s="88"/>
      <c r="AJ56" s="91"/>
      <c r="AK56" s="93"/>
      <c r="AL56" s="94"/>
      <c r="AM56" s="95"/>
      <c r="AN56" s="96"/>
      <c r="AO56" s="70"/>
      <c r="AP56" s="70"/>
      <c r="AQ56" s="70"/>
      <c r="AR56" s="98"/>
      <c r="AS56" s="98"/>
      <c r="AT56" s="98"/>
      <c r="AU56" s="98"/>
      <c r="AV56" s="98"/>
      <c r="AW56" s="98"/>
      <c r="AX56" s="98"/>
      <c r="AY56" s="99"/>
      <c r="AZ56" s="99"/>
      <c r="BA56" s="73"/>
    </row>
    <row r="57" customFormat="false" ht="15" hidden="false" customHeight="true" outlineLevel="0" collapsed="false">
      <c r="A57" s="57" t="n">
        <v>12</v>
      </c>
      <c r="B57" s="58" t="str">
        <f aca="false">IFERROR(VLOOKUP($C57,Списки!$A$1:$C$3999,2,0),"")</f>
        <v/>
      </c>
      <c r="C57" s="102"/>
      <c r="D57" s="60" t="str">
        <f aca="false">IFERROR(VLOOKUP($C57,Списки!$A$1:$C$3999,3,0),"")</f>
        <v/>
      </c>
      <c r="E57" s="92"/>
      <c r="F57" s="61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3"/>
      <c r="R57" s="62"/>
      <c r="S57" s="62"/>
      <c r="T57" s="63"/>
      <c r="U57" s="62"/>
      <c r="V57" s="62"/>
      <c r="W57" s="63"/>
      <c r="X57" s="62"/>
      <c r="Y57" s="62"/>
      <c r="Z57" s="63"/>
      <c r="AA57" s="63"/>
      <c r="AB57" s="62"/>
      <c r="AC57" s="62"/>
      <c r="AD57" s="62"/>
      <c r="AE57" s="62"/>
      <c r="AF57" s="62"/>
      <c r="AG57" s="62"/>
      <c r="AH57" s="62"/>
      <c r="AI57" s="62"/>
      <c r="AJ57" s="65"/>
      <c r="AK57" s="93" t="n">
        <f aca="false">SUMIF($F57:$AJ60,"Р",$F58:$AJ58)</f>
        <v>0</v>
      </c>
      <c r="AL57" s="94" t="n">
        <f aca="false">SUMIF($F59:$AJ60,"НУ",$F60:$AJ60)</f>
        <v>0</v>
      </c>
      <c r="AM57" s="95" t="n">
        <f aca="false">SUMIF(F57:AJ60,"РВ",F58:AJ58)</f>
        <v>0</v>
      </c>
      <c r="AN57" s="96" t="n">
        <f aca="false">AK57+AL57+AM57</f>
        <v>0</v>
      </c>
      <c r="AO57" s="70" t="n">
        <f aca="false">COUNTIF($F57:$AJ60,"=Р")</f>
        <v>0</v>
      </c>
      <c r="AP57" s="97" t="n">
        <f aca="false">COUNTIF($F57:$AJ60,"=ВВ")</f>
        <v>0</v>
      </c>
      <c r="AQ57" s="97" t="n">
        <f aca="false">COUNTIF($F57:$AJ60,"=В")</f>
        <v>0</v>
      </c>
      <c r="AR57" s="98" t="n">
        <f aca="false">COUNTIF($F57:$AJ60,"=НА")</f>
        <v>0</v>
      </c>
      <c r="AS57" s="98" t="n">
        <f aca="false">COUNTIF(F57:AJ60,"=ТН")</f>
        <v>0</v>
      </c>
      <c r="AT57" s="98" t="n">
        <f aca="false">COUNTIF($F57:$AJ60,"=ВД")</f>
        <v>0</v>
      </c>
      <c r="AU57" s="98" t="n">
        <f aca="false">COUNTIF($F57:$AJ60,"=ВП")</f>
        <v>0</v>
      </c>
      <c r="AV57" s="98" t="n">
        <f aca="false">COUNTIF($F57:$AJ60,"=ДД")</f>
        <v>0</v>
      </c>
      <c r="AW57" s="98" t="n">
        <f aca="false">COUNTIF($F57:$AJ60,"=П")</f>
        <v>0</v>
      </c>
      <c r="AX57" s="98" t="n">
        <f aca="false">COUNTIF($F57:$AJ60,"=ПР")</f>
        <v>0</v>
      </c>
      <c r="AY57" s="99" t="n">
        <f aca="false">COUNTIF($F57:$AJ60,"=І")</f>
        <v>0</v>
      </c>
      <c r="AZ57" s="99" t="n">
        <f aca="false">COUNTIF($F57:$AJ60,"=НЗ")</f>
        <v>0</v>
      </c>
      <c r="BA57" s="73" t="str">
        <f aca="false">IF(C57&gt;1,Графік!$H$36,"")</f>
        <v/>
      </c>
    </row>
    <row r="58" customFormat="false" ht="15" hidden="false" customHeight="true" outlineLevel="0" collapsed="false">
      <c r="A58" s="57"/>
      <c r="B58" s="58"/>
      <c r="C58" s="102"/>
      <c r="D58" s="60"/>
      <c r="E58" s="100"/>
      <c r="F58" s="75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7"/>
      <c r="R58" s="76"/>
      <c r="S58" s="76"/>
      <c r="T58" s="77"/>
      <c r="U58" s="76"/>
      <c r="V58" s="76"/>
      <c r="W58" s="77"/>
      <c r="X58" s="76"/>
      <c r="Y58" s="76"/>
      <c r="Z58" s="77"/>
      <c r="AA58" s="77"/>
      <c r="AB58" s="76"/>
      <c r="AC58" s="76"/>
      <c r="AD58" s="76"/>
      <c r="AE58" s="76"/>
      <c r="AF58" s="76"/>
      <c r="AG58" s="76"/>
      <c r="AH58" s="76"/>
      <c r="AI58" s="76"/>
      <c r="AJ58" s="79"/>
      <c r="AK58" s="93"/>
      <c r="AL58" s="94"/>
      <c r="AM58" s="95"/>
      <c r="AN58" s="96"/>
      <c r="AO58" s="70"/>
      <c r="AP58" s="70"/>
      <c r="AQ58" s="70"/>
      <c r="AR58" s="98"/>
      <c r="AS58" s="98"/>
      <c r="AT58" s="98"/>
      <c r="AU58" s="98"/>
      <c r="AV58" s="98"/>
      <c r="AW58" s="98"/>
      <c r="AX58" s="98"/>
      <c r="AY58" s="99"/>
      <c r="AZ58" s="99"/>
      <c r="BA58" s="73"/>
    </row>
    <row r="59" customFormat="false" ht="15" hidden="false" customHeight="true" outlineLevel="0" collapsed="false">
      <c r="A59" s="57"/>
      <c r="B59" s="58"/>
      <c r="C59" s="102"/>
      <c r="D59" s="60"/>
      <c r="E59" s="100"/>
      <c r="F59" s="81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3"/>
      <c r="R59" s="82"/>
      <c r="S59" s="82"/>
      <c r="T59" s="83"/>
      <c r="U59" s="82"/>
      <c r="V59" s="82"/>
      <c r="W59" s="83"/>
      <c r="X59" s="82"/>
      <c r="Y59" s="82"/>
      <c r="Z59" s="83"/>
      <c r="AA59" s="83"/>
      <c r="AB59" s="82"/>
      <c r="AC59" s="82"/>
      <c r="AD59" s="82"/>
      <c r="AE59" s="82"/>
      <c r="AF59" s="82"/>
      <c r="AG59" s="82"/>
      <c r="AH59" s="83"/>
      <c r="AI59" s="83"/>
      <c r="AJ59" s="85"/>
      <c r="AK59" s="93"/>
      <c r="AL59" s="94"/>
      <c r="AM59" s="95"/>
      <c r="AN59" s="96"/>
      <c r="AO59" s="70"/>
      <c r="AP59" s="70"/>
      <c r="AQ59" s="70"/>
      <c r="AR59" s="98"/>
      <c r="AS59" s="98"/>
      <c r="AT59" s="98"/>
      <c r="AU59" s="98"/>
      <c r="AV59" s="98"/>
      <c r="AW59" s="98"/>
      <c r="AX59" s="98"/>
      <c r="AY59" s="99"/>
      <c r="AZ59" s="99"/>
      <c r="BA59" s="73"/>
    </row>
    <row r="60" customFormat="false" ht="15" hidden="false" customHeight="true" outlineLevel="0" collapsed="false">
      <c r="A60" s="57"/>
      <c r="B60" s="58"/>
      <c r="C60" s="102"/>
      <c r="D60" s="60"/>
      <c r="E60" s="101"/>
      <c r="F60" s="87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9"/>
      <c r="R60" s="88"/>
      <c r="S60" s="88"/>
      <c r="T60" s="89"/>
      <c r="U60" s="88"/>
      <c r="V60" s="88"/>
      <c r="W60" s="89"/>
      <c r="X60" s="88"/>
      <c r="Y60" s="88"/>
      <c r="Z60" s="89"/>
      <c r="AA60" s="89"/>
      <c r="AB60" s="88"/>
      <c r="AC60" s="88"/>
      <c r="AD60" s="88"/>
      <c r="AE60" s="88"/>
      <c r="AF60" s="88"/>
      <c r="AG60" s="88"/>
      <c r="AH60" s="88"/>
      <c r="AI60" s="88"/>
      <c r="AJ60" s="91"/>
      <c r="AK60" s="93"/>
      <c r="AL60" s="94"/>
      <c r="AM60" s="95"/>
      <c r="AN60" s="96"/>
      <c r="AO60" s="70"/>
      <c r="AP60" s="70"/>
      <c r="AQ60" s="70"/>
      <c r="AR60" s="98"/>
      <c r="AS60" s="98"/>
      <c r="AT60" s="98"/>
      <c r="AU60" s="98"/>
      <c r="AV60" s="98"/>
      <c r="AW60" s="98"/>
      <c r="AX60" s="98"/>
      <c r="AY60" s="99"/>
      <c r="AZ60" s="99"/>
      <c r="BA60" s="73"/>
    </row>
    <row r="61" customFormat="false" ht="15" hidden="false" customHeight="true" outlineLevel="0" collapsed="false">
      <c r="A61" s="57" t="n">
        <v>13</v>
      </c>
      <c r="B61" s="58" t="str">
        <f aca="false">IFERROR(VLOOKUP($C61,Списки!$A$1:$C$3999,2,0),"")</f>
        <v/>
      </c>
      <c r="C61" s="102"/>
      <c r="D61" s="60" t="str">
        <f aca="false">IFERROR(VLOOKUP($C61,Списки!$A$1:$C$3999,3,0),"")</f>
        <v/>
      </c>
      <c r="E61" s="92"/>
      <c r="F61" s="61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3"/>
      <c r="R61" s="62"/>
      <c r="S61" s="62"/>
      <c r="T61" s="63"/>
      <c r="U61" s="62"/>
      <c r="V61" s="62"/>
      <c r="W61" s="63"/>
      <c r="X61" s="62"/>
      <c r="Y61" s="62"/>
      <c r="Z61" s="63"/>
      <c r="AA61" s="63"/>
      <c r="AB61" s="62"/>
      <c r="AC61" s="62"/>
      <c r="AD61" s="62"/>
      <c r="AE61" s="62"/>
      <c r="AF61" s="62"/>
      <c r="AG61" s="62"/>
      <c r="AH61" s="62"/>
      <c r="AI61" s="62"/>
      <c r="AJ61" s="65"/>
      <c r="AK61" s="93" t="n">
        <f aca="false">SUMIF($F61:$AJ64,"Р",$F62:$AJ62)</f>
        <v>0</v>
      </c>
      <c r="AL61" s="94" t="n">
        <f aca="false">SUMIF($F63:$AJ64,"НУ",$F64:$AJ64)</f>
        <v>0</v>
      </c>
      <c r="AM61" s="95" t="n">
        <f aca="false">SUMIF(F61:AJ64,"РВ",F62:AJ62)</f>
        <v>0</v>
      </c>
      <c r="AN61" s="96" t="n">
        <f aca="false">AK61+AL61+AM61</f>
        <v>0</v>
      </c>
      <c r="AO61" s="70" t="n">
        <f aca="false">COUNTIF($F61:$AJ64,"=Р")</f>
        <v>0</v>
      </c>
      <c r="AP61" s="97" t="n">
        <f aca="false">COUNTIF($F61:$AJ64,"=ВВ")</f>
        <v>0</v>
      </c>
      <c r="AQ61" s="97" t="n">
        <f aca="false">COUNTIF($F61:$AJ64,"=В")</f>
        <v>0</v>
      </c>
      <c r="AR61" s="98" t="n">
        <f aca="false">COUNTIF($F61:$AJ64,"=НА")</f>
        <v>0</v>
      </c>
      <c r="AS61" s="98" t="n">
        <f aca="false">COUNTIF(F61:AJ64,"=ТН")</f>
        <v>0</v>
      </c>
      <c r="AT61" s="98" t="n">
        <f aca="false">COUNTIF($F61:$AJ64,"=ВД")</f>
        <v>0</v>
      </c>
      <c r="AU61" s="98" t="n">
        <f aca="false">COUNTIF($F61:$AJ64,"=ВП")</f>
        <v>0</v>
      </c>
      <c r="AV61" s="98" t="n">
        <f aca="false">COUNTIF($F61:$AJ64,"=ДД")</f>
        <v>0</v>
      </c>
      <c r="AW61" s="98" t="n">
        <f aca="false">COUNTIF($F61:$AJ64,"=П")</f>
        <v>0</v>
      </c>
      <c r="AX61" s="98" t="n">
        <f aca="false">COUNTIF($F61:$AJ64,"=ПР")</f>
        <v>0</v>
      </c>
      <c r="AY61" s="99" t="n">
        <f aca="false">COUNTIF($F61:$AJ64,"=І")</f>
        <v>0</v>
      </c>
      <c r="AZ61" s="99" t="n">
        <f aca="false">COUNTIF($F61:$AJ64,"=НЗ")</f>
        <v>0</v>
      </c>
      <c r="BA61" s="73" t="str">
        <f aca="false">IF(C61&gt;1,Графік!$H$36,"")</f>
        <v/>
      </c>
    </row>
    <row r="62" customFormat="false" ht="15" hidden="false" customHeight="true" outlineLevel="0" collapsed="false">
      <c r="A62" s="57"/>
      <c r="B62" s="58"/>
      <c r="C62" s="102"/>
      <c r="D62" s="60"/>
      <c r="E62" s="100"/>
      <c r="F62" s="75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7"/>
      <c r="R62" s="76"/>
      <c r="S62" s="76"/>
      <c r="T62" s="77"/>
      <c r="U62" s="76"/>
      <c r="V62" s="76"/>
      <c r="W62" s="77"/>
      <c r="X62" s="76"/>
      <c r="Y62" s="76"/>
      <c r="Z62" s="77"/>
      <c r="AA62" s="77"/>
      <c r="AB62" s="76"/>
      <c r="AC62" s="76"/>
      <c r="AD62" s="76"/>
      <c r="AE62" s="76"/>
      <c r="AF62" s="76"/>
      <c r="AG62" s="76"/>
      <c r="AH62" s="76"/>
      <c r="AI62" s="76"/>
      <c r="AJ62" s="79"/>
      <c r="AK62" s="93"/>
      <c r="AL62" s="94"/>
      <c r="AM62" s="95"/>
      <c r="AN62" s="96"/>
      <c r="AO62" s="70"/>
      <c r="AP62" s="70"/>
      <c r="AQ62" s="70"/>
      <c r="AR62" s="98"/>
      <c r="AS62" s="98"/>
      <c r="AT62" s="98"/>
      <c r="AU62" s="98"/>
      <c r="AV62" s="98"/>
      <c r="AW62" s="98"/>
      <c r="AX62" s="98"/>
      <c r="AY62" s="99"/>
      <c r="AZ62" s="99"/>
      <c r="BA62" s="73"/>
    </row>
    <row r="63" customFormat="false" ht="15" hidden="false" customHeight="true" outlineLevel="0" collapsed="false">
      <c r="A63" s="57"/>
      <c r="B63" s="58"/>
      <c r="C63" s="102"/>
      <c r="D63" s="60"/>
      <c r="E63" s="100"/>
      <c r="F63" s="81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3"/>
      <c r="R63" s="82"/>
      <c r="S63" s="82"/>
      <c r="T63" s="83"/>
      <c r="U63" s="82"/>
      <c r="V63" s="82"/>
      <c r="W63" s="83"/>
      <c r="X63" s="82"/>
      <c r="Y63" s="82"/>
      <c r="Z63" s="83"/>
      <c r="AA63" s="83"/>
      <c r="AB63" s="82"/>
      <c r="AC63" s="82"/>
      <c r="AD63" s="82"/>
      <c r="AE63" s="82"/>
      <c r="AF63" s="82"/>
      <c r="AG63" s="82"/>
      <c r="AH63" s="83"/>
      <c r="AI63" s="83"/>
      <c r="AJ63" s="85"/>
      <c r="AK63" s="93"/>
      <c r="AL63" s="94"/>
      <c r="AM63" s="95"/>
      <c r="AN63" s="96"/>
      <c r="AO63" s="70"/>
      <c r="AP63" s="70"/>
      <c r="AQ63" s="70"/>
      <c r="AR63" s="98"/>
      <c r="AS63" s="98"/>
      <c r="AT63" s="98"/>
      <c r="AU63" s="98"/>
      <c r="AV63" s="98"/>
      <c r="AW63" s="98"/>
      <c r="AX63" s="98"/>
      <c r="AY63" s="99"/>
      <c r="AZ63" s="99"/>
      <c r="BA63" s="73"/>
    </row>
    <row r="64" customFormat="false" ht="15" hidden="false" customHeight="true" outlineLevel="0" collapsed="false">
      <c r="A64" s="57"/>
      <c r="B64" s="58"/>
      <c r="C64" s="102"/>
      <c r="D64" s="60"/>
      <c r="E64" s="101"/>
      <c r="F64" s="87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9"/>
      <c r="R64" s="88"/>
      <c r="S64" s="88"/>
      <c r="T64" s="89"/>
      <c r="U64" s="88"/>
      <c r="V64" s="88"/>
      <c r="W64" s="89"/>
      <c r="X64" s="88"/>
      <c r="Y64" s="88"/>
      <c r="Z64" s="89"/>
      <c r="AA64" s="89"/>
      <c r="AB64" s="88"/>
      <c r="AC64" s="88"/>
      <c r="AD64" s="88"/>
      <c r="AE64" s="88"/>
      <c r="AF64" s="88"/>
      <c r="AG64" s="88"/>
      <c r="AH64" s="88"/>
      <c r="AI64" s="88"/>
      <c r="AJ64" s="91"/>
      <c r="AK64" s="93"/>
      <c r="AL64" s="94"/>
      <c r="AM64" s="95"/>
      <c r="AN64" s="96"/>
      <c r="AO64" s="70"/>
      <c r="AP64" s="70"/>
      <c r="AQ64" s="70"/>
      <c r="AR64" s="98"/>
      <c r="AS64" s="98"/>
      <c r="AT64" s="98"/>
      <c r="AU64" s="98"/>
      <c r="AV64" s="98"/>
      <c r="AW64" s="98"/>
      <c r="AX64" s="98"/>
      <c r="AY64" s="99"/>
      <c r="AZ64" s="99"/>
      <c r="BA64" s="73"/>
    </row>
    <row r="65" customFormat="false" ht="15" hidden="false" customHeight="true" outlineLevel="0" collapsed="false">
      <c r="A65" s="57" t="n">
        <v>14</v>
      </c>
      <c r="B65" s="58" t="str">
        <f aca="false">IFERROR(VLOOKUP($C65,Списки!$A$1:$C$3999,2,0),"")</f>
        <v/>
      </c>
      <c r="C65" s="102"/>
      <c r="D65" s="60" t="str">
        <f aca="false">IFERROR(VLOOKUP($C65,Списки!$A$1:$C$3999,3,0),"")</f>
        <v/>
      </c>
      <c r="E65" s="92"/>
      <c r="F65" s="61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3"/>
      <c r="R65" s="62"/>
      <c r="S65" s="62"/>
      <c r="T65" s="63"/>
      <c r="U65" s="62"/>
      <c r="V65" s="62"/>
      <c r="W65" s="63"/>
      <c r="X65" s="62"/>
      <c r="Y65" s="62"/>
      <c r="Z65" s="63"/>
      <c r="AA65" s="63"/>
      <c r="AB65" s="62"/>
      <c r="AC65" s="62"/>
      <c r="AD65" s="62"/>
      <c r="AE65" s="62"/>
      <c r="AF65" s="62"/>
      <c r="AG65" s="62"/>
      <c r="AH65" s="62"/>
      <c r="AI65" s="62"/>
      <c r="AJ65" s="65"/>
      <c r="AK65" s="93" t="n">
        <f aca="false">SUMIF($F65:$AJ68,"Р",$F66:$AJ66)</f>
        <v>0</v>
      </c>
      <c r="AL65" s="94" t="n">
        <f aca="false">SUMIF($F67:$AJ68,"НУ",$F68:$AJ68)</f>
        <v>0</v>
      </c>
      <c r="AM65" s="95" t="n">
        <f aca="false">SUMIF(F65:AJ68,"РВ",F66:AJ66)</f>
        <v>0</v>
      </c>
      <c r="AN65" s="96" t="n">
        <f aca="false">AK65+AL65+AM65</f>
        <v>0</v>
      </c>
      <c r="AO65" s="70" t="n">
        <f aca="false">COUNTIF($F65:$AJ68,"=Р")</f>
        <v>0</v>
      </c>
      <c r="AP65" s="97" t="n">
        <f aca="false">COUNTIF($F65:$AJ68,"=ВВ")</f>
        <v>0</v>
      </c>
      <c r="AQ65" s="97" t="n">
        <f aca="false">COUNTIF($F65:$AJ68,"=В")</f>
        <v>0</v>
      </c>
      <c r="AR65" s="98" t="n">
        <f aca="false">COUNTIF($F65:$AJ68,"=НА")</f>
        <v>0</v>
      </c>
      <c r="AS65" s="98" t="n">
        <f aca="false">COUNTIF(F65:AJ68,"=ТН")</f>
        <v>0</v>
      </c>
      <c r="AT65" s="98" t="n">
        <f aca="false">COUNTIF($F65:$AJ68,"=ВД")</f>
        <v>0</v>
      </c>
      <c r="AU65" s="98" t="n">
        <f aca="false">COUNTIF($F65:$AJ68,"=ВП")</f>
        <v>0</v>
      </c>
      <c r="AV65" s="98" t="n">
        <f aca="false">COUNTIF($F65:$AJ68,"=ДД")</f>
        <v>0</v>
      </c>
      <c r="AW65" s="98" t="n">
        <f aca="false">COUNTIF($F65:$AJ68,"=П")</f>
        <v>0</v>
      </c>
      <c r="AX65" s="98" t="n">
        <f aca="false">COUNTIF($F65:$AJ68,"=ПР")</f>
        <v>0</v>
      </c>
      <c r="AY65" s="99" t="n">
        <f aca="false">COUNTIF($F65:$AJ68,"=І")</f>
        <v>0</v>
      </c>
      <c r="AZ65" s="99" t="n">
        <f aca="false">COUNTIF($F65:$AJ68,"=НЗ")</f>
        <v>0</v>
      </c>
      <c r="BA65" s="73" t="str">
        <f aca="false">IF(C65&gt;1,Графік!$H$36,"")</f>
        <v/>
      </c>
    </row>
    <row r="66" customFormat="false" ht="15" hidden="false" customHeight="true" outlineLevel="0" collapsed="false">
      <c r="A66" s="57"/>
      <c r="B66" s="58"/>
      <c r="C66" s="102"/>
      <c r="D66" s="60"/>
      <c r="E66" s="100"/>
      <c r="F66" s="75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7"/>
      <c r="R66" s="76"/>
      <c r="S66" s="76"/>
      <c r="T66" s="77"/>
      <c r="U66" s="76"/>
      <c r="V66" s="76"/>
      <c r="W66" s="77"/>
      <c r="X66" s="76"/>
      <c r="Y66" s="76"/>
      <c r="Z66" s="77"/>
      <c r="AA66" s="77"/>
      <c r="AB66" s="76"/>
      <c r="AC66" s="76"/>
      <c r="AD66" s="76"/>
      <c r="AE66" s="76"/>
      <c r="AF66" s="76"/>
      <c r="AG66" s="76"/>
      <c r="AH66" s="76"/>
      <c r="AI66" s="76"/>
      <c r="AJ66" s="79"/>
      <c r="AK66" s="93"/>
      <c r="AL66" s="94"/>
      <c r="AM66" s="95"/>
      <c r="AN66" s="96"/>
      <c r="AO66" s="70"/>
      <c r="AP66" s="70"/>
      <c r="AQ66" s="70"/>
      <c r="AR66" s="98"/>
      <c r="AS66" s="98"/>
      <c r="AT66" s="98"/>
      <c r="AU66" s="98"/>
      <c r="AV66" s="98"/>
      <c r="AW66" s="98"/>
      <c r="AX66" s="98"/>
      <c r="AY66" s="99"/>
      <c r="AZ66" s="99"/>
      <c r="BA66" s="73"/>
    </row>
    <row r="67" customFormat="false" ht="15" hidden="false" customHeight="true" outlineLevel="0" collapsed="false">
      <c r="A67" s="57"/>
      <c r="B67" s="58"/>
      <c r="C67" s="102"/>
      <c r="D67" s="60"/>
      <c r="E67" s="100"/>
      <c r="F67" s="81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3"/>
      <c r="R67" s="82"/>
      <c r="S67" s="82"/>
      <c r="T67" s="83"/>
      <c r="U67" s="82"/>
      <c r="V67" s="82"/>
      <c r="W67" s="83"/>
      <c r="X67" s="82"/>
      <c r="Y67" s="82"/>
      <c r="Z67" s="83"/>
      <c r="AA67" s="83"/>
      <c r="AB67" s="82"/>
      <c r="AC67" s="82"/>
      <c r="AD67" s="82"/>
      <c r="AE67" s="82"/>
      <c r="AF67" s="82"/>
      <c r="AG67" s="82"/>
      <c r="AH67" s="83"/>
      <c r="AI67" s="83"/>
      <c r="AJ67" s="85"/>
      <c r="AK67" s="93"/>
      <c r="AL67" s="94"/>
      <c r="AM67" s="95"/>
      <c r="AN67" s="96"/>
      <c r="AO67" s="70"/>
      <c r="AP67" s="70"/>
      <c r="AQ67" s="70"/>
      <c r="AR67" s="98"/>
      <c r="AS67" s="98"/>
      <c r="AT67" s="98"/>
      <c r="AU67" s="98"/>
      <c r="AV67" s="98"/>
      <c r="AW67" s="98"/>
      <c r="AX67" s="98"/>
      <c r="AY67" s="99"/>
      <c r="AZ67" s="99"/>
      <c r="BA67" s="73"/>
    </row>
    <row r="68" customFormat="false" ht="15" hidden="false" customHeight="true" outlineLevel="0" collapsed="false">
      <c r="A68" s="57"/>
      <c r="B68" s="58"/>
      <c r="C68" s="102"/>
      <c r="D68" s="60"/>
      <c r="E68" s="101"/>
      <c r="F68" s="87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9"/>
      <c r="R68" s="88"/>
      <c r="S68" s="88"/>
      <c r="T68" s="89"/>
      <c r="U68" s="88"/>
      <c r="V68" s="88"/>
      <c r="W68" s="89"/>
      <c r="X68" s="88"/>
      <c r="Y68" s="88"/>
      <c r="Z68" s="89"/>
      <c r="AA68" s="89"/>
      <c r="AB68" s="88"/>
      <c r="AC68" s="88"/>
      <c r="AD68" s="88"/>
      <c r="AE68" s="88"/>
      <c r="AF68" s="88"/>
      <c r="AG68" s="88"/>
      <c r="AH68" s="88"/>
      <c r="AI68" s="88"/>
      <c r="AJ68" s="91"/>
      <c r="AK68" s="93"/>
      <c r="AL68" s="94"/>
      <c r="AM68" s="95"/>
      <c r="AN68" s="96"/>
      <c r="AO68" s="70"/>
      <c r="AP68" s="70"/>
      <c r="AQ68" s="70"/>
      <c r="AR68" s="98"/>
      <c r="AS68" s="98"/>
      <c r="AT68" s="98"/>
      <c r="AU68" s="98"/>
      <c r="AV68" s="98"/>
      <c r="AW68" s="98"/>
      <c r="AX68" s="98"/>
      <c r="AY68" s="99"/>
      <c r="AZ68" s="99"/>
      <c r="BA68" s="73"/>
    </row>
    <row r="69" customFormat="false" ht="15" hidden="false" customHeight="true" outlineLevel="0" collapsed="false">
      <c r="A69" s="57" t="n">
        <v>15</v>
      </c>
      <c r="B69" s="58" t="str">
        <f aca="false">IFERROR(VLOOKUP($C69,Списки!$A$1:$C$3999,2,0),"")</f>
        <v/>
      </c>
      <c r="C69" s="102"/>
      <c r="D69" s="60" t="str">
        <f aca="false">IFERROR(VLOOKUP($C69,Списки!$A$1:$C$3999,3,0),"")</f>
        <v/>
      </c>
      <c r="E69" s="92"/>
      <c r="F69" s="61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3"/>
      <c r="R69" s="62"/>
      <c r="S69" s="62"/>
      <c r="T69" s="63"/>
      <c r="U69" s="62"/>
      <c r="V69" s="62"/>
      <c r="W69" s="63"/>
      <c r="X69" s="62"/>
      <c r="Y69" s="62"/>
      <c r="Z69" s="63"/>
      <c r="AA69" s="63"/>
      <c r="AB69" s="62"/>
      <c r="AC69" s="62"/>
      <c r="AD69" s="62"/>
      <c r="AE69" s="62"/>
      <c r="AF69" s="62"/>
      <c r="AG69" s="62"/>
      <c r="AH69" s="62"/>
      <c r="AI69" s="62"/>
      <c r="AJ69" s="65"/>
      <c r="AK69" s="93" t="n">
        <f aca="false">SUMIF($F69:$AJ72,"Р",$F70:$AJ70)</f>
        <v>0</v>
      </c>
      <c r="AL69" s="94" t="n">
        <f aca="false">SUMIF($F71:$AJ72,"НУ",$F72:$AJ72)</f>
        <v>0</v>
      </c>
      <c r="AM69" s="95" t="n">
        <f aca="false">SUMIF(F69:AJ72,"РВ",F70:AJ70)</f>
        <v>0</v>
      </c>
      <c r="AN69" s="96" t="n">
        <f aca="false">AK69+AL69+AM69</f>
        <v>0</v>
      </c>
      <c r="AO69" s="70" t="n">
        <f aca="false">COUNTIF($F69:$AJ72,"=Р")</f>
        <v>0</v>
      </c>
      <c r="AP69" s="97" t="n">
        <f aca="false">COUNTIF($F69:$AJ72,"=ВВ")</f>
        <v>0</v>
      </c>
      <c r="AQ69" s="97" t="n">
        <f aca="false">COUNTIF($F69:$AJ72,"=В")</f>
        <v>0</v>
      </c>
      <c r="AR69" s="98" t="n">
        <f aca="false">COUNTIF($F69:$AJ72,"=НА")</f>
        <v>0</v>
      </c>
      <c r="AS69" s="98" t="n">
        <f aca="false">COUNTIF(F69:AJ72,"=ТН")</f>
        <v>0</v>
      </c>
      <c r="AT69" s="98" t="n">
        <f aca="false">COUNTIF($F69:$AJ72,"=ВД")</f>
        <v>0</v>
      </c>
      <c r="AU69" s="98" t="n">
        <f aca="false">COUNTIF($F69:$AJ72,"=ВП")</f>
        <v>0</v>
      </c>
      <c r="AV69" s="98" t="n">
        <f aca="false">COUNTIF($F69:$AJ72,"=ДД")</f>
        <v>0</v>
      </c>
      <c r="AW69" s="98" t="n">
        <f aca="false">COUNTIF($F69:$AJ72,"=П")</f>
        <v>0</v>
      </c>
      <c r="AX69" s="98" t="n">
        <f aca="false">COUNTIF($F69:$AJ72,"=ПР")</f>
        <v>0</v>
      </c>
      <c r="AY69" s="99" t="n">
        <f aca="false">COUNTIF($F69:$AJ72,"=І")</f>
        <v>0</v>
      </c>
      <c r="AZ69" s="99" t="n">
        <f aca="false">COUNTIF($F69:$AJ72,"=НЗ")</f>
        <v>0</v>
      </c>
      <c r="BA69" s="73" t="str">
        <f aca="false">IF(C69&gt;1,Графік!$H$36,"")</f>
        <v/>
      </c>
    </row>
    <row r="70" customFormat="false" ht="15" hidden="false" customHeight="true" outlineLevel="0" collapsed="false">
      <c r="A70" s="57"/>
      <c r="B70" s="58"/>
      <c r="C70" s="102"/>
      <c r="D70" s="60"/>
      <c r="E70" s="100"/>
      <c r="F70" s="75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7"/>
      <c r="R70" s="76"/>
      <c r="S70" s="76"/>
      <c r="T70" s="77"/>
      <c r="U70" s="76"/>
      <c r="V70" s="76"/>
      <c r="W70" s="77"/>
      <c r="X70" s="76"/>
      <c r="Y70" s="76"/>
      <c r="Z70" s="77"/>
      <c r="AA70" s="77"/>
      <c r="AB70" s="76"/>
      <c r="AC70" s="76"/>
      <c r="AD70" s="76"/>
      <c r="AE70" s="76"/>
      <c r="AF70" s="76"/>
      <c r="AG70" s="76"/>
      <c r="AH70" s="76"/>
      <c r="AI70" s="76"/>
      <c r="AJ70" s="79"/>
      <c r="AK70" s="93"/>
      <c r="AL70" s="94"/>
      <c r="AM70" s="95"/>
      <c r="AN70" s="96"/>
      <c r="AO70" s="70"/>
      <c r="AP70" s="70"/>
      <c r="AQ70" s="70"/>
      <c r="AR70" s="98"/>
      <c r="AS70" s="98"/>
      <c r="AT70" s="98"/>
      <c r="AU70" s="98"/>
      <c r="AV70" s="98"/>
      <c r="AW70" s="98"/>
      <c r="AX70" s="98"/>
      <c r="AY70" s="99"/>
      <c r="AZ70" s="99"/>
      <c r="BA70" s="73"/>
    </row>
    <row r="71" customFormat="false" ht="15" hidden="false" customHeight="true" outlineLevel="0" collapsed="false">
      <c r="A71" s="57"/>
      <c r="B71" s="58"/>
      <c r="C71" s="102"/>
      <c r="D71" s="60"/>
      <c r="E71" s="100"/>
      <c r="F71" s="81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3"/>
      <c r="R71" s="82"/>
      <c r="S71" s="82"/>
      <c r="T71" s="83"/>
      <c r="U71" s="82"/>
      <c r="V71" s="82"/>
      <c r="W71" s="83"/>
      <c r="X71" s="82"/>
      <c r="Y71" s="82"/>
      <c r="Z71" s="83"/>
      <c r="AA71" s="83"/>
      <c r="AB71" s="82"/>
      <c r="AC71" s="82"/>
      <c r="AD71" s="82"/>
      <c r="AE71" s="82"/>
      <c r="AF71" s="82"/>
      <c r="AG71" s="82"/>
      <c r="AH71" s="83"/>
      <c r="AI71" s="83"/>
      <c r="AJ71" s="85"/>
      <c r="AK71" s="93"/>
      <c r="AL71" s="94"/>
      <c r="AM71" s="95"/>
      <c r="AN71" s="96"/>
      <c r="AO71" s="70"/>
      <c r="AP71" s="70"/>
      <c r="AQ71" s="70"/>
      <c r="AR71" s="98"/>
      <c r="AS71" s="98"/>
      <c r="AT71" s="98"/>
      <c r="AU71" s="98"/>
      <c r="AV71" s="98"/>
      <c r="AW71" s="98"/>
      <c r="AX71" s="98"/>
      <c r="AY71" s="99"/>
      <c r="AZ71" s="99"/>
      <c r="BA71" s="73"/>
    </row>
    <row r="72" customFormat="false" ht="15" hidden="false" customHeight="true" outlineLevel="0" collapsed="false">
      <c r="A72" s="57"/>
      <c r="B72" s="58"/>
      <c r="C72" s="102"/>
      <c r="D72" s="60"/>
      <c r="E72" s="101"/>
      <c r="F72" s="87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9"/>
      <c r="R72" s="88"/>
      <c r="S72" s="88"/>
      <c r="T72" s="89"/>
      <c r="U72" s="88"/>
      <c r="V72" s="88"/>
      <c r="W72" s="89"/>
      <c r="X72" s="88"/>
      <c r="Y72" s="88"/>
      <c r="Z72" s="89"/>
      <c r="AA72" s="89"/>
      <c r="AB72" s="88"/>
      <c r="AC72" s="88"/>
      <c r="AD72" s="88"/>
      <c r="AE72" s="88"/>
      <c r="AF72" s="88"/>
      <c r="AG72" s="88"/>
      <c r="AH72" s="88"/>
      <c r="AI72" s="88"/>
      <c r="AJ72" s="91"/>
      <c r="AK72" s="93"/>
      <c r="AL72" s="94"/>
      <c r="AM72" s="95"/>
      <c r="AN72" s="96"/>
      <c r="AO72" s="70"/>
      <c r="AP72" s="70"/>
      <c r="AQ72" s="70"/>
      <c r="AR72" s="98"/>
      <c r="AS72" s="98"/>
      <c r="AT72" s="98"/>
      <c r="AU72" s="98"/>
      <c r="AV72" s="98"/>
      <c r="AW72" s="98"/>
      <c r="AX72" s="98"/>
      <c r="AY72" s="99"/>
      <c r="AZ72" s="99"/>
      <c r="BA72" s="73"/>
    </row>
    <row r="73" customFormat="false" ht="27" hidden="false" customHeight="true" outlineLevel="0" collapsed="false">
      <c r="A73" s="103" t="s">
        <v>77</v>
      </c>
      <c r="B73" s="103"/>
      <c r="C73" s="103"/>
      <c r="D73" s="103"/>
      <c r="E73" s="103"/>
      <c r="F73" s="103" t="str">
        <f aca="false">IF(COUNTIF(F$13:F$72,"Р")=0,"-",COUNTIF(F$13:F$72,"Р"))</f>
        <v>-</v>
      </c>
      <c r="G73" s="103" t="str">
        <f aca="false">IF(COUNTIF(G$13:G$72,"Р")=0,"-",COUNTIF(G$13:G$72,"Р"))</f>
        <v>-</v>
      </c>
      <c r="H73" s="103" t="n">
        <f aca="false">IF(COUNTIF(H$13:H$72,"Р")=0,"-",COUNTIF(H$13:H$72,"Р"))</f>
        <v>11</v>
      </c>
      <c r="I73" s="103" t="n">
        <f aca="false">IF(COUNTIF(I$13:I$72,"Р")=0,"-",COUNTIF(I$13:I$72,"Р"))</f>
        <v>11</v>
      </c>
      <c r="J73" s="103" t="n">
        <f aca="false">IF(COUNTIF(J$13:J$72,"Р")=0,"-",COUNTIF(J$13:J$72,"Р"))</f>
        <v>11</v>
      </c>
      <c r="K73" s="103" t="n">
        <f aca="false">IF(COUNTIF(K$13:K$72,"Р")=0,"-",COUNTIF(K$13:K$72,"Р"))</f>
        <v>11</v>
      </c>
      <c r="L73" s="103" t="str">
        <f aca="false">IF(COUNTIF(L$13:L$72,"Р")=0,"-",COUNTIF(L$13:L$72,"Р"))</f>
        <v>-</v>
      </c>
      <c r="M73" s="103" t="str">
        <f aca="false">IF(COUNTIF(M$13:M$72,"Р")=0,"-",COUNTIF(M$13:M$72,"Р"))</f>
        <v>-</v>
      </c>
      <c r="N73" s="103" t="n">
        <f aca="false">IF(COUNTIF(N$13:N$72,"Р")=0,"-",COUNTIF(N$13:N$72,"Р"))</f>
        <v>11</v>
      </c>
      <c r="O73" s="103" t="n">
        <f aca="false">IF(COUNTIF(O$13:O$72,"Р")=0,"-",COUNTIF(O$13:O$72,"Р"))</f>
        <v>11</v>
      </c>
      <c r="P73" s="103" t="n">
        <f aca="false">IF(COUNTIF(P$13:P$72,"Р")=0,"-",COUNTIF(P$13:P$72,"Р"))</f>
        <v>11</v>
      </c>
      <c r="Q73" s="103" t="n">
        <f aca="false">IF(COUNTIF(Q$13:Q$72,"Р")=0,"-",COUNTIF(Q$13:Q$72,"Р"))</f>
        <v>11</v>
      </c>
      <c r="R73" s="103" t="str">
        <f aca="false">IF(COUNTIF(R$13:R$72,"Р")=0,"-",COUNTIF(R$13:R$72,"Р"))</f>
        <v>-</v>
      </c>
      <c r="S73" s="103" t="str">
        <f aca="false">IF(COUNTIF(S$13:S$72,"Р")=0,"-",COUNTIF(S$13:S$72,"Р"))</f>
        <v>-</v>
      </c>
      <c r="T73" s="103" t="n">
        <f aca="false">IF(COUNTIF(T$13:T$72,"Р")=0,"-",COUNTIF(T$13:T$72,"Р"))</f>
        <v>10</v>
      </c>
      <c r="U73" s="103" t="n">
        <f aca="false">IF(COUNTIF(U$13:U$72,"Р")=0,"-",COUNTIF(U$13:U$72,"Р"))</f>
        <v>11</v>
      </c>
      <c r="V73" s="103" t="n">
        <f aca="false">IF(COUNTIF(V$13:V$72,"Р")=0,"-",COUNTIF(V$13:V$72,"Р"))</f>
        <v>11</v>
      </c>
      <c r="W73" s="104" t="n">
        <f aca="false">IF(COUNTIF(W$13:W$72,"Р")=0,"-",COUNTIF(W$13:W$72,"Р"))</f>
        <v>11</v>
      </c>
      <c r="X73" s="103" t="str">
        <f aca="false">IF(COUNTIF(X$13:X$72,"Р")=0,"-",COUNTIF(X$13:X$72,"Р"))</f>
        <v>-</v>
      </c>
      <c r="Y73" s="103" t="str">
        <f aca="false">IF(COUNTIF(Y$13:Y$72,"Р")=0,"-",COUNTIF(Y$13:Y$72,"Р"))</f>
        <v>-</v>
      </c>
      <c r="Z73" s="104" t="n">
        <f aca="false">IF(COUNTIF(Z$13:Z$72,"Р")=0,"-",COUNTIF(Z$13:Z$72,"Р"))</f>
        <v>11</v>
      </c>
      <c r="AA73" s="104" t="n">
        <f aca="false">IF(COUNTIF(AA$13:AA$72,"Р")=0,"-",COUNTIF(AA$13:AA$72,"Р"))</f>
        <v>6</v>
      </c>
      <c r="AB73" s="103" t="str">
        <f aca="false">IF(COUNTIF(AB$13:AB$72,"Р")=0,"-",COUNTIF(AB$13:AB$72,"Р"))</f>
        <v>-</v>
      </c>
      <c r="AC73" s="103" t="n">
        <f aca="false">IF(COUNTIF(AC$13:AC$72,"Р")=0,"-",COUNTIF(AC$13:AC$72,"Р"))</f>
        <v>1</v>
      </c>
      <c r="AD73" s="103" t="str">
        <f aca="false">IF(COUNTIF(AD$13:AD$72,"Р")=0,"-",COUNTIF(AD$13:AD$72,"Р"))</f>
        <v>-</v>
      </c>
      <c r="AE73" s="103" t="str">
        <f aca="false">IF(COUNTIF(AE$13:AE$72,"Р")=0,"-",COUNTIF(AE$13:AE$72,"Р"))</f>
        <v>-</v>
      </c>
      <c r="AF73" s="103" t="n">
        <f aca="false">IF(COUNTIF(AF$13:AF$72,"Р")=0,"-",COUNTIF(AF$13:AF$72,"Р"))</f>
        <v>1</v>
      </c>
      <c r="AG73" s="103" t="n">
        <f aca="false">IF(COUNTIF(AG$13:AG$72,"Р")=0,"-",COUNTIF(AG$13:AG$72,"Р"))</f>
        <v>1</v>
      </c>
      <c r="AH73" s="103" t="str">
        <f aca="false">IF(COUNTIF(AH$13:AH$72,"Р")=0,"-",COUNTIF(AH$13:AH$72,"Р"))</f>
        <v>-</v>
      </c>
      <c r="AI73" s="103" t="str">
        <f aca="false">IF(COUNTIF(AI$13:AI$72,"Р")=0,"-",COUNTIF(AI$13:AI$72,"Р"))</f>
        <v>-</v>
      </c>
      <c r="AJ73" s="103" t="str">
        <f aca="false">IF(COUNTIF(AJ$13:AJ$72,"Р")=0,"-",COUNTIF(AJ$13:AJ$72,"Р"))</f>
        <v>-</v>
      </c>
      <c r="AK73" s="106" t="n">
        <f aca="false">IF(SUM(AK$13:AK$72)&gt;0,SUM(AK$13:AK$72),"-")</f>
        <v>1197.5</v>
      </c>
      <c r="AL73" s="107" t="n">
        <f aca="false">IF(SUM(AL$13:AL$72)&gt;0,SUM(AL$13:AL$72),"-")</f>
        <v>7</v>
      </c>
      <c r="AM73" s="107" t="str">
        <f aca="false">IF(SUM(AM$13:AM$72)&gt;0,SUM(AM$13:AM$72),"-")</f>
        <v>-</v>
      </c>
      <c r="AN73" s="108" t="n">
        <f aca="false">IF(SUM(AN$13:AN$72)&gt;0,SUM(AN$13:AN$72),"-")</f>
        <v>1204.5</v>
      </c>
      <c r="AO73" s="109" t="n">
        <f aca="false">IF(SUM(AO$13:AO$72)&gt;0,SUM(AO$13:AO$72),"-")</f>
        <v>151</v>
      </c>
      <c r="AP73" s="109" t="n">
        <f aca="false">IF(SUM(AP$13:AP$72)&gt;0,SUM(AP$13:AP$72),"-")</f>
        <v>108</v>
      </c>
      <c r="AQ73" s="109" t="str">
        <f aca="false">IF(SUM(AQ$13:AQ$72)&gt;0,SUM(AQ$13:AQ$72),"-")</f>
        <v>-</v>
      </c>
      <c r="AR73" s="109" t="str">
        <f aca="false">IF(SUM(AR$13:AR$72)&gt;0,SUM(AR$13:AR$72),"-")</f>
        <v>-</v>
      </c>
      <c r="AS73" s="109" t="n">
        <f aca="false">IF(SUM(AS$13:AS$72)&gt;0,SUM(AS$13:AS$72),"-")</f>
        <v>2</v>
      </c>
      <c r="AT73" s="109" t="str">
        <f aca="false">IF(SUM(AT$13:AT$72)&gt;0,SUM(AT$13:AT$72),"-")</f>
        <v>-</v>
      </c>
      <c r="AU73" s="109" t="str">
        <f aca="false">IF(SUM(AU$13:AU$72)&gt;0,SUM(AU$13:AU$72),"-")</f>
        <v>-</v>
      </c>
      <c r="AV73" s="109" t="str">
        <f aca="false">IF(SUM(AV$13:AV$72)&gt;0,SUM(AV$13:AV$72),"-")</f>
        <v>-</v>
      </c>
      <c r="AW73" s="109" t="n">
        <f aca="false">IF(SUM(AW$13:AW$72)&gt;0,SUM(AW$13:AW$72),"-")</f>
        <v>26</v>
      </c>
      <c r="AX73" s="109" t="str">
        <f aca="false">IF(SUM(AX$13:AX$72)&gt;0,SUM(AX$13:AX$72),"-")</f>
        <v>-</v>
      </c>
      <c r="AY73" s="109" t="str">
        <f aca="false">IF(SUM(AY$13:AY$72)&gt;0,SUM(AY$13:AY$72),"-")</f>
        <v>-</v>
      </c>
      <c r="AZ73" s="109" t="n">
        <f aca="false">IF(SUM(AZ$13:AZ$72)&gt;0,SUM(AZ$13:AZ$72),"-")</f>
        <v>1</v>
      </c>
      <c r="BA73" s="110" t="n">
        <f aca="false">IF(SUM(BA$13:BA$72)&gt;0,SUM(BA$13:BA$72),"-")</f>
        <v>1584</v>
      </c>
    </row>
    <row r="74" customFormat="false" ht="27" hidden="false" customHeight="true" outlineLevel="0" collapsed="false">
      <c r="A74" s="103" t="s">
        <v>78</v>
      </c>
      <c r="B74" s="103"/>
      <c r="C74" s="103"/>
      <c r="D74" s="103"/>
      <c r="E74" s="103"/>
      <c r="F74" s="103" t="str">
        <f aca="false">IF(COUNTIF(F$13:F$72,"РВ")=0,"-",COUNTIF(F$13:F$72,"РВ"))</f>
        <v>-</v>
      </c>
      <c r="G74" s="103" t="str">
        <f aca="false">IF(COUNTIF(G$13:G$72,"РВ")=0,"-",COUNTIF(G$13:G$72,"РВ"))</f>
        <v>-</v>
      </c>
      <c r="H74" s="103" t="str">
        <f aca="false">IF(COUNTIF(H$13:H$72,"РВ")=0,"-",COUNTIF(H$13:H$72,"РВ"))</f>
        <v>-</v>
      </c>
      <c r="I74" s="103" t="str">
        <f aca="false">IF(COUNTIF(I$13:I$72,"РВ")=0,"-",COUNTIF(I$13:I$72,"РВ"))</f>
        <v>-</v>
      </c>
      <c r="J74" s="103" t="str">
        <f aca="false">IF(COUNTIF(J$13:J$72,"РВ")=0,"-",COUNTIF(J$13:J$72,"РВ"))</f>
        <v>-</v>
      </c>
      <c r="K74" s="103" t="str">
        <f aca="false">IF(COUNTIF(K$13:K$72,"РВ")=0,"-",COUNTIF(K$13:K$72,"РВ"))</f>
        <v>-</v>
      </c>
      <c r="L74" s="103" t="str">
        <f aca="false">IF(COUNTIF(L$13:L$72,"РВ")=0,"-",COUNTIF(L$13:L$72,"РВ"))</f>
        <v>-</v>
      </c>
      <c r="M74" s="103" t="str">
        <f aca="false">IF(COUNTIF(M$13:M$72,"РВ")=0,"-",COUNTIF(M$13:M$72,"РВ"))</f>
        <v>-</v>
      </c>
      <c r="N74" s="103" t="str">
        <f aca="false">IF(COUNTIF(N$13:N$72,"РВ")=0,"-",COUNTIF(N$13:N$72,"РВ"))</f>
        <v>-</v>
      </c>
      <c r="O74" s="103" t="str">
        <f aca="false">IF(COUNTIF(O$13:O$72,"РВ")=0,"-",COUNTIF(O$13:O$72,"РВ"))</f>
        <v>-</v>
      </c>
      <c r="P74" s="103" t="str">
        <f aca="false">IF(COUNTIF(P$13:P$72,"РВ")=0,"-",COUNTIF(P$13:P$72,"РВ"))</f>
        <v>-</v>
      </c>
      <c r="Q74" s="103" t="str">
        <f aca="false">IF(COUNTIF(Q$13:Q$72,"РВ")=0,"-",COUNTIF(Q$13:Q$72,"РВ"))</f>
        <v>-</v>
      </c>
      <c r="R74" s="103" t="str">
        <f aca="false">IF(COUNTIF(R$13:R$72,"РВ")=0,"-",COUNTIF(R$13:R$72,"РВ"))</f>
        <v>-</v>
      </c>
      <c r="S74" s="103" t="str">
        <f aca="false">IF(COUNTIF(S$13:S$72,"РВ")=0,"-",COUNTIF(S$13:S$72,"РВ"))</f>
        <v>-</v>
      </c>
      <c r="T74" s="103" t="str">
        <f aca="false">IF(COUNTIF(T$13:T$72,"РВ")=0,"-",COUNTIF(T$13:T$72,"РВ"))</f>
        <v>-</v>
      </c>
      <c r="U74" s="103" t="str">
        <f aca="false">IF(COUNTIF(U$13:U$72,"РВ")=0,"-",COUNTIF(U$13:U$72,"РВ"))</f>
        <v>-</v>
      </c>
      <c r="V74" s="103" t="str">
        <f aca="false">IF(COUNTIF(V$13:V$72,"РВ")=0,"-",COUNTIF(V$13:V$72,"РВ"))</f>
        <v>-</v>
      </c>
      <c r="W74" s="104" t="str">
        <f aca="false">IF(COUNTIF(W$13:W$72,"РВ")=0,"-",COUNTIF(W$13:W$72,"РВ"))</f>
        <v>-</v>
      </c>
      <c r="X74" s="103" t="str">
        <f aca="false">IF(COUNTIF(X$13:X$72,"РВ")=0,"-",COUNTIF(X$13:X$72,"РВ"))</f>
        <v>-</v>
      </c>
      <c r="Y74" s="103" t="str">
        <f aca="false">IF(COUNTIF(Y$13:Y$72,"РВ")=0,"-",COUNTIF(Y$13:Y$72,"РВ"))</f>
        <v>-</v>
      </c>
      <c r="Z74" s="104" t="str">
        <f aca="false">IF(COUNTIF(Z$13:Z$72,"РВ")=0,"-",COUNTIF(Z$13:Z$72,"РВ"))</f>
        <v>-</v>
      </c>
      <c r="AA74" s="104" t="str">
        <f aca="false">IF(COUNTIF(AA$13:AA$72,"РВ")=0,"-",COUNTIF(AA$13:AA$72,"РВ"))</f>
        <v>-</v>
      </c>
      <c r="AB74" s="103" t="str">
        <f aca="false">IF(COUNTIF(AB$13:AB$72,"РВ")=0,"-",COUNTIF(AB$13:AB$72,"РВ"))</f>
        <v>-</v>
      </c>
      <c r="AC74" s="103" t="str">
        <f aca="false">IF(COUNTIF(AC$13:AC$72,"РВ")=0,"-",COUNTIF(AC$13:AC$72,"РВ"))</f>
        <v>-</v>
      </c>
      <c r="AD74" s="103" t="str">
        <f aca="false">IF(COUNTIF(AD$13:AD$72,"РВ")=0,"-",COUNTIF(AD$13:AD$72,"РВ"))</f>
        <v>-</v>
      </c>
      <c r="AE74" s="103" t="str">
        <f aca="false">IF(COUNTIF(AE$13:AE$72,"РВ")=0,"-",COUNTIF(AE$13:AE$72,"РВ"))</f>
        <v>-</v>
      </c>
      <c r="AF74" s="103" t="str">
        <f aca="false">IF(COUNTIF(AF$13:AF$72,"РВ")=0,"-",COUNTIF(AF$13:AF$72,"РВ"))</f>
        <v>-</v>
      </c>
      <c r="AG74" s="103" t="str">
        <f aca="false">IF(COUNTIF(AG$13:AG$72,"РВ")=0,"-",COUNTIF(AG$13:AG$72,"РВ"))</f>
        <v>-</v>
      </c>
      <c r="AH74" s="103" t="str">
        <f aca="false">IF(COUNTIF(AH$13:AH$72,"РВ")=0,"-",COUNTIF(AH$13:AH$72,"РВ"))</f>
        <v>-</v>
      </c>
      <c r="AI74" s="103" t="str">
        <f aca="false">IF(COUNTIF(AI$13:AI$72,"РВ")=0,"-",COUNTIF(AI$13:AI$72,"РВ"))</f>
        <v>-</v>
      </c>
      <c r="AJ74" s="103" t="str">
        <f aca="false">IF(COUNTIF(AJ$13:AJ$72,"РВ")=0,"-",COUNTIF(AJ$13:AJ$72,"РВ"))</f>
        <v>-</v>
      </c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  <c r="AX74" s="111"/>
      <c r="AY74" s="111"/>
      <c r="AZ74" s="111"/>
      <c r="BA74" s="112"/>
    </row>
    <row r="75" customFormat="false" ht="27" hidden="false" customHeight="true" outlineLevel="0" collapsed="false">
      <c r="A75" s="113" t="s">
        <v>79</v>
      </c>
      <c r="B75" s="113"/>
      <c r="C75" s="113"/>
      <c r="D75" s="113"/>
      <c r="E75" s="113"/>
      <c r="F75" s="103" t="str">
        <f aca="false">IF(COUNTIF(F$13:F$72,"НУ")=0,"-",COUNTIF(F$13:F$72,"НУ"))</f>
        <v>-</v>
      </c>
      <c r="G75" s="103" t="str">
        <f aca="false">IF(COUNTIF(G$13:G$72,"НУ")=0,"-",COUNTIF(G$13:G$72,"НУ"))</f>
        <v>-</v>
      </c>
      <c r="H75" s="103" t="str">
        <f aca="false">IF(COUNTIF(H$13:H$72,"НУ")=0,"-",COUNTIF(H$13:H$72,"НУ"))</f>
        <v>-</v>
      </c>
      <c r="I75" s="103" t="str">
        <f aca="false">IF(COUNTIF(I$13:I$72,"НУ")=0,"-",COUNTIF(I$13:I$72,"НУ"))</f>
        <v>-</v>
      </c>
      <c r="J75" s="103" t="str">
        <f aca="false">IF(COUNTIF(J$13:J$72,"НУ")=0,"-",COUNTIF(J$13:J$72,"НУ"))</f>
        <v>-</v>
      </c>
      <c r="K75" s="103" t="str">
        <f aca="false">IF(COUNTIF(K$13:K$72,"НУ")=0,"-",COUNTIF(K$13:K$72,"НУ"))</f>
        <v>-</v>
      </c>
      <c r="L75" s="103" t="str">
        <f aca="false">IF(COUNTIF(L$13:L$72,"НУ")=0,"-",COUNTIF(L$13:L$72,"НУ"))</f>
        <v>-</v>
      </c>
      <c r="M75" s="103" t="str">
        <f aca="false">IF(COUNTIF(M$13:M$72,"НУ")=0,"-",COUNTIF(M$13:M$72,"НУ"))</f>
        <v>-</v>
      </c>
      <c r="N75" s="103" t="str">
        <f aca="false">IF(COUNTIF(N$13:N$72,"НУ")=0,"-",COUNTIF(N$13:N$72,"НУ"))</f>
        <v>-</v>
      </c>
      <c r="O75" s="103" t="str">
        <f aca="false">IF(COUNTIF(O$13:O$72,"НУ")=0,"-",COUNTIF(O$13:O$72,"НУ"))</f>
        <v>-</v>
      </c>
      <c r="P75" s="103" t="str">
        <f aca="false">IF(COUNTIF(P$13:P$72,"НУ")=0,"-",COUNTIF(P$13:P$72,"НУ"))</f>
        <v>-</v>
      </c>
      <c r="Q75" s="103" t="n">
        <f aca="false">IF(COUNTIF(Q$13:Q$72,"НУ")=0,"-",COUNTIF(Q$13:Q$72,"НУ"))</f>
        <v>1</v>
      </c>
      <c r="R75" s="103" t="str">
        <f aca="false">IF(COUNTIF(R$13:R$72,"НУ")=0,"-",COUNTIF(R$13:R$72,"НУ"))</f>
        <v>-</v>
      </c>
      <c r="S75" s="103" t="str">
        <f aca="false">IF(COUNTIF(S$13:S$72,"НУ")=0,"-",COUNTIF(S$13:S$72,"НУ"))</f>
        <v>-</v>
      </c>
      <c r="T75" s="103" t="str">
        <f aca="false">IF(COUNTIF(T$13:T$72,"НУ")=0,"-",COUNTIF(T$13:T$72,"НУ"))</f>
        <v>-</v>
      </c>
      <c r="U75" s="103" t="str">
        <f aca="false">IF(COUNTIF(U$13:U$72,"НУ")=0,"-",COUNTIF(U$13:U$72,"НУ"))</f>
        <v>-</v>
      </c>
      <c r="V75" s="103" t="str">
        <f aca="false">IF(COUNTIF(V$13:V$72,"НУ")=0,"-",COUNTIF(V$13:V$72,"НУ"))</f>
        <v>-</v>
      </c>
      <c r="W75" s="104" t="str">
        <f aca="false">IF(COUNTIF(W$13:W$72,"НУ")=0,"-",COUNTIF(W$13:W$72,"НУ"))</f>
        <v>-</v>
      </c>
      <c r="X75" s="103" t="str">
        <f aca="false">IF(COUNTIF(X$13:X$72,"НУ")=0,"-",COUNTIF(X$13:X$72,"НУ"))</f>
        <v>-</v>
      </c>
      <c r="Y75" s="103" t="str">
        <f aca="false">IF(COUNTIF(Y$13:Y$72,"НУ")=0,"-",COUNTIF(Y$13:Y$72,"НУ"))</f>
        <v>-</v>
      </c>
      <c r="Z75" s="104" t="str">
        <f aca="false">IF(COUNTIF(Z$13:Z$72,"НУ")=0,"-",COUNTIF(Z$13:Z$72,"НУ"))</f>
        <v>-</v>
      </c>
      <c r="AA75" s="104" t="str">
        <f aca="false">IF(COUNTIF(AA$13:AA$72,"НУ")=0,"-",COUNTIF(AA$13:AA$72,"НУ"))</f>
        <v>-</v>
      </c>
      <c r="AB75" s="103" t="str">
        <f aca="false">IF(COUNTIF(AB$13:AB$72,"НУ")=0,"-",COUNTIF(AB$13:AB$72,"НУ"))</f>
        <v>-</v>
      </c>
      <c r="AC75" s="103" t="str">
        <f aca="false">IF(COUNTIF(AC$13:AC$72,"НУ")=0,"-",COUNTIF(AC$13:AC$72,"НУ"))</f>
        <v>-</v>
      </c>
      <c r="AD75" s="103" t="str">
        <f aca="false">IF(COUNTIF(AD$13:AD$72,"НУ")=0,"-",COUNTIF(AD$13:AD$72,"НУ"))</f>
        <v>-</v>
      </c>
      <c r="AE75" s="103" t="str">
        <f aca="false">IF(COUNTIF(AE$13:AE$72,"НУ")=0,"-",COUNTIF(AE$13:AE$72,"НУ"))</f>
        <v>-</v>
      </c>
      <c r="AF75" s="103" t="str">
        <f aca="false">IF(COUNTIF(AF$13:AF$72,"НУ")=0,"-",COUNTIF(AF$13:AF$72,"НУ"))</f>
        <v>-</v>
      </c>
      <c r="AG75" s="103" t="str">
        <f aca="false">IF(COUNTIF(AG$13:AG$72,"НУ")=0,"-",COUNTIF(AG$13:AG$72,"НУ"))</f>
        <v>-</v>
      </c>
      <c r="AH75" s="103" t="str">
        <f aca="false">IF(COUNTIF(AH$13:AH$72,"НУ")=0,"-",COUNTIF(AH$13:AH$72,"НУ"))</f>
        <v>-</v>
      </c>
      <c r="AI75" s="103" t="str">
        <f aca="false">IF(COUNTIF(AI$13:AI$72,"НУ")=0,"-",COUNTIF(AI$13:AI$72,"НУ"))</f>
        <v>-</v>
      </c>
      <c r="AJ75" s="103" t="str">
        <f aca="false">IF(COUNTIF(AJ$13:AJ$72,"НУ")=0,"-",COUNTIF(AJ$13:AJ$72,"НУ"))</f>
        <v>-</v>
      </c>
      <c r="AK75" s="111"/>
      <c r="AL75" s="111"/>
      <c r="AM75" s="111"/>
      <c r="AN75" s="111"/>
      <c r="AO75" s="111"/>
      <c r="AP75" s="111"/>
      <c r="AQ75" s="111"/>
      <c r="AR75" s="111"/>
      <c r="AS75" s="111"/>
      <c r="AT75" s="111"/>
      <c r="AU75" s="111"/>
      <c r="AV75" s="111"/>
      <c r="AW75" s="111"/>
      <c r="AX75" s="111"/>
      <c r="AY75" s="111"/>
      <c r="AZ75" s="111"/>
      <c r="BA75" s="112"/>
    </row>
    <row r="76" customFormat="false" ht="27" hidden="false" customHeight="true" outlineLevel="0" collapsed="false">
      <c r="A76" s="114" t="s">
        <v>80</v>
      </c>
      <c r="B76" s="114"/>
      <c r="C76" s="114"/>
      <c r="D76" s="114"/>
      <c r="E76" s="114"/>
      <c r="F76" s="115" t="str">
        <f aca="false">IF(COUNTIF(F$13:F$72,"ВВ"),"-",IF(COUNTIF(F$13:F$72,"НЗ")+COUNTIF(F$13:F$72,"ТН")+COUNTIF(F$13:F$72,"ПР")+COUNTIF(F$13:F$72,"П")+COUNTIF(F$13:F$72,"В")+COUNTIF(F$13:F$72,"НА")+COUNTIF(F$13:F$72,"ВД")+COUNTIF(F$13:F$72,"ВП")+COUNTIF(F$13:F$72,"ДД")+COUNTIF(F$13:F$72,"І")=0,"-",COUNTIF(F$13:F$72,"НЗ")+COUNTIF(F$13:F$72,"ТН")+COUNTIF(F$13:F$72,"ПР")+COUNTIF(F$13:F$72,"П")+COUNTIF(F$13:F$72,"В")+COUNTIF(F$13:F$72,"НА")+COUNTIF(F$13:F$72,"ВД")+COUNTIF(F$13:F$72,"ВП")+COUNTIF(F$13:F$72,"ДД")+COUNTIF(F$13:F$72,"І")))</f>
        <v>-</v>
      </c>
      <c r="G76" s="115" t="str">
        <f aca="false">IF(COUNTIF(G$13:G$72,"ВВ"),"-",IF(COUNTIF(G$13:G$72,"НЗ")+COUNTIF(G$13:G$72,"ТН")+COUNTIF(G$13:G$72,"ПР")+COUNTIF(G$13:G$72,"П")+COUNTIF(G$13:G$72,"В")+COUNTIF(G$13:G$72,"НА")+COUNTIF(G$13:G$72,"ВД")+COUNTIF(G$13:G$72,"ВП")+COUNTIF(G$13:G$72,"ДД")+COUNTIF(G$13:G$72,"І")=0,"-",COUNTIF(G$13:G$72,"НЗ")+COUNTIF(G$13:G$72,"ТН")+COUNTIF(G$13:G$72,"ПР")+COUNTIF(G$13:G$72,"П")+COUNTIF(G$13:G$72,"В")+COUNTIF(G$13:G$72,"НА")+COUNTIF(G$13:G$72,"ВД")+COUNTIF(G$13:G$72,"ВП")+COUNTIF(G$13:G$72,"ДД")+COUNTIF(G$13:G$72,"І")))</f>
        <v>-</v>
      </c>
      <c r="H76" s="115" t="str">
        <f aca="false">IF(COUNTIF(H$13:H$72,"ВВ"),"-",IF(COUNTIF(H$13:H$72,"НЗ")+COUNTIF(H$13:H$72,"ТН")+COUNTIF(H$13:H$72,"ПР")+COUNTIF(H$13:H$72,"П")+COUNTIF(H$13:H$72,"В")+COUNTIF(H$13:H$72,"НА")+COUNTIF(H$13:H$72,"ВД")+COUNTIF(H$13:H$72,"ВП")+COUNTIF(H$13:H$72,"ДД")+COUNTIF(H$13:H$72,"І")=0,"-",COUNTIF(H$13:H$72,"НЗ")+COUNTIF(H$13:H$72,"ТН")+COUNTIF(H$13:H$72,"ПР")+COUNTIF(H$13:H$72,"П")+COUNTIF(H$13:H$72,"В")+COUNTIF(H$13:H$72,"НА")+COUNTIF(H$13:H$72,"ВД")+COUNTIF(H$13:H$72,"ВП")+COUNTIF(H$13:H$72,"ДД")+COUNTIF(H$13:H$72,"І")))</f>
        <v>-</v>
      </c>
      <c r="I76" s="115" t="str">
        <f aca="false">IF(COUNTIF(I$13:I$72,"ВВ"),"-",IF(COUNTIF(I$13:I$72,"НЗ")+COUNTIF(I$13:I$72,"ТН")+COUNTIF(I$13:I$72,"ПР")+COUNTIF(I$13:I$72,"П")+COUNTIF(I$13:I$72,"В")+COUNTIF(I$13:I$72,"НА")+COUNTIF(I$13:I$72,"ВД")+COUNTIF(I$13:I$72,"ВП")+COUNTIF(I$13:I$72,"ДД")+COUNTIF(I$13:I$72,"І")=0,"-",COUNTIF(I$13:I$72,"НЗ")+COUNTIF(I$13:I$72,"ТН")+COUNTIF(I$13:I$72,"ПР")+COUNTIF(I$13:I$72,"П")+COUNTIF(I$13:I$72,"В")+COUNTIF(I$13:I$72,"НА")+COUNTIF(I$13:I$72,"ВД")+COUNTIF(I$13:I$72,"ВП")+COUNTIF(I$13:I$72,"ДД")+COUNTIF(I$13:I$72,"І")))</f>
        <v>-</v>
      </c>
      <c r="J76" s="115" t="str">
        <f aca="false">IF(COUNTIF(J$13:J$72,"ВВ"),"-",IF(COUNTIF(J$13:J$72,"НЗ")+COUNTIF(J$13:J$72,"ТН")+COUNTIF(J$13:J$72,"ПР")+COUNTIF(J$13:J$72,"П")+COUNTIF(J$13:J$72,"В")+COUNTIF(J$13:J$72,"НА")+COUNTIF(J$13:J$72,"ВД")+COUNTIF(J$13:J$72,"ВП")+COUNTIF(J$13:J$72,"ДД")+COUNTIF(J$13:J$72,"І")=0,"-",COUNTIF(J$13:J$72,"НЗ")+COUNTIF(J$13:J$72,"ТН")+COUNTIF(J$13:J$72,"ПР")+COUNTIF(J$13:J$72,"П")+COUNTIF(J$13:J$72,"В")+COUNTIF(J$13:J$72,"НА")+COUNTIF(J$13:J$72,"ВД")+COUNTIF(J$13:J$72,"ВП")+COUNTIF(J$13:J$72,"ДД")+COUNTIF(J$13:J$72,"І")))</f>
        <v>-</v>
      </c>
      <c r="K76" s="115" t="str">
        <f aca="false">IF(COUNTIF(K$13:K$72,"ВВ"),"-",IF(COUNTIF(K$13:K$72,"НЗ")+COUNTIF(K$13:K$72,"ТН")+COUNTIF(K$13:K$72,"ПР")+COUNTIF(K$13:K$72,"П")+COUNTIF(K$13:K$72,"В")+COUNTIF(K$13:K$72,"НА")+COUNTIF(K$13:K$72,"ВД")+COUNTIF(K$13:K$72,"ВП")+COUNTIF(K$13:K$72,"ДД")+COUNTIF(K$13:K$72,"І")=0,"-",COUNTIF(K$13:K$72,"НЗ")+COUNTIF(K$13:K$72,"ТН")+COUNTIF(K$13:K$72,"ПР")+COUNTIF(K$13:K$72,"П")+COUNTIF(K$13:K$72,"В")+COUNTIF(K$13:K$72,"НА")+COUNTIF(K$13:K$72,"ВД")+COUNTIF(K$13:K$72,"ВП")+COUNTIF(K$13:K$72,"ДД")+COUNTIF(K$13:K$72,"І")))</f>
        <v>-</v>
      </c>
      <c r="L76" s="115" t="str">
        <f aca="false">IF(COUNTIF(L$13:L$72,"ВВ"),"-",IF(COUNTIF(L$13:L$72,"НЗ")+COUNTIF(L$13:L$72,"ТН")+COUNTIF(L$13:L$72,"ПР")+COUNTIF(L$13:L$72,"П")+COUNTIF(L$13:L$72,"В")+COUNTIF(L$13:L$72,"НА")+COUNTIF(L$13:L$72,"ВД")+COUNTIF(L$13:L$72,"ВП")+COUNTIF(L$13:L$72,"ДД")+COUNTIF(L$13:L$72,"І")=0,"-",COUNTIF(L$13:L$72,"НЗ")+COUNTIF(L$13:L$72,"ТН")+COUNTIF(L$13:L$72,"ПР")+COUNTIF(L$13:L$72,"П")+COUNTIF(L$13:L$72,"В")+COUNTIF(L$13:L$72,"НА")+COUNTIF(L$13:L$72,"ВД")+COUNTIF(L$13:L$72,"ВП")+COUNTIF(L$13:L$72,"ДД")+COUNTIF(L$13:L$72,"І")))</f>
        <v>-</v>
      </c>
      <c r="M76" s="115" t="str">
        <f aca="false">IF(COUNTIF(M$13:M$72,"ВВ"),"-",IF(COUNTIF(M$13:M$72,"НЗ")+COUNTIF(M$13:M$72,"ТН")+COUNTIF(M$13:M$72,"ПР")+COUNTIF(M$13:M$72,"П")+COUNTIF(M$13:M$72,"В")+COUNTIF(M$13:M$72,"НА")+COUNTIF(M$13:M$72,"ВД")+COUNTIF(M$13:M$72,"ВП")+COUNTIF(M$13:M$72,"ДД")+COUNTIF(M$13:M$72,"І")=0,"-",COUNTIF(M$13:M$72,"НЗ")+COUNTIF(M$13:M$72,"ТН")+COUNTIF(M$13:M$72,"ПР")+COUNTIF(M$13:M$72,"П")+COUNTIF(M$13:M$72,"В")+COUNTIF(M$13:M$72,"НА")+COUNTIF(M$13:M$72,"ВД")+COUNTIF(M$13:M$72,"ВП")+COUNTIF(M$13:M$72,"ДД")+COUNTIF(M$13:M$72,"І")))</f>
        <v>-</v>
      </c>
      <c r="N76" s="115" t="str">
        <f aca="false">IF(COUNTIF(N$13:N$72,"ВВ"),"-",IF(COUNTIF(N$13:N$72,"НЗ")+COUNTIF(N$13:N$72,"ТН")+COUNTIF(N$13:N$72,"ПР")+COUNTIF(N$13:N$72,"П")+COUNTIF(N$13:N$72,"В")+COUNTIF(N$13:N$72,"НА")+COUNTIF(N$13:N$72,"ВД")+COUNTIF(N$13:N$72,"ВП")+COUNTIF(N$13:N$72,"ДД")+COUNTIF(N$13:N$72,"І")=0,"-",COUNTIF(N$13:N$72,"НЗ")+COUNTIF(N$13:N$72,"ТН")+COUNTIF(N$13:N$72,"ПР")+COUNTIF(N$13:N$72,"П")+COUNTIF(N$13:N$72,"В")+COUNTIF(N$13:N$72,"НА")+COUNTIF(N$13:N$72,"ВД")+COUNTIF(N$13:N$72,"ВП")+COUNTIF(N$13:N$72,"ДД")+COUNTIF(N$13:N$72,"І")))</f>
        <v>-</v>
      </c>
      <c r="O76" s="115" t="str">
        <f aca="false">IF(COUNTIF(O$13:O$72,"ВВ"),"-",IF(COUNTIF(O$13:O$72,"НЗ")+COUNTIF(O$13:O$72,"ТН")+COUNTIF(O$13:O$72,"ПР")+COUNTIF(O$13:O$72,"П")+COUNTIF(O$13:O$72,"В")+COUNTIF(O$13:O$72,"НА")+COUNTIF(O$13:O$72,"ВД")+COUNTIF(O$13:O$72,"ВП")+COUNTIF(O$13:O$72,"ДД")+COUNTIF(O$13:O$72,"І")=0,"-",COUNTIF(O$13:O$72,"НЗ")+COUNTIF(O$13:O$72,"ТН")+COUNTIF(O$13:O$72,"ПР")+COUNTIF(O$13:O$72,"П")+COUNTIF(O$13:O$72,"В")+COUNTIF(O$13:O$72,"НА")+COUNTIF(O$13:O$72,"ВД")+COUNTIF(O$13:O$72,"ВП")+COUNTIF(O$13:O$72,"ДД")+COUNTIF(O$13:O$72,"І")))</f>
        <v>-</v>
      </c>
      <c r="P76" s="115" t="str">
        <f aca="false">IF(COUNTIF(P$13:P$72,"ВВ"),"-",IF(COUNTIF(P$13:P$72,"НЗ")+COUNTIF(P$13:P$72,"ТН")+COUNTIF(P$13:P$72,"ПР")+COUNTIF(P$13:P$72,"П")+COUNTIF(P$13:P$72,"В")+COUNTIF(P$13:P$72,"НА")+COUNTIF(P$13:P$72,"ВД")+COUNTIF(P$13:P$72,"ВП")+COUNTIF(P$13:P$72,"ДД")+COUNTIF(P$13:P$72,"І")=0,"-",COUNTIF(P$13:P$72,"НЗ")+COUNTIF(P$13:P$72,"ТН")+COUNTIF(P$13:P$72,"ПР")+COUNTIF(P$13:P$72,"П")+COUNTIF(P$13:P$72,"В")+COUNTIF(P$13:P$72,"НА")+COUNTIF(P$13:P$72,"ВД")+COUNTIF(P$13:P$72,"ВП")+COUNTIF(P$13:P$72,"ДД")+COUNTIF(P$13:P$72,"І")))</f>
        <v>-</v>
      </c>
      <c r="Q76" s="115" t="str">
        <f aca="false">IF(COUNTIF(Q$13:Q$72,"ВВ"),"-",IF(COUNTIF(Q$13:Q$72,"НЗ")+COUNTIF(Q$13:Q$72,"ТН")+COUNTIF(Q$13:Q$72,"ПР")+COUNTIF(Q$13:Q$72,"П")+COUNTIF(Q$13:Q$72,"В")+COUNTIF(Q$13:Q$72,"НА")+COUNTIF(Q$13:Q$72,"ВД")+COUNTIF(Q$13:Q$72,"ВП")+COUNTIF(Q$13:Q$72,"ДД")+COUNTIF(Q$13:Q$72,"І")=0,"-",COUNTIF(Q$13:Q$72,"НЗ")+COUNTIF(Q$13:Q$72,"ТН")+COUNTIF(Q$13:Q$72,"ПР")+COUNTIF(Q$13:Q$72,"П")+COUNTIF(Q$13:Q$72,"В")+COUNTIF(Q$13:Q$72,"НА")+COUNTIF(Q$13:Q$72,"ВД")+COUNTIF(Q$13:Q$72,"ВП")+COUNTIF(Q$13:Q$72,"ДД")+COUNTIF(Q$13:Q$72,"І")))</f>
        <v>-</v>
      </c>
      <c r="R76" s="115" t="str">
        <f aca="false">IF(COUNTIF(R$13:R$72,"ВВ"),"-",IF(COUNTIF(R$13:R$72,"НЗ")+COUNTIF(R$13:R$72,"ТН")+COUNTIF(R$13:R$72,"ПР")+COUNTIF(R$13:R$72,"П")+COUNTIF(R$13:R$72,"В")+COUNTIF(R$13:R$72,"НА")+COUNTIF(R$13:R$72,"ВД")+COUNTIF(R$13:R$72,"ВП")+COUNTIF(R$13:R$72,"ДД")+COUNTIF(R$13:R$72,"І")=0,"-",COUNTIF(R$13:R$72,"НЗ")+COUNTIF(R$13:R$72,"ТН")+COUNTIF(R$13:R$72,"ПР")+COUNTIF(R$13:R$72,"П")+COUNTIF(R$13:R$72,"В")+COUNTIF(R$13:R$72,"НА")+COUNTIF(R$13:R$72,"ВД")+COUNTIF(R$13:R$72,"ВП")+COUNTIF(R$13:R$72,"ДД")+COUNTIF(R$13:R$72,"І")))</f>
        <v>-</v>
      </c>
      <c r="S76" s="115" t="str">
        <f aca="false">IF(COUNTIF(S$13:S$72,"ВВ"),"-",IF(COUNTIF(S$13:S$72,"НЗ")+COUNTIF(S$13:S$72,"ТН")+COUNTIF(S$13:S$72,"ПР")+COUNTIF(S$13:S$72,"П")+COUNTIF(S$13:S$72,"В")+COUNTIF(S$13:S$72,"НА")+COUNTIF(S$13:S$72,"ВД")+COUNTIF(S$13:S$72,"ВП")+COUNTIF(S$13:S$72,"ДД")+COUNTIF(S$13:S$72,"І")=0,"-",COUNTIF(S$13:S$72,"НЗ")+COUNTIF(S$13:S$72,"ТН")+COUNTIF(S$13:S$72,"ПР")+COUNTIF(S$13:S$72,"П")+COUNTIF(S$13:S$72,"В")+COUNTIF(S$13:S$72,"НА")+COUNTIF(S$13:S$72,"ВД")+COUNTIF(S$13:S$72,"ВП")+COUNTIF(S$13:S$72,"ДД")+COUNTIF(S$13:S$72,"І")))</f>
        <v>-</v>
      </c>
      <c r="T76" s="115" t="n">
        <f aca="false">IF(COUNTIF(T$13:T$72,"ВВ"),"-",IF(COUNTIF(T$13:T$72,"НЗ")+COUNTIF(T$13:T$72,"ТН")+COUNTIF(T$13:T$72,"ПР")+COUNTIF(T$13:T$72,"П")+COUNTIF(T$13:T$72,"В")+COUNTIF(T$13:T$72,"НА")+COUNTIF(T$13:T$72,"ВД")+COUNTIF(T$13:T$72,"ВП")+COUNTIF(T$13:T$72,"ДД")+COUNTIF(T$13:T$72,"І")=0,"-",COUNTIF(T$13:T$72,"НЗ")+COUNTIF(T$13:T$72,"ТН")+COUNTIF(T$13:T$72,"ПР")+COUNTIF(T$13:T$72,"П")+COUNTIF(T$13:T$72,"В")+COUNTIF(T$13:T$72,"НА")+COUNTIF(T$13:T$72,"ВД")+COUNTIF(T$13:T$72,"ВП")+COUNTIF(T$13:T$72,"ДД")+COUNTIF(T$13:T$72,"І")))</f>
        <v>1</v>
      </c>
      <c r="U76" s="115" t="str">
        <f aca="false">IF(COUNTIF(U$13:U$72,"ВВ"),"-",IF(COUNTIF(U$13:U$72,"НЗ")+COUNTIF(U$13:U$72,"ТН")+COUNTIF(U$13:U$72,"ПР")+COUNTIF(U$13:U$72,"П")+COUNTIF(U$13:U$72,"В")+COUNTIF(U$13:U$72,"НА")+COUNTIF(U$13:U$72,"ВД")+COUNTIF(U$13:U$72,"ВП")+COUNTIF(U$13:U$72,"ДД")+COUNTIF(U$13:U$72,"І")=0,"-",COUNTIF(U$13:U$72,"НЗ")+COUNTIF(U$13:U$72,"ТН")+COUNTIF(U$13:U$72,"ПР")+COUNTIF(U$13:U$72,"П")+COUNTIF(U$13:U$72,"В")+COUNTIF(U$13:U$72,"НА")+COUNTIF(U$13:U$72,"ВД")+COUNTIF(U$13:U$72,"ВП")+COUNTIF(U$13:U$72,"ДД")+COUNTIF(U$13:U$72,"І")))</f>
        <v>-</v>
      </c>
      <c r="V76" s="115" t="str">
        <f aca="false">IF(COUNTIF(V$13:V$72,"ВВ"),"-",IF(COUNTIF(V$13:V$72,"НЗ")+COUNTIF(V$13:V$72,"ТН")+COUNTIF(V$13:V$72,"ПР")+COUNTIF(V$13:V$72,"П")+COUNTIF(V$13:V$72,"В")+COUNTIF(V$13:V$72,"НА")+COUNTIF(V$13:V$72,"ВД")+COUNTIF(V$13:V$72,"ВП")+COUNTIF(V$13:V$72,"ДД")+COUNTIF(V$13:V$72,"І")=0,"-",COUNTIF(V$13:V$72,"НЗ")+COUNTIF(V$13:V$72,"ТН")+COUNTIF(V$13:V$72,"ПР")+COUNTIF(V$13:V$72,"П")+COUNTIF(V$13:V$72,"В")+COUNTIF(V$13:V$72,"НА")+COUNTIF(V$13:V$72,"ВД")+COUNTIF(V$13:V$72,"ВП")+COUNTIF(V$13:V$72,"ДД")+COUNTIF(V$13:V$72,"І")))</f>
        <v>-</v>
      </c>
      <c r="W76" s="116" t="str">
        <f aca="false">IF(COUNTIF(W$13:W$72,"ВВ"),"-",IF(COUNTIF(W$13:W$72,"НЗ")+COUNTIF(W$13:W$72,"ТН")+COUNTIF(W$13:W$72,"ПР")+COUNTIF(W$13:W$72,"П")+COUNTIF(W$13:W$72,"В")+COUNTIF(W$13:W$72,"НА")+COUNTIF(W$13:W$72,"ВД")+COUNTIF(W$13:W$72,"ВП")+COUNTIF(W$13:W$72,"ДД")+COUNTIF(W$13:W$72,"І")=0,"-",COUNTIF(W$13:W$72,"НЗ")+COUNTIF(W$13:W$72,"ТН")+COUNTIF(W$13:W$72,"ПР")+COUNTIF(W$13:W$72,"П")+COUNTIF(W$13:W$72,"В")+COUNTIF(W$13:W$72,"НА")+COUNTIF(W$13:W$72,"ВД")+COUNTIF(W$13:W$72,"ВП")+COUNTIF(W$13:W$72,"ДД")+COUNTIF(W$13:W$72,"І")))</f>
        <v>-</v>
      </c>
      <c r="X76" s="115" t="str">
        <f aca="false">IF(COUNTIF(X$13:X$72,"ВВ"),"-",IF(COUNTIF(X$13:X$72,"НЗ")+COUNTIF(X$13:X$72,"ТН")+COUNTIF(X$13:X$72,"ПР")+COUNTIF(X$13:X$72,"П")+COUNTIF(X$13:X$72,"В")+COUNTIF(X$13:X$72,"НА")+COUNTIF(X$13:X$72,"ВД")+COUNTIF(X$13:X$72,"ВП")+COUNTIF(X$13:X$72,"ДД")+COUNTIF(X$13:X$72,"І")=0,"-",COUNTIF(X$13:X$72,"НЗ")+COUNTIF(X$13:X$72,"ТН")+COUNTIF(X$13:X$72,"ПР")+COUNTIF(X$13:X$72,"П")+COUNTIF(X$13:X$72,"В")+COUNTIF(X$13:X$72,"НА")+COUNTIF(X$13:X$72,"ВД")+COUNTIF(X$13:X$72,"ВП")+COUNTIF(X$13:X$72,"ДД")+COUNTIF(X$13:X$72,"І")))</f>
        <v>-</v>
      </c>
      <c r="Y76" s="115" t="str">
        <f aca="false">IF(COUNTIF(Y$13:Y$72,"ВВ"),"-",IF(COUNTIF(Y$13:Y$72,"НЗ")+COUNTIF(Y$13:Y$72,"ТН")+COUNTIF(Y$13:Y$72,"ПР")+COUNTIF(Y$13:Y$72,"П")+COUNTIF(Y$13:Y$72,"В")+COUNTIF(Y$13:Y$72,"НА")+COUNTIF(Y$13:Y$72,"ВД")+COUNTIF(Y$13:Y$72,"ВП")+COUNTIF(Y$13:Y$72,"ДД")+COUNTIF(Y$13:Y$72,"І")=0,"-",COUNTIF(Y$13:Y$72,"НЗ")+COUNTIF(Y$13:Y$72,"ТН")+COUNTIF(Y$13:Y$72,"ПР")+COUNTIF(Y$13:Y$72,"П")+COUNTIF(Y$13:Y$72,"В")+COUNTIF(Y$13:Y$72,"НА")+COUNTIF(Y$13:Y$72,"ВД")+COUNTIF(Y$13:Y$72,"ВП")+COUNTIF(Y$13:Y$72,"ДД")+COUNTIF(Y$13:Y$72,"І")))</f>
        <v>-</v>
      </c>
      <c r="Z76" s="116" t="str">
        <f aca="false">IF(COUNTIF(Z$13:Z$72,"ВВ"),"-",IF(COUNTIF(Z$13:Z$72,"НЗ")+COUNTIF(Z$13:Z$72,"ТН")+COUNTIF(Z$13:Z$72,"ПР")+COUNTIF(Z$13:Z$72,"П")+COUNTIF(Z$13:Z$72,"В")+COUNTIF(Z$13:Z$72,"НА")+COUNTIF(Z$13:Z$72,"ВД")+COUNTIF(Z$13:Z$72,"ВП")+COUNTIF(Z$13:Z$72,"ДД")+COUNTIF(Z$13:Z$72,"І")=0,"-",COUNTIF(Z$13:Z$72,"НЗ")+COUNTIF(Z$13:Z$72,"ТН")+COUNTIF(Z$13:Z$72,"ПР")+COUNTIF(Z$13:Z$72,"П")+COUNTIF(Z$13:Z$72,"В")+COUNTIF(Z$13:Z$72,"НА")+COUNTIF(Z$13:Z$72,"ВД")+COUNTIF(Z$13:Z$72,"ВП")+COUNTIF(Z$13:Z$72,"ДД")+COUNTIF(Z$13:Z$72,"І")))</f>
        <v>-</v>
      </c>
      <c r="AA76" s="116" t="n">
        <f aca="false">IF(COUNTIF(AA$13:AA$72,"ВВ"),"-",IF(COUNTIF(AA$13:AA$72,"НЗ")+COUNTIF(AA$13:AA$72,"ТН")+COUNTIF(AA$13:AA$72,"ПР")+COUNTIF(AA$13:AA$72,"П")+COUNTIF(AA$13:AA$72,"В")+COUNTIF(AA$13:AA$72,"НА")+COUNTIF(AA$13:AA$72,"ВД")+COUNTIF(AA$13:AA$72,"ВП")+COUNTIF(AA$13:AA$72,"ДД")+COUNTIF(AA$13:AA$72,"І")=0,"-",COUNTIF(AA$13:AA$72,"НЗ")+COUNTIF(AA$13:AA$72,"ТН")+COUNTIF(AA$13:AA$72,"ПР")+COUNTIF(AA$13:AA$72,"П")+COUNTIF(AA$13:AA$72,"В")+COUNTIF(AA$13:AA$72,"НА")+COUNTIF(AA$13:AA$72,"ВД")+COUNTIF(AA$13:AA$72,"ВП")+COUNTIF(AA$13:AA$72,"ДД")+COUNTIF(AA$13:AA$72,"І")))</f>
        <v>5</v>
      </c>
      <c r="AB76" s="115" t="n">
        <f aca="false">IF(COUNTIF(AB$13:AB$72,"ВВ"),"-",IF(COUNTIF(AB$13:AB$72,"НЗ")+COUNTIF(AB$13:AB$72,"ТН")+COUNTIF(AB$13:AB$72,"ПР")+COUNTIF(AB$13:AB$72,"П")+COUNTIF(AB$13:AB$72,"В")+COUNTIF(AB$13:AB$72,"НА")+COUNTIF(AB$13:AB$72,"ВД")+COUNTIF(AB$13:AB$72,"ВП")+COUNTIF(AB$13:AB$72,"ДД")+COUNTIF(AB$13:AB$72,"І")=0,"-",COUNTIF(AB$13:AB$72,"НЗ")+COUNTIF(AB$13:AB$72,"ТН")+COUNTIF(AB$13:AB$72,"ПР")+COUNTIF(AB$13:AB$72,"П")+COUNTIF(AB$13:AB$72,"В")+COUNTIF(AB$13:AB$72,"НА")+COUNTIF(AB$13:AB$72,"ВД")+COUNTIF(AB$13:AB$72,"ВП")+COUNTIF(AB$13:AB$72,"ДД")+COUNTIF(AB$13:AB$72,"І")))</f>
        <v>11</v>
      </c>
      <c r="AC76" s="115" t="n">
        <f aca="false">IF(COUNTIF(AC$13:AC$72,"ВВ"),"-",IF(COUNTIF(AC$13:AC$72,"НЗ")+COUNTIF(AC$13:AC$72,"ТН")+COUNTIF(AC$13:AC$72,"ПР")+COUNTIF(AC$13:AC$72,"П")+COUNTIF(AC$13:AC$72,"В")+COUNTIF(AC$13:AC$72,"НА")+COUNTIF(AC$13:AC$72,"ВД")+COUNTIF(AC$13:AC$72,"ВП")+COUNTIF(AC$13:AC$72,"ДД")+COUNTIF(AC$13:AC$72,"І")=0,"-",COUNTIF(AC$13:AC$72,"НЗ")+COUNTIF(AC$13:AC$72,"ТН")+COUNTIF(AC$13:AC$72,"ПР")+COUNTIF(AC$13:AC$72,"П")+COUNTIF(AC$13:AC$72,"В")+COUNTIF(AC$13:AC$72,"НА")+COUNTIF(AC$13:AC$72,"ВД")+COUNTIF(AC$13:AC$72,"ВП")+COUNTIF(AC$13:AC$72,"ДД")+COUNTIF(AC$13:AC$72,"І")))</f>
        <v>10</v>
      </c>
      <c r="AD76" s="115" t="str">
        <f aca="false">IF(COUNTIF(AD$13:AD$72,"ВВ"),"-",IF(COUNTIF(AD$13:AD$72,"НЗ")+COUNTIF(AD$13:AD$72,"ТН")+COUNTIF(AD$13:AD$72,"ПР")+COUNTIF(AD$13:AD$72,"П")+COUNTIF(AD$13:AD$72,"В")+COUNTIF(AD$13:AD$72,"НА")+COUNTIF(AD$13:AD$72,"ВД")+COUNTIF(AD$13:AD$72,"ВП")+COUNTIF(AD$13:AD$72,"ДД")+COUNTIF(AD$13:AD$72,"І")=0,"-",COUNTIF(AD$13:AD$72,"НЗ")+COUNTIF(AD$13:AD$72,"ТН")+COUNTIF(AD$13:AD$72,"ПР")+COUNTIF(AD$13:AD$72,"П")+COUNTIF(AD$13:AD$72,"В")+COUNTIF(AD$13:AD$72,"НА")+COUNTIF(AD$13:AD$72,"ВД")+COUNTIF(AD$13:AD$72,"ВП")+COUNTIF(AD$13:AD$72,"ДД")+COUNTIF(AD$13:AD$72,"І")))</f>
        <v>-</v>
      </c>
      <c r="AE76" s="115" t="str">
        <f aca="false">IF(COUNTIF(AE$13:AE$72,"ВВ"),"-",IF(COUNTIF(AE$13:AE$72,"НЗ")+COUNTIF(AE$13:AE$72,"ТН")+COUNTIF(AE$13:AE$72,"ПР")+COUNTIF(AE$13:AE$72,"П")+COUNTIF(AE$13:AE$72,"В")+COUNTIF(AE$13:AE$72,"НА")+COUNTIF(AE$13:AE$72,"ВД")+COUNTIF(AE$13:AE$72,"ВП")+COUNTIF(AE$13:AE$72,"ДД")+COUNTIF(AE$13:AE$72,"І")=0,"-",COUNTIF(AE$13:AE$72,"НЗ")+COUNTIF(AE$13:AE$72,"ТН")+COUNTIF(AE$13:AE$72,"ПР")+COUNTIF(AE$13:AE$72,"П")+COUNTIF(AE$13:AE$72,"В")+COUNTIF(AE$13:AE$72,"НА")+COUNTIF(AE$13:AE$72,"ВД")+COUNTIF(AE$13:AE$72,"ВП")+COUNTIF(AE$13:AE$72,"ДД")+COUNTIF(AE$13:AE$72,"І")))</f>
        <v>-</v>
      </c>
      <c r="AF76" s="115" t="str">
        <f aca="false">IF(COUNTIF(AF$13:AF$72,"ВВ"),"-",IF(COUNTIF(AF$13:AF$72,"НЗ")+COUNTIF(AF$13:AF$72,"ТН")+COUNTIF(AF$13:AF$72,"ПР")+COUNTIF(AF$13:AF$72,"П")+COUNTIF(AF$13:AF$72,"В")+COUNTIF(AF$13:AF$72,"НА")+COUNTIF(AF$13:AF$72,"ВД")+COUNTIF(AF$13:AF$72,"ВП")+COUNTIF(AF$13:AF$72,"ДД")+COUNTIF(AF$13:AF$72,"І")=0,"-",COUNTIF(AF$13:AF$72,"НЗ")+COUNTIF(AF$13:AF$72,"ТН")+COUNTIF(AF$13:AF$72,"ПР")+COUNTIF(AF$13:AF$72,"П")+COUNTIF(AF$13:AF$72,"В")+COUNTIF(AF$13:AF$72,"НА")+COUNTIF(AF$13:AF$72,"ВД")+COUNTIF(AF$13:AF$72,"ВП")+COUNTIF(AF$13:AF$72,"ДД")+COUNTIF(AF$13:AF$72,"І")))</f>
        <v>-</v>
      </c>
      <c r="AG76" s="115" t="str">
        <f aca="false">IF(COUNTIF(AG$13:AG$72,"ВВ"),"-",IF(COUNTIF(AG$13:AG$72,"НЗ")+COUNTIF(AG$13:AG$72,"ТН")+COUNTIF(AG$13:AG$72,"ПР")+COUNTIF(AG$13:AG$72,"П")+COUNTIF(AG$13:AG$72,"В")+COUNTIF(AG$13:AG$72,"НА")+COUNTIF(AG$13:AG$72,"ВД")+COUNTIF(AG$13:AG$72,"ВП")+COUNTIF(AG$13:AG$72,"ДД")+COUNTIF(AG$13:AG$72,"І")=0,"-",COUNTIF(AG$13:AG$72,"НЗ")+COUNTIF(AG$13:AG$72,"ТН")+COUNTIF(AG$13:AG$72,"ПР")+COUNTIF(AG$13:AG$72,"П")+COUNTIF(AG$13:AG$72,"В")+COUNTIF(AG$13:AG$72,"НА")+COUNTIF(AG$13:AG$72,"ВД")+COUNTIF(AG$13:AG$72,"ВП")+COUNTIF(AG$13:AG$72,"ДД")+COUNTIF(AG$13:AG$72,"І")))</f>
        <v>-</v>
      </c>
      <c r="AH76" s="115" t="str">
        <f aca="false">IF(COUNTIF(AH$13:AH$72,"ВВ"),"-",IF(COUNTIF(AH$13:AH$72,"НЗ")+COUNTIF(AH$13:AH$72,"ТН")+COUNTIF(AH$13:AH$72,"ПР")+COUNTIF(AH$13:AH$72,"П")+COUNTIF(AH$13:AH$72,"В")+COUNTIF(AH$13:AH$72,"НА")+COUNTIF(AH$13:AH$72,"ВД")+COUNTIF(AH$13:AH$72,"ВП")+COUNTIF(AH$13:AH$72,"ДД")+COUNTIF(AH$13:AH$72,"І")=0,"-",COUNTIF(AH$13:AH$72,"НЗ")+COUNTIF(AH$13:AH$72,"ТН")+COUNTIF(AH$13:AH$72,"ПР")+COUNTIF(AH$13:AH$72,"П")+COUNTIF(AH$13:AH$72,"В")+COUNTIF(AH$13:AH$72,"НА")+COUNTIF(AH$13:AH$72,"ВД")+COUNTIF(AH$13:AH$72,"ВП")+COUNTIF(AH$13:AH$72,"ДД")+COUNTIF(AH$13:AH$72,"І")))</f>
        <v>-</v>
      </c>
      <c r="AI76" s="115" t="str">
        <f aca="false">IF(COUNTIF(AI$13:AI$72,"ВВ"),"-",IF(COUNTIF(AI$13:AI$72,"НЗ")+COUNTIF(AI$13:AI$72,"ТН")+COUNTIF(AI$13:AI$72,"ПР")+COUNTIF(AI$13:AI$72,"П")+COUNTIF(AI$13:AI$72,"В")+COUNTIF(AI$13:AI$72,"НА")+COUNTIF(AI$13:AI$72,"ВД")+COUNTIF(AI$13:AI$72,"ВП")+COUNTIF(AI$13:AI$72,"ДД")+COUNTIF(AI$13:AI$72,"І")=0,"-",COUNTIF(AI$13:AI$72,"НЗ")+COUNTIF(AI$13:AI$72,"ТН")+COUNTIF(AI$13:AI$72,"ПР")+COUNTIF(AI$13:AI$72,"П")+COUNTIF(AI$13:AI$72,"В")+COUNTIF(AI$13:AI$72,"НА")+COUNTIF(AI$13:AI$72,"ВД")+COUNTIF(AI$13:AI$72,"ВП")+COUNTIF(AI$13:AI$72,"ДД")+COUNTIF(AI$13:AI$72,"І")))</f>
        <v>-</v>
      </c>
      <c r="AJ76" s="115" t="str">
        <f aca="false">IF(COUNTIF(AJ$13:AJ$72,"ВВ"),"-",IF(COUNTIF(AJ$13:AJ$72,"НЗ")+COUNTIF(AJ$13:AJ$72,"ТН")+COUNTIF(AJ$13:AJ$72,"ПР")+COUNTIF(AJ$13:AJ$72,"П")+COUNTIF(AJ$13:AJ$72,"В")+COUNTIF(AJ$13:AJ$72,"НА")+COUNTIF(AJ$13:AJ$72,"ВД")+COUNTIF(AJ$13:AJ$72,"ВП")+COUNTIF(AJ$13:AJ$72,"ДД")+COUNTIF(AJ$13:AJ$72,"І")=0,"-",COUNTIF(AJ$13:AJ$72,"НЗ")+COUNTIF(AJ$13:AJ$72,"ТН")+COUNTIF(AJ$13:AJ$72,"ПР")+COUNTIF(AJ$13:AJ$72,"П")+COUNTIF(AJ$13:AJ$72,"В")+COUNTIF(AJ$13:AJ$72,"НА")+COUNTIF(AJ$13:AJ$72,"ВД")+COUNTIF(AJ$13:AJ$72,"ВП")+COUNTIF(AJ$13:AJ$72,"ДД")+COUNTIF(AJ$13:AJ$72,"І")))</f>
        <v>-</v>
      </c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9"/>
    </row>
    <row r="77" customFormat="false" ht="12.75" hidden="false" customHeight="false" outlineLevel="0" collapsed="false">
      <c r="D77" s="120"/>
      <c r="E77" s="120"/>
    </row>
    <row r="78" customFormat="false" ht="12.75" hidden="false" customHeight="true" outlineLevel="0" collapsed="false">
      <c r="A78" s="121" t="s">
        <v>81</v>
      </c>
      <c r="B78" s="121"/>
      <c r="C78" s="121"/>
      <c r="D78" s="121"/>
      <c r="E78" s="122"/>
      <c r="F78" s="122"/>
      <c r="G78" s="122"/>
      <c r="H78" s="122"/>
      <c r="I78" s="122"/>
      <c r="J78" s="122"/>
      <c r="L78" s="123"/>
      <c r="M78" s="123"/>
      <c r="N78" s="123"/>
      <c r="P78" s="124"/>
      <c r="Q78" s="124"/>
      <c r="R78" s="124"/>
      <c r="S78" s="124"/>
      <c r="T78" s="124"/>
      <c r="U78" s="125"/>
      <c r="V78" s="125"/>
      <c r="W78" s="126"/>
      <c r="X78" s="125"/>
      <c r="Y78" s="125"/>
      <c r="Z78" s="126"/>
      <c r="AA78" s="126"/>
      <c r="AB78" s="125"/>
      <c r="AC78" s="125"/>
      <c r="AD78" s="125"/>
      <c r="AE78" s="125"/>
      <c r="AF78" s="125"/>
      <c r="AG78" s="125"/>
      <c r="AH78" s="125"/>
      <c r="AI78" s="125"/>
      <c r="AJ78" s="125"/>
      <c r="AK78" s="128"/>
      <c r="AL78" s="128"/>
      <c r="AM78" s="128"/>
      <c r="AN78" s="129"/>
      <c r="AO78" s="129"/>
    </row>
    <row r="79" customFormat="false" ht="12.75" hidden="false" customHeight="true" outlineLevel="0" collapsed="false">
      <c r="A79" s="40"/>
      <c r="B79" s="130"/>
      <c r="C79" s="200"/>
      <c r="D79" s="40"/>
      <c r="E79" s="132" t="s">
        <v>82</v>
      </c>
      <c r="F79" s="132"/>
      <c r="G79" s="132"/>
      <c r="H79" s="132"/>
      <c r="I79" s="132"/>
      <c r="J79" s="132"/>
      <c r="K79" s="40"/>
      <c r="L79" s="132" t="s">
        <v>83</v>
      </c>
      <c r="M79" s="132"/>
      <c r="N79" s="132"/>
      <c r="O79" s="40"/>
      <c r="P79" s="132" t="s">
        <v>84</v>
      </c>
      <c r="Q79" s="132"/>
      <c r="R79" s="132"/>
      <c r="S79" s="132"/>
      <c r="T79" s="132"/>
      <c r="U79" s="40"/>
      <c r="V79" s="40"/>
      <c r="W79" s="133"/>
      <c r="X79" s="40"/>
      <c r="Y79" s="40"/>
      <c r="Z79" s="133"/>
      <c r="AA79" s="133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35"/>
      <c r="AM79" s="40"/>
      <c r="AN79" s="136"/>
      <c r="AO79" s="136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137"/>
    </row>
    <row r="80" customFormat="false" ht="12.75" hidden="false" customHeight="true" outlineLevel="0" collapsed="false">
      <c r="A80" s="138" t="s">
        <v>85</v>
      </c>
      <c r="B80" s="138"/>
      <c r="C80" s="201"/>
      <c r="E80" s="140" t="s">
        <v>86</v>
      </c>
      <c r="F80" s="140"/>
      <c r="G80" s="140"/>
      <c r="H80" s="140"/>
      <c r="I80" s="140"/>
      <c r="J80" s="140"/>
      <c r="L80" s="123"/>
      <c r="M80" s="123"/>
      <c r="N80" s="123"/>
      <c r="P80" s="124"/>
      <c r="Q80" s="124"/>
      <c r="R80" s="124"/>
      <c r="S80" s="124"/>
      <c r="T80" s="124"/>
      <c r="U80" s="125"/>
      <c r="V80" s="125"/>
      <c r="W80" s="126"/>
      <c r="X80" s="125"/>
      <c r="Y80" s="125"/>
      <c r="Z80" s="126"/>
      <c r="AA80" s="126"/>
      <c r="AB80" s="125"/>
      <c r="AC80" s="125"/>
      <c r="AD80" s="125"/>
      <c r="AE80" s="125"/>
      <c r="AF80" s="125"/>
      <c r="AG80" s="125"/>
      <c r="AH80" s="125"/>
      <c r="AI80" s="125"/>
      <c r="AJ80" s="125"/>
      <c r="AK80" s="141" t="n">
        <f aca="false">AO4</f>
        <v>43522</v>
      </c>
      <c r="AL80" s="141"/>
      <c r="AM80" s="141"/>
      <c r="AN80" s="129"/>
      <c r="AO80" s="129"/>
    </row>
    <row r="81" customFormat="false" ht="12.75" hidden="false" customHeight="true" outlineLevel="0" collapsed="false">
      <c r="A81" s="40"/>
      <c r="B81" s="40"/>
      <c r="C81" s="202"/>
      <c r="D81" s="40"/>
      <c r="E81" s="132" t="s">
        <v>82</v>
      </c>
      <c r="F81" s="132"/>
      <c r="G81" s="132"/>
      <c r="H81" s="132"/>
      <c r="I81" s="132"/>
      <c r="J81" s="132"/>
      <c r="K81" s="40"/>
      <c r="L81" s="132" t="s">
        <v>83</v>
      </c>
      <c r="M81" s="132"/>
      <c r="N81" s="132"/>
      <c r="O81" s="40"/>
      <c r="P81" s="132" t="s">
        <v>84</v>
      </c>
      <c r="Q81" s="132"/>
      <c r="R81" s="132"/>
      <c r="S81" s="132"/>
      <c r="T81" s="132"/>
      <c r="U81" s="136"/>
      <c r="V81" s="136"/>
      <c r="W81" s="142"/>
      <c r="X81" s="136"/>
      <c r="Y81" s="136"/>
      <c r="Z81" s="142"/>
      <c r="AA81" s="142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40"/>
      <c r="AM81" s="136"/>
      <c r="AN81" s="136"/>
      <c r="AO81" s="136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137"/>
    </row>
    <row r="83" customFormat="false" ht="12.75" hidden="false" customHeight="true" outlineLevel="0" collapsed="false">
      <c r="D83" s="144" t="s">
        <v>87</v>
      </c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144"/>
      <c r="AM83" s="144"/>
    </row>
    <row r="84" customFormat="false" ht="12.75" hidden="false" customHeight="true" outlineLevel="0" collapsed="false">
      <c r="D84" s="6" t="s">
        <v>35</v>
      </c>
      <c r="E84" s="6" t="s">
        <v>88</v>
      </c>
      <c r="F84" s="145" t="s">
        <v>89</v>
      </c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</row>
    <row r="85" customFormat="false" ht="12.75" hidden="false" customHeight="true" outlineLevel="0" collapsed="false">
      <c r="D85" s="6" t="s">
        <v>38</v>
      </c>
      <c r="E85" s="6" t="s">
        <v>88</v>
      </c>
      <c r="F85" s="145" t="s">
        <v>90</v>
      </c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</row>
    <row r="86" customFormat="false" ht="12.75" hidden="false" customHeight="true" outlineLevel="0" collapsed="false">
      <c r="D86" s="6" t="s">
        <v>91</v>
      </c>
      <c r="E86" s="6" t="s">
        <v>88</v>
      </c>
      <c r="F86" s="145" t="s">
        <v>92</v>
      </c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</row>
    <row r="87" customFormat="false" ht="12.75" hidden="false" customHeight="true" outlineLevel="0" collapsed="false">
      <c r="D87" s="6" t="s">
        <v>93</v>
      </c>
      <c r="E87" s="6" t="s">
        <v>88</v>
      </c>
      <c r="F87" s="145" t="s">
        <v>94</v>
      </c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</row>
    <row r="88" customFormat="false" ht="12.75" hidden="false" customHeight="true" outlineLevel="0" collapsed="false">
      <c r="D88" s="6" t="s">
        <v>36</v>
      </c>
      <c r="E88" s="6" t="s">
        <v>88</v>
      </c>
      <c r="F88" s="145" t="s">
        <v>95</v>
      </c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</row>
    <row r="89" customFormat="false" ht="12.75" hidden="false" customHeight="true" outlineLevel="0" collapsed="false">
      <c r="D89" s="6" t="s">
        <v>37</v>
      </c>
      <c r="E89" s="6" t="s">
        <v>88</v>
      </c>
      <c r="F89" s="145" t="s">
        <v>96</v>
      </c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</row>
    <row r="90" customFormat="false" ht="12.75" hidden="false" customHeight="true" outlineLevel="0" collapsed="false">
      <c r="D90" s="6" t="s">
        <v>42</v>
      </c>
      <c r="E90" s="6" t="s">
        <v>88</v>
      </c>
      <c r="F90" s="145" t="s">
        <v>27</v>
      </c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</row>
    <row r="91" customFormat="false" ht="12.75" hidden="false" customHeight="true" outlineLevel="0" collapsed="false">
      <c r="D91" s="6" t="s">
        <v>97</v>
      </c>
      <c r="E91" s="6" t="s">
        <v>88</v>
      </c>
      <c r="F91" s="145" t="s">
        <v>98</v>
      </c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</row>
    <row r="92" customFormat="false" ht="12.75" hidden="false" customHeight="true" outlineLevel="0" collapsed="false">
      <c r="D92" s="6" t="s">
        <v>43</v>
      </c>
      <c r="E92" s="6" t="s">
        <v>88</v>
      </c>
      <c r="F92" s="145" t="s">
        <v>99</v>
      </c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</row>
    <row r="93" customFormat="false" ht="12.75" hidden="false" customHeight="true" outlineLevel="0" collapsed="false">
      <c r="D93" s="6" t="s">
        <v>44</v>
      </c>
      <c r="E93" s="6" t="s">
        <v>88</v>
      </c>
      <c r="F93" s="145" t="s">
        <v>100</v>
      </c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</row>
    <row r="94" customFormat="false" ht="12.75" hidden="false" customHeight="true" outlineLevel="0" collapsed="false">
      <c r="D94" s="6" t="s">
        <v>40</v>
      </c>
      <c r="E94" s="6" t="s">
        <v>88</v>
      </c>
      <c r="F94" s="145" t="s">
        <v>101</v>
      </c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</row>
    <row r="95" customFormat="false" ht="12.75" hidden="false" customHeight="true" outlineLevel="0" collapsed="false">
      <c r="D95" s="6" t="s">
        <v>45</v>
      </c>
      <c r="E95" s="6" t="s">
        <v>88</v>
      </c>
      <c r="F95" s="145" t="s">
        <v>30</v>
      </c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</row>
    <row r="96" customFormat="false" ht="12.75" hidden="false" customHeight="true" outlineLevel="0" collapsed="false">
      <c r="D96" s="6" t="s">
        <v>46</v>
      </c>
      <c r="E96" s="6" t="s">
        <v>88</v>
      </c>
      <c r="F96" s="145" t="s">
        <v>31</v>
      </c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</row>
    <row r="97" customFormat="false" ht="12.75" hidden="false" customHeight="true" outlineLevel="0" collapsed="false">
      <c r="D97" s="6" t="s">
        <v>41</v>
      </c>
      <c r="E97" s="6" t="s">
        <v>88</v>
      </c>
      <c r="F97" s="145" t="s">
        <v>102</v>
      </c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</row>
    <row r="98" customFormat="false" ht="12.75" hidden="false" customHeight="true" outlineLevel="0" collapsed="false">
      <c r="D98" s="6" t="s">
        <v>47</v>
      </c>
      <c r="E98" s="6" t="s">
        <v>88</v>
      </c>
      <c r="F98" s="145" t="s">
        <v>32</v>
      </c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</row>
    <row r="99" customFormat="false" ht="12.75" hidden="false" customHeight="true" outlineLevel="0" collapsed="false">
      <c r="D99" s="6" t="s">
        <v>48</v>
      </c>
      <c r="E99" s="6" t="s">
        <v>88</v>
      </c>
      <c r="F99" s="145" t="s">
        <v>33</v>
      </c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</row>
  </sheetData>
  <autoFilter ref="A12:BA74"/>
  <mergeCells count="389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E73"/>
    <mergeCell ref="A74:E74"/>
    <mergeCell ref="A75:E75"/>
    <mergeCell ref="A76:E76"/>
    <mergeCell ref="A78:D78"/>
    <mergeCell ref="E78:J78"/>
    <mergeCell ref="L78:N78"/>
    <mergeCell ref="P78:T78"/>
    <mergeCell ref="AK78:AM78"/>
    <mergeCell ref="E79:J79"/>
    <mergeCell ref="L79:N79"/>
    <mergeCell ref="P79:T79"/>
    <mergeCell ref="E80:J80"/>
    <mergeCell ref="L80:N80"/>
    <mergeCell ref="P80:T80"/>
    <mergeCell ref="AK80:AM80"/>
    <mergeCell ref="E81:J81"/>
    <mergeCell ref="L81:N81"/>
    <mergeCell ref="P81:T81"/>
    <mergeCell ref="D83:AM83"/>
    <mergeCell ref="F84:AM84"/>
    <mergeCell ref="F85:AM85"/>
    <mergeCell ref="F86:AM86"/>
    <mergeCell ref="F87:AM87"/>
    <mergeCell ref="F88:AM88"/>
    <mergeCell ref="F89:AM89"/>
    <mergeCell ref="F90:AM90"/>
    <mergeCell ref="F91:AM91"/>
    <mergeCell ref="F92:AM92"/>
    <mergeCell ref="F93:AM93"/>
    <mergeCell ref="F94:AM94"/>
    <mergeCell ref="F95:AM95"/>
    <mergeCell ref="F96:AM96"/>
    <mergeCell ref="F97:AM97"/>
    <mergeCell ref="F98:AM98"/>
    <mergeCell ref="F99:AM99"/>
  </mergeCells>
  <conditionalFormatting sqref="AH16:AJ16,AH20:AJ20,AH24:AJ24,AH28:AJ28,AH32:AJ32,AH36:AJ36,AH40:AJ40,AH44:AJ44,AH48:AJ48,AH52:AJ52,AH56:AJ56,AH60:AJ60,AH64:AJ64,AH68:AJ68,AH72:AJ72">
    <cfRule type="cellIs" priority="2" operator="greaterThan" aboveAverage="0" equalAverage="0" bottom="0" percent="0" rank="0" text="" dxfId="0">
      <formula>4</formula>
    </cfRule>
  </conditionalFormatting>
  <conditionalFormatting sqref="F60:AG60,F64:AG64,F68:AG68,F72:AG72,F56:AC56,F16:AC16,F20:AC20,F24:AC24,F28:AC28,F32:AC32,F36:AC36,F40:AC40,F44:AC44,F48:AC48,F52:AC52,AF52:AG52,AF48:AG48,AF44:AG44,AF40:AG40,AF36:AG36,AF32:AG32,AF28:AG28,AF24:AG24,AF20:AG20,AF56:AG56">
    <cfRule type="cellIs" priority="3" operator="greaterThan" aboveAverage="0" equalAverage="0" bottom="0" percent="0" rank="0" text="" dxfId="1">
      <formula>4</formula>
    </cfRule>
  </conditionalFormatting>
  <conditionalFormatting sqref="AD16:AG16,AD20:AE20,AD24:AE24,AD28:AE28,AD32:AE32,AD36:AE36,AD40:AE40,AD44:AE44,AD48:AE48,AD52:AE52,AD56:AE56">
    <cfRule type="cellIs" priority="4" operator="greaterThan" aboveAverage="0" equalAverage="0" bottom="0" percent="0" rank="0" text="" dxfId="2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CC00"/>
    <pageSetUpPr fitToPage="true"/>
  </sheetPr>
  <dimension ref="A2:BA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80" workbookViewId="0">
      <pane xSplit="5" ySplit="12" topLeftCell="F37" activePane="bottomRight" state="frozen"/>
      <selection pane="topLeft" activeCell="A1" activeCellId="0" sqref="A1"/>
      <selection pane="topRight" activeCell="F1" activeCellId="0" sqref="F1"/>
      <selection pane="bottomLeft" activeCell="A37" activeCellId="0" sqref="A37"/>
      <selection pane="bottomRight" activeCell="AD50" activeCellId="0" sqref="AD50"/>
    </sheetView>
  </sheetViews>
  <sheetFormatPr defaultRowHeight="12.75"/>
  <cols>
    <col collapsed="false" hidden="false" max="1" min="1" style="1" width="3.99489795918367"/>
    <col collapsed="false" hidden="false" max="2" min="2" style="1" width="29.5357142857143"/>
    <col collapsed="false" hidden="false" max="3" min="3" style="120" width="16.5510204081633"/>
    <col collapsed="false" hidden="false" max="4" min="4" style="1" width="27.6836734693878"/>
    <col collapsed="false" hidden="false" max="5" min="5" style="1" width="3.99489795918367"/>
    <col collapsed="false" hidden="false" max="15" min="6" style="1" width="4.70918367346939"/>
    <col collapsed="false" hidden="false" max="17" min="16" style="2" width="4.70918367346939"/>
    <col collapsed="false" hidden="false" max="19" min="18" style="1" width="4.70918367346939"/>
    <col collapsed="false" hidden="false" max="20" min="20" style="2" width="4.70918367346939"/>
    <col collapsed="false" hidden="false" max="22" min="21" style="1" width="4.70918367346939"/>
    <col collapsed="false" hidden="false" max="23" min="23" style="2" width="4.70918367346939"/>
    <col collapsed="false" hidden="false" max="26" min="24" style="1" width="4.70918367346939"/>
    <col collapsed="false" hidden="false" max="27" min="27" style="2" width="4.70918367346939"/>
    <col collapsed="false" hidden="false" max="29" min="28" style="1" width="4.70918367346939"/>
    <col collapsed="false" hidden="false" max="30" min="30" style="3" width="4.70918367346939"/>
    <col collapsed="false" hidden="false" max="36" min="31" style="1" width="4.70918367346939"/>
    <col collapsed="false" hidden="false" max="37" min="37" style="1" width="7.70408163265306"/>
    <col collapsed="false" hidden="false" max="39" min="38" style="1" width="4.70918367346939"/>
    <col collapsed="false" hidden="false" max="40" min="40" style="1" width="8.8469387755102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9.55612244897959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9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3"/>
      <c r="Q4" s="13"/>
      <c r="R4" s="14"/>
      <c r="S4" s="11"/>
      <c r="U4" s="11"/>
      <c r="V4" s="11"/>
      <c r="X4" s="11"/>
      <c r="Y4" s="11"/>
      <c r="Z4" s="11"/>
      <c r="AB4" s="11"/>
      <c r="AC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19"/>
      <c r="R5" s="11"/>
      <c r="S5" s="11"/>
      <c r="U5" s="11"/>
      <c r="V5" s="11"/>
      <c r="X5" s="11"/>
      <c r="Y5" s="11"/>
      <c r="Z5" s="11"/>
      <c r="AB5" s="11"/>
      <c r="AC5" s="11"/>
      <c r="AE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3"/>
      <c r="Q6" s="13"/>
      <c r="R6" s="11"/>
      <c r="S6" s="11"/>
      <c r="U6" s="11"/>
      <c r="V6" s="11"/>
      <c r="X6" s="11"/>
      <c r="Y6" s="11"/>
      <c r="Z6" s="11"/>
      <c r="AB6" s="11"/>
      <c r="AC6" s="11"/>
      <c r="AK6" s="11"/>
    </row>
    <row r="7" customFormat="false" ht="16.5" hidden="false" customHeight="true" outlineLevel="0" collapsed="false">
      <c r="A7" s="11"/>
      <c r="B7" s="22"/>
      <c r="C7" s="194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5"/>
      <c r="X7" s="23"/>
      <c r="Y7" s="23"/>
      <c r="Z7" s="23"/>
      <c r="AA7" s="25"/>
      <c r="AB7" s="23"/>
      <c r="AC7" s="23"/>
      <c r="AD7" s="195"/>
      <c r="AE7" s="27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93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196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46.45" hidden="false" customHeight="true" outlineLevel="0" collapsed="false">
      <c r="A11" s="31"/>
      <c r="B11" s="31"/>
      <c r="C11" s="196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3" t="n">
        <v>11</v>
      </c>
      <c r="Q11" s="43" t="n">
        <v>12</v>
      </c>
      <c r="R11" s="42" t="n">
        <v>13</v>
      </c>
      <c r="S11" s="42" t="n">
        <v>14</v>
      </c>
      <c r="T11" s="43" t="n">
        <v>15</v>
      </c>
      <c r="U11" s="42" t="n">
        <v>16</v>
      </c>
      <c r="V11" s="42" t="n">
        <v>17</v>
      </c>
      <c r="W11" s="43" t="n">
        <v>18</v>
      </c>
      <c r="X11" s="42" t="n">
        <v>19</v>
      </c>
      <c r="Y11" s="42" t="n">
        <v>20</v>
      </c>
      <c r="Z11" s="42" t="n">
        <v>21</v>
      </c>
      <c r="AA11" s="43" t="n">
        <v>22</v>
      </c>
      <c r="AB11" s="42" t="n">
        <v>23</v>
      </c>
      <c r="AC11" s="42" t="n">
        <v>24</v>
      </c>
      <c r="AD11" s="44" t="n">
        <v>25</v>
      </c>
      <c r="AE11" s="42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5.25" hidden="false" customHeight="true" outlineLevel="0" collapsed="false">
      <c r="A12" s="46"/>
      <c r="B12" s="47"/>
      <c r="C12" s="197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50"/>
      <c r="Q12" s="50"/>
      <c r="R12" s="49"/>
      <c r="S12" s="49"/>
      <c r="T12" s="50"/>
      <c r="U12" s="49"/>
      <c r="V12" s="49"/>
      <c r="W12" s="50"/>
      <c r="X12" s="49"/>
      <c r="Y12" s="49"/>
      <c r="Z12" s="49"/>
      <c r="AA12" s="50"/>
      <c r="AB12" s="49"/>
      <c r="AC12" s="49"/>
      <c r="AD12" s="51"/>
      <c r="AE12" s="49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>Бачикало Максим Валерійович</v>
      </c>
      <c r="C13" s="102" t="s">
        <v>194</v>
      </c>
      <c r="D13" s="60" t="str">
        <f aca="false">IFERROR(VLOOKUP($C13,Списки!$A$1:$C$3999,3,0),"")</f>
        <v>налагоджувальник</v>
      </c>
      <c r="E13" s="0"/>
      <c r="F13" s="61" t="str">
        <f aca="false">VLOOKUP(F$11,Графік!$A$5:$C$32,3,0)</f>
        <v>Р</v>
      </c>
      <c r="G13" s="158" t="str">
        <f aca="false">VLOOKUP(G$11,Графік!$A$5:$C$32,3,0)</f>
        <v>Р</v>
      </c>
      <c r="H13" s="158" t="s">
        <v>195</v>
      </c>
      <c r="I13" s="158" t="str">
        <f aca="false">VLOOKUP(I$11,Графік!$A$5:$C$32,3,0)</f>
        <v>ВВ</v>
      </c>
      <c r="J13" s="158" t="str">
        <f aca="false">VLOOKUP(J$11,Графік!$A$5:$C$32,3,0)</f>
        <v>Р</v>
      </c>
      <c r="K13" s="158" t="str">
        <f aca="false">VLOOKUP(K$11,Графік!$A$5:$C$32,3,0)</f>
        <v>Р</v>
      </c>
      <c r="L13" s="158" t="str">
        <f aca="false">VLOOKUP(L$11,Графік!$A$5:$C$32,3,0)</f>
        <v>Р</v>
      </c>
      <c r="M13" s="158" t="str">
        <f aca="false">VLOOKUP(M$11,Графік!$A$5:$C$32,3,0)</f>
        <v>Р</v>
      </c>
      <c r="N13" s="158" t="s">
        <v>195</v>
      </c>
      <c r="O13" s="158" t="str">
        <f aca="false">VLOOKUP(O$11,Графік!$A$5:$C$32,3,0)</f>
        <v>ВВ</v>
      </c>
      <c r="P13" s="159" t="str">
        <f aca="false">VLOOKUP(P$11,Графік!$A$5:$C$32,3,0)</f>
        <v>Р</v>
      </c>
      <c r="Q13" s="159" t="str">
        <f aca="false">VLOOKUP(Q$11,Графік!$A$5:$C$32,3,0)</f>
        <v>Р</v>
      </c>
      <c r="R13" s="158" t="str">
        <f aca="false">VLOOKUP(R$11,Графік!$A$5:$C$32,3,0)</f>
        <v>Р</v>
      </c>
      <c r="S13" s="158" t="str">
        <f aca="false">VLOOKUP(S$11,Графік!$A$5:$C$32,3,0)</f>
        <v>Р</v>
      </c>
      <c r="T13" s="159" t="str">
        <f aca="false">VLOOKUP(T$11,Графік!$A$5:$C$32,3,0)</f>
        <v>ВВ</v>
      </c>
      <c r="U13" s="158" t="str">
        <f aca="false">VLOOKUP(U$11,Графік!$A$5:$C$32,3,0)</f>
        <v>ВВ</v>
      </c>
      <c r="V13" s="158" t="str">
        <f aca="false">VLOOKUP(V$11,Графік!$A$5:$C$32,3,0)</f>
        <v>Р</v>
      </c>
      <c r="W13" s="159" t="str">
        <f aca="false">VLOOKUP(W$11,Графік!$A$5:$C$32,3,0)</f>
        <v>Р</v>
      </c>
      <c r="X13" s="158" t="str">
        <f aca="false">VLOOKUP(X$11,Графік!$A$5:$C$32,3,0)</f>
        <v>Р</v>
      </c>
      <c r="Y13" s="158" t="str">
        <f aca="false">VLOOKUP(Y$11,Графік!$A$5:$C$32,3,0)</f>
        <v>Р</v>
      </c>
      <c r="Z13" s="158" t="str">
        <f aca="false">VLOOKUP(Z$11,Графік!$A$5:$C$32,3,0)</f>
        <v>ВВ</v>
      </c>
      <c r="AA13" s="159" t="str">
        <f aca="false">VLOOKUP(AA$11,Графік!$A$5:$C$32,3,0)</f>
        <v>ВВ</v>
      </c>
      <c r="AB13" s="159" t="s">
        <v>51</v>
      </c>
      <c r="AC13" s="159" t="s">
        <v>51</v>
      </c>
      <c r="AD13" s="160" t="str">
        <f aca="false">VLOOKUP(AD$11,Графік!$A$5:$C$32,3,0)</f>
        <v>Р</v>
      </c>
      <c r="AE13" s="159" t="str">
        <f aca="false">VLOOKUP(AE$11,Графік!$A$5:$C$32,3,0)</f>
        <v>Р</v>
      </c>
      <c r="AF13" s="159" t="str">
        <f aca="false">VLOOKUP(AF$11,Графік!$A$5:$C$32,3,0)</f>
        <v>ВВ</v>
      </c>
      <c r="AG13" s="159" t="str">
        <f aca="false">VLOOKUP(AG$11,Графік!$A$5:$C$32,3,0)</f>
        <v>ВВ</v>
      </c>
      <c r="AH13" s="158"/>
      <c r="AI13" s="158"/>
      <c r="AJ13" s="161"/>
      <c r="AK13" s="66" t="n">
        <f aca="false">SUMIF($F13:$AJ16,"Р",$F14:$AJ14)</f>
        <v>120</v>
      </c>
      <c r="AL13" s="67" t="n">
        <f aca="false">SUMIF($F15:$AJ16,"НУ",$F16:$AJ16)</f>
        <v>14</v>
      </c>
      <c r="AM13" s="68" t="n">
        <f aca="false">SUMIF(F13:AJ16,"РВ",F14:AJ14)</f>
        <v>0</v>
      </c>
      <c r="AN13" s="69" t="n">
        <f aca="false">AK13+AL13+AM13</f>
        <v>134</v>
      </c>
      <c r="AO13" s="70" t="n">
        <f aca="false">COUNTIF($F13:$AJ16,"=Р")</f>
        <v>16</v>
      </c>
      <c r="AP13" s="70" t="n">
        <f aca="false">COUNTIF($F13:$AJ16,"=ВВ")</f>
        <v>10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0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2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n">
        <f aca="false">IF(C13&gt;1,Графік!$D$36,"")</f>
        <v>144</v>
      </c>
    </row>
    <row r="14" s="80" customFormat="true" ht="15" hidden="false" customHeight="true" outlineLevel="0" collapsed="false">
      <c r="A14" s="57"/>
      <c r="B14" s="58"/>
      <c r="C14" s="102"/>
      <c r="D14" s="60"/>
      <c r="E14" s="74"/>
      <c r="F14" s="75" t="n">
        <f aca="false">IF(F13="Р",8,"")</f>
        <v>8</v>
      </c>
      <c r="G14" s="76" t="n">
        <f aca="false">IF(G13="Р",8,"")</f>
        <v>8</v>
      </c>
      <c r="H14" s="76"/>
      <c r="I14" s="76" t="str">
        <f aca="false">IF(I13="Р",8,"")</f>
        <v/>
      </c>
      <c r="J14" s="76" t="n">
        <f aca="false">IF(J13="Р",8,"")</f>
        <v>8</v>
      </c>
      <c r="K14" s="76" t="n">
        <f aca="false">IF(K13="Р",8,"")</f>
        <v>8</v>
      </c>
      <c r="L14" s="76" t="n">
        <f aca="false">IF(L13="Р",8,"")</f>
        <v>8</v>
      </c>
      <c r="M14" s="76" t="n">
        <f aca="false">IF(M13="Р",8,"")</f>
        <v>8</v>
      </c>
      <c r="N14" s="76"/>
      <c r="O14" s="76" t="str">
        <f aca="false">IF(O13="Р",8,"")</f>
        <v/>
      </c>
      <c r="P14" s="77" t="n">
        <f aca="false">IF(P13="Р",8,"")</f>
        <v>8</v>
      </c>
      <c r="Q14" s="77" t="n">
        <f aca="false">IF(Q13="Р",8,"")</f>
        <v>8</v>
      </c>
      <c r="R14" s="76" t="n">
        <f aca="false">IF(R13="Р",8,"")</f>
        <v>8</v>
      </c>
      <c r="S14" s="76" t="n">
        <f aca="false">IF(S13="Р",8,"")</f>
        <v>8</v>
      </c>
      <c r="T14" s="77" t="str">
        <f aca="false">IF(T13="Р",8,"")</f>
        <v/>
      </c>
      <c r="U14" s="76" t="str">
        <f aca="false">IF(U13="Р",8,"")</f>
        <v/>
      </c>
      <c r="V14" s="76" t="n">
        <f aca="false">IF(V13="Р",8,"")</f>
        <v>8</v>
      </c>
      <c r="W14" s="77" t="n">
        <f aca="false">IF(W13="Р",8,"")</f>
        <v>8</v>
      </c>
      <c r="X14" s="76" t="n">
        <f aca="false">IF(X13="Р",8,"")</f>
        <v>8</v>
      </c>
      <c r="Y14" s="76" t="n">
        <f aca="false">IF(Y13="Р",8,"")</f>
        <v>8</v>
      </c>
      <c r="Z14" s="76"/>
      <c r="AA14" s="77"/>
      <c r="AB14" s="76"/>
      <c r="AC14" s="76"/>
      <c r="AD14" s="78" t="n">
        <v>8</v>
      </c>
      <c r="AE14" s="76"/>
      <c r="AF14" s="76"/>
      <c r="AG14" s="76"/>
      <c r="AH14" s="76"/>
      <c r="AI14" s="76"/>
      <c r="AJ14" s="79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102"/>
      <c r="D15" s="60"/>
      <c r="E15" s="74"/>
      <c r="F15" s="81" t="str">
        <f aca="false">IF(F16&gt;0,"НУ","")</f>
        <v/>
      </c>
      <c r="G15" s="83" t="s">
        <v>186</v>
      </c>
      <c r="H15" s="83" t="str">
        <f aca="false">IF(H16&gt;0,"НУ","")</f>
        <v/>
      </c>
      <c r="I15" s="83" t="str">
        <f aca="false">IF(I16&gt;0,"НУ","")</f>
        <v/>
      </c>
      <c r="J15" s="83" t="str">
        <f aca="false">IF(J16&gt;0,"НУ","")</f>
        <v/>
      </c>
      <c r="K15" s="83" t="str">
        <f aca="false">IF(K16&gt;0,"НУ","")</f>
        <v/>
      </c>
      <c r="L15" s="83" t="str">
        <f aca="false">IF(L16&gt;0,"НУ","")</f>
        <v/>
      </c>
      <c r="M15" s="83" t="s">
        <v>186</v>
      </c>
      <c r="N15" s="83" t="str">
        <f aca="false">IF(N16&gt;0,"НУ","")</f>
        <v/>
      </c>
      <c r="O15" s="83" t="str">
        <f aca="false">IF(O16&gt;0,"НУ","")</f>
        <v/>
      </c>
      <c r="P15" s="83" t="str">
        <f aca="false">IF(P16&gt;0,"НУ","")</f>
        <v/>
      </c>
      <c r="Q15" s="83" t="str">
        <f aca="false">IF(Q16&gt;0,"НУ","")</f>
        <v/>
      </c>
      <c r="R15" s="83" t="str">
        <f aca="false">IF(R16&gt;0,"НУ","")</f>
        <v/>
      </c>
      <c r="S15" s="83" t="str">
        <f aca="false">IF(S16&gt;0,"НУ","")</f>
        <v/>
      </c>
      <c r="T15" s="83" t="str">
        <f aca="false">IF(T16&gt;0,"НУ","")</f>
        <v/>
      </c>
      <c r="U15" s="83" t="str">
        <f aca="false">IF(U16&gt;0,"НУ","")</f>
        <v/>
      </c>
      <c r="V15" s="83" t="str">
        <f aca="false">IF(V16&gt;0,"НУ","")</f>
        <v/>
      </c>
      <c r="W15" s="83" t="str">
        <f aca="false">IF(W16&gt;0,"НУ","")</f>
        <v/>
      </c>
      <c r="X15" s="83" t="str">
        <f aca="false">IF(X16&gt;0,"НУ","")</f>
        <v/>
      </c>
      <c r="Y15" s="83" t="str">
        <f aca="false">IF(Y16&gt;0,"НУ","")</f>
        <v/>
      </c>
      <c r="Z15" s="83"/>
      <c r="AA15" s="83"/>
      <c r="AB15" s="83"/>
      <c r="AC15" s="83"/>
      <c r="AD15" s="84"/>
      <c r="AE15" s="83"/>
      <c r="AF15" s="83"/>
      <c r="AG15" s="83"/>
      <c r="AH15" s="83"/>
      <c r="AI15" s="83"/>
      <c r="AJ15" s="85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102"/>
      <c r="D16" s="60"/>
      <c r="E16" s="86"/>
      <c r="F16" s="87"/>
      <c r="G16" s="88" t="n">
        <v>7</v>
      </c>
      <c r="H16" s="88"/>
      <c r="I16" s="88"/>
      <c r="J16" s="88"/>
      <c r="K16" s="88"/>
      <c r="L16" s="88"/>
      <c r="M16" s="88" t="n">
        <v>7</v>
      </c>
      <c r="N16" s="88"/>
      <c r="O16" s="88"/>
      <c r="P16" s="89"/>
      <c r="Q16" s="89"/>
      <c r="R16" s="88"/>
      <c r="S16" s="88"/>
      <c r="T16" s="89"/>
      <c r="U16" s="88"/>
      <c r="V16" s="88"/>
      <c r="W16" s="89"/>
      <c r="X16" s="88"/>
      <c r="Y16" s="88"/>
      <c r="Z16" s="88"/>
      <c r="AA16" s="89"/>
      <c r="AB16" s="88"/>
      <c r="AC16" s="88"/>
      <c r="AD16" s="90"/>
      <c r="AE16" s="88"/>
      <c r="AF16" s="88"/>
      <c r="AG16" s="88"/>
      <c r="AH16" s="88"/>
      <c r="AI16" s="88"/>
      <c r="AJ16" s="91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>Гамалюк Віталій Васильович</v>
      </c>
      <c r="C17" s="102" t="s">
        <v>196</v>
      </c>
      <c r="D17" s="60" t="str">
        <f aca="false">IFERROR(VLOOKUP($C17,Списки!$A$1:$C$3999,3,0),"")</f>
        <v>налагоджувальник</v>
      </c>
      <c r="E17" s="92"/>
      <c r="F17" s="165" t="str">
        <f aca="false">VLOOKUP(F$11,Графік!$A$5:$C$32,3,0)</f>
        <v>Р</v>
      </c>
      <c r="G17" s="166" t="str">
        <f aca="false">VLOOKUP(G$11,Графік!$A$5:$C$32,3,0)</f>
        <v>Р</v>
      </c>
      <c r="H17" s="166" t="str">
        <f aca="false">VLOOKUP(H$11,Графік!$A$5:$C$32,3,0)</f>
        <v>ВВ</v>
      </c>
      <c r="I17" s="166" t="str">
        <f aca="false">VLOOKUP(I$11,Графік!$A$5:$C$32,3,0)</f>
        <v>ВВ</v>
      </c>
      <c r="J17" s="166" t="str">
        <f aca="false">VLOOKUP(J$11,Графік!$A$5:$C$32,3,0)</f>
        <v>Р</v>
      </c>
      <c r="K17" s="166" t="str">
        <f aca="false">VLOOKUP(K$11,Графік!$A$5:$C$32,3,0)</f>
        <v>Р</v>
      </c>
      <c r="L17" s="166" t="str">
        <f aca="false">VLOOKUP(L$11,Графік!$A$5:$C$32,3,0)</f>
        <v>Р</v>
      </c>
      <c r="M17" s="166" t="str">
        <f aca="false">VLOOKUP(M$11,Графік!$A$5:$C$32,3,0)</f>
        <v>Р</v>
      </c>
      <c r="N17" s="166" t="str">
        <f aca="false">VLOOKUP(N$11,Графік!$A$5:$C$32,3,0)</f>
        <v>ВВ</v>
      </c>
      <c r="O17" s="166" t="str">
        <f aca="false">VLOOKUP(O$11,Графік!$A$5:$C$32,3,0)</f>
        <v>ВВ</v>
      </c>
      <c r="P17" s="167" t="str">
        <f aca="false">VLOOKUP(P$11,Графік!$A$5:$C$32,3,0)</f>
        <v>Р</v>
      </c>
      <c r="Q17" s="167" t="str">
        <f aca="false">VLOOKUP(Q$11,Графік!$A$5:$C$32,3,0)</f>
        <v>Р</v>
      </c>
      <c r="R17" s="166" t="str">
        <f aca="false">VLOOKUP(R$11,Графік!$A$5:$C$32,3,0)</f>
        <v>Р</v>
      </c>
      <c r="S17" s="166" t="str">
        <f aca="false">VLOOKUP(S$11,Графік!$A$5:$C$32,3,0)</f>
        <v>Р</v>
      </c>
      <c r="T17" s="167" t="str">
        <f aca="false">VLOOKUP(T$11,Графік!$A$5:$C$32,3,0)</f>
        <v>ВВ</v>
      </c>
      <c r="U17" s="166" t="str">
        <f aca="false">VLOOKUP(U$11,Графік!$A$5:$C$32,3,0)</f>
        <v>ВВ</v>
      </c>
      <c r="V17" s="166" t="str">
        <f aca="false">VLOOKUP(V$11,Графік!$A$5:$C$32,3,0)</f>
        <v>Р</v>
      </c>
      <c r="W17" s="167" t="str">
        <f aca="false">VLOOKUP(W$11,Графік!$A$5:$C$32,3,0)</f>
        <v>Р</v>
      </c>
      <c r="X17" s="166" t="str">
        <f aca="false">VLOOKUP(X$11,Графік!$A$5:$C$32,3,0)</f>
        <v>Р</v>
      </c>
      <c r="Y17" s="166" t="str">
        <f aca="false">VLOOKUP(Y$11,Графік!$A$5:$C$32,3,0)</f>
        <v>Р</v>
      </c>
      <c r="Z17" s="158" t="str">
        <f aca="false">VLOOKUP(Z$11,Графік!$A$5:$C$32,3,0)</f>
        <v>ВВ</v>
      </c>
      <c r="AA17" s="159" t="s">
        <v>132</v>
      </c>
      <c r="AB17" s="159" t="s">
        <v>51</v>
      </c>
      <c r="AC17" s="159" t="s">
        <v>51</v>
      </c>
      <c r="AD17" s="160" t="str">
        <f aca="false">VLOOKUP(AD$11,Графік!$A$5:$C$32,3,0)</f>
        <v>Р</v>
      </c>
      <c r="AE17" s="159" t="str">
        <f aca="false">VLOOKUP(AE$11,Графік!$A$5:$C$32,3,0)</f>
        <v>Р</v>
      </c>
      <c r="AF17" s="159" t="str">
        <f aca="false">VLOOKUP(AF$11,Графік!$A$5:$C$32,3,0)</f>
        <v>ВВ</v>
      </c>
      <c r="AG17" s="159" t="str">
        <f aca="false">VLOOKUP(AG$11,Графік!$A$5:$C$32,3,0)</f>
        <v>ВВ</v>
      </c>
      <c r="AH17" s="166"/>
      <c r="AI17" s="166"/>
      <c r="AJ17" s="169"/>
      <c r="AK17" s="93" t="n">
        <f aca="false">SUMIF($F17:$AJ20,"Р",$F18:$AJ18)</f>
        <v>116</v>
      </c>
      <c r="AL17" s="94" t="n">
        <f aca="false">SUMIF($F19:$AJ20,"НУ",$F20:$AJ20)</f>
        <v>7</v>
      </c>
      <c r="AM17" s="95" t="n">
        <f aca="false">SUMIF(F17:AJ20,"РВ",F18:AJ18)</f>
        <v>8</v>
      </c>
      <c r="AN17" s="96" t="n">
        <f aca="false">AK17+AL17+AM17</f>
        <v>131</v>
      </c>
      <c r="AO17" s="70" t="n">
        <f aca="false">COUNTIF($F17:$AJ20,"=Р")</f>
        <v>16</v>
      </c>
      <c r="AP17" s="97" t="n">
        <f aca="false">COUNTIF($F17:$AJ20,"=ВВ")</f>
        <v>9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0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2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0</v>
      </c>
      <c r="BA17" s="73" t="n">
        <f aca="false">IF(C17&gt;1,Графік!$D$36,"")</f>
        <v>144</v>
      </c>
    </row>
    <row r="18" customFormat="false" ht="15" hidden="false" customHeight="true" outlineLevel="0" collapsed="false">
      <c r="A18" s="57"/>
      <c r="B18" s="58"/>
      <c r="C18" s="102"/>
      <c r="D18" s="60"/>
      <c r="E18" s="100"/>
      <c r="F18" s="75" t="n">
        <f aca="false">IF(F17="Р",8,"")</f>
        <v>8</v>
      </c>
      <c r="G18" s="76" t="n">
        <v>4</v>
      </c>
      <c r="H18" s="170" t="str">
        <f aca="false">IF(H17="Р",8,"")</f>
        <v/>
      </c>
      <c r="I18" s="170" t="str">
        <f aca="false">IF(I17="Р",8,"")</f>
        <v/>
      </c>
      <c r="J18" s="170" t="n">
        <f aca="false">IF(J17="Р",8,"")</f>
        <v>8</v>
      </c>
      <c r="K18" s="170" t="n">
        <f aca="false">IF(K17="Р",8,"")</f>
        <v>8</v>
      </c>
      <c r="L18" s="170" t="n">
        <f aca="false">IF(L17="Р",8,"")</f>
        <v>8</v>
      </c>
      <c r="M18" s="170" t="n">
        <f aca="false">IF(M17="Р",8,"")</f>
        <v>8</v>
      </c>
      <c r="N18" s="170" t="str">
        <f aca="false">IF(N17="Р",8,"")</f>
        <v/>
      </c>
      <c r="O18" s="170" t="str">
        <f aca="false">IF(O17="Р",8,"")</f>
        <v/>
      </c>
      <c r="P18" s="171" t="n">
        <f aca="false">IF(P17="Р",8,"")</f>
        <v>8</v>
      </c>
      <c r="Q18" s="171" t="n">
        <f aca="false">IF(Q17="Р",8,"")</f>
        <v>8</v>
      </c>
      <c r="R18" s="170" t="n">
        <f aca="false">IF(R17="Р",8,"")</f>
        <v>8</v>
      </c>
      <c r="S18" s="170" t="n">
        <f aca="false">IF(S17="Р",8,"")</f>
        <v>8</v>
      </c>
      <c r="T18" s="171" t="str">
        <f aca="false">IF(T17="Р",8,"")</f>
        <v/>
      </c>
      <c r="U18" s="170" t="str">
        <f aca="false">IF(U17="Р",8,"")</f>
        <v/>
      </c>
      <c r="V18" s="170" t="n">
        <f aca="false">IF(V17="Р",8,"")</f>
        <v>8</v>
      </c>
      <c r="W18" s="171" t="n">
        <f aca="false">IF(W17="Р",8,"")</f>
        <v>8</v>
      </c>
      <c r="X18" s="170" t="n">
        <f aca="false">IF(X17="Р",8,"")</f>
        <v>8</v>
      </c>
      <c r="Y18" s="170" t="n">
        <f aca="false">IF(Y17="Р",8,"")</f>
        <v>8</v>
      </c>
      <c r="Z18" s="76"/>
      <c r="AA18" s="77" t="n">
        <v>8</v>
      </c>
      <c r="AB18" s="76"/>
      <c r="AC18" s="76"/>
      <c r="AD18" s="78" t="n">
        <v>8</v>
      </c>
      <c r="AE18" s="76"/>
      <c r="AF18" s="76"/>
      <c r="AG18" s="76"/>
      <c r="AH18" s="76"/>
      <c r="AI18" s="76"/>
      <c r="AJ18" s="79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102"/>
      <c r="D19" s="60"/>
      <c r="E19" s="100"/>
      <c r="F19" s="82" t="str">
        <f aca="false">IF(F20&gt;0,"НУ","")</f>
        <v/>
      </c>
      <c r="G19" s="82" t="str">
        <f aca="false">IF(G20&gt;0,"НУ","")</f>
        <v/>
      </c>
      <c r="H19" s="82" t="str">
        <f aca="false">IF(H20&gt;0,"НУ","")</f>
        <v/>
      </c>
      <c r="I19" s="82" t="str">
        <f aca="false">IF(I20&gt;0,"НУ","")</f>
        <v/>
      </c>
      <c r="J19" s="82" t="str">
        <f aca="false">IF(J20&gt;0,"НУ","")</f>
        <v/>
      </c>
      <c r="K19" s="82" t="str">
        <f aca="false">IF(K20&gt;0,"НУ","")</f>
        <v/>
      </c>
      <c r="L19" s="82" t="str">
        <f aca="false">IF(L20&gt;0,"НУ","")</f>
        <v/>
      </c>
      <c r="M19" s="82" t="str">
        <f aca="false">IF(M20&gt;0,"НУ","")</f>
        <v/>
      </c>
      <c r="N19" s="82" t="str">
        <f aca="false">IF(N20&gt;0,"НУ","")</f>
        <v/>
      </c>
      <c r="O19" s="82" t="str">
        <f aca="false">IF(O20&gt;0,"НУ","")</f>
        <v/>
      </c>
      <c r="P19" s="83" t="str">
        <f aca="false">IF(P20&gt;0,"НУ","")</f>
        <v/>
      </c>
      <c r="Q19" s="83" t="str">
        <f aca="false">IF(Q20&gt;0,"НУ","")</f>
        <v/>
      </c>
      <c r="R19" s="82" t="s">
        <v>36</v>
      </c>
      <c r="S19" s="82" t="str">
        <f aca="false">IF(S20&gt;0,"НУ","")</f>
        <v/>
      </c>
      <c r="T19" s="83" t="str">
        <f aca="false">IF(T20&gt;0,"НУ","")</f>
        <v/>
      </c>
      <c r="U19" s="82" t="str">
        <f aca="false">IF(U20&gt;0,"НУ","")</f>
        <v/>
      </c>
      <c r="V19" s="82" t="str">
        <f aca="false">IF(V20&gt;0,"НУ","")</f>
        <v/>
      </c>
      <c r="W19" s="83" t="str">
        <f aca="false">IF(W20&gt;0,"НУ","")</f>
        <v/>
      </c>
      <c r="X19" s="82" t="str">
        <f aca="false">IF(X20&gt;0,"НУ","")</f>
        <v/>
      </c>
      <c r="Y19" s="82" t="str">
        <f aca="false">IF(Y20&gt;0,"НУ","")</f>
        <v/>
      </c>
      <c r="Z19" s="83"/>
      <c r="AA19" s="83"/>
      <c r="AB19" s="83"/>
      <c r="AC19" s="83"/>
      <c r="AD19" s="84"/>
      <c r="AE19" s="83"/>
      <c r="AF19" s="83"/>
      <c r="AG19" s="83"/>
      <c r="AH19" s="82"/>
      <c r="AI19" s="82"/>
      <c r="AJ19" s="173"/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102"/>
      <c r="D20" s="60"/>
      <c r="E20" s="101"/>
      <c r="F20" s="87"/>
      <c r="G20" s="88"/>
      <c r="H20" s="88"/>
      <c r="I20" s="88"/>
      <c r="J20" s="88"/>
      <c r="K20" s="88"/>
      <c r="L20" s="88"/>
      <c r="M20" s="88"/>
      <c r="N20" s="88"/>
      <c r="O20" s="88"/>
      <c r="P20" s="89"/>
      <c r="Q20" s="89"/>
      <c r="R20" s="88" t="n">
        <v>7</v>
      </c>
      <c r="S20" s="88"/>
      <c r="T20" s="89"/>
      <c r="U20" s="88"/>
      <c r="V20" s="88"/>
      <c r="W20" s="89"/>
      <c r="X20" s="88"/>
      <c r="Y20" s="88"/>
      <c r="Z20" s="88"/>
      <c r="AA20" s="89"/>
      <c r="AB20" s="88"/>
      <c r="AC20" s="88"/>
      <c r="AD20" s="90"/>
      <c r="AE20" s="88"/>
      <c r="AF20" s="88"/>
      <c r="AG20" s="88"/>
      <c r="AH20" s="88"/>
      <c r="AI20" s="88"/>
      <c r="AJ20" s="91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>Кіріле Василь Васильович</v>
      </c>
      <c r="C21" s="102" t="s">
        <v>197</v>
      </c>
      <c r="D21" s="60" t="str">
        <f aca="false">IFERROR(VLOOKUP($C21,Списки!$A$1:$C$3999,3,0),"")</f>
        <v>налагоджувальник</v>
      </c>
      <c r="E21" s="92"/>
      <c r="F21" s="61" t="str">
        <f aca="false">VLOOKUP(F$11,Графік!$A$5:$C$32,3,0)</f>
        <v>Р</v>
      </c>
      <c r="G21" s="158" t="str">
        <f aca="false">VLOOKUP(G$11,Графік!$A$5:$C$32,3,0)</f>
        <v>Р</v>
      </c>
      <c r="H21" s="158" t="str">
        <f aca="false">VLOOKUP(H$11,Графік!$A$5:$C$32,3,0)</f>
        <v>ВВ</v>
      </c>
      <c r="I21" s="158" t="str">
        <f aca="false">VLOOKUP(I$11,Графік!$A$5:$C$32,3,0)</f>
        <v>ВВ</v>
      </c>
      <c r="J21" s="158" t="str">
        <f aca="false">VLOOKUP(J$11,Графік!$A$5:$C$32,3,0)</f>
        <v>Р</v>
      </c>
      <c r="K21" s="158" t="str">
        <f aca="false">VLOOKUP(K$11,Графік!$A$5:$C$32,3,0)</f>
        <v>Р</v>
      </c>
      <c r="L21" s="158" t="str">
        <f aca="false">VLOOKUP(L$11,Графік!$A$5:$C$32,3,0)</f>
        <v>Р</v>
      </c>
      <c r="M21" s="158" t="str">
        <f aca="false">VLOOKUP(M$11,Графік!$A$5:$C$32,3,0)</f>
        <v>Р</v>
      </c>
      <c r="N21" s="158" t="s">
        <v>37</v>
      </c>
      <c r="O21" s="158" t="str">
        <f aca="false">VLOOKUP(O$11,Графік!$A$5:$C$32,3,0)</f>
        <v>ВВ</v>
      </c>
      <c r="P21" s="159" t="str">
        <f aca="false">VLOOKUP(P$11,Графік!$A$5:$C$32,3,0)</f>
        <v>Р</v>
      </c>
      <c r="Q21" s="159" t="str">
        <f aca="false">VLOOKUP(Q$11,Графік!$A$5:$C$32,3,0)</f>
        <v>Р</v>
      </c>
      <c r="R21" s="158" t="str">
        <f aca="false">VLOOKUP(R$11,Графік!$A$5:$C$32,3,0)</f>
        <v>Р</v>
      </c>
      <c r="S21" s="158" t="str">
        <f aca="false">VLOOKUP(S$11,Графік!$A$5:$C$32,3,0)</f>
        <v>Р</v>
      </c>
      <c r="T21" s="159" t="str">
        <f aca="false">VLOOKUP(T$11,Графік!$A$5:$C$32,3,0)</f>
        <v>ВВ</v>
      </c>
      <c r="U21" s="158" t="str">
        <f aca="false">VLOOKUP(U$11,Графік!$A$5:$C$32,3,0)</f>
        <v>ВВ</v>
      </c>
      <c r="V21" s="158" t="s">
        <v>66</v>
      </c>
      <c r="W21" s="159" t="s">
        <v>66</v>
      </c>
      <c r="X21" s="158" t="str">
        <f aca="false">VLOOKUP(X$11,Графік!$A$5:$C$32,3,0)</f>
        <v>Р</v>
      </c>
      <c r="Y21" s="158" t="str">
        <f aca="false">VLOOKUP(Y$11,Графік!$A$5:$C$32,3,0)</f>
        <v>Р</v>
      </c>
      <c r="Z21" s="158" t="str">
        <f aca="false">VLOOKUP(Z$11,Графік!$A$5:$C$32,3,0)</f>
        <v>ВВ</v>
      </c>
      <c r="AA21" s="159" t="s">
        <v>132</v>
      </c>
      <c r="AB21" s="159" t="s">
        <v>51</v>
      </c>
      <c r="AC21" s="159" t="s">
        <v>51</v>
      </c>
      <c r="AD21" s="160" t="str">
        <f aca="false">VLOOKUP(AD$11,Графік!$A$5:$C$32,3,0)</f>
        <v>Р</v>
      </c>
      <c r="AE21" s="159" t="str">
        <f aca="false">VLOOKUP(AE$11,Графік!$A$5:$C$32,3,0)</f>
        <v>Р</v>
      </c>
      <c r="AF21" s="159" t="str">
        <f aca="false">VLOOKUP(AF$11,Графік!$A$5:$C$32,3,0)</f>
        <v>ВВ</v>
      </c>
      <c r="AG21" s="159" t="str">
        <f aca="false">VLOOKUP(AG$11,Графік!$A$5:$C$32,3,0)</f>
        <v>ВВ</v>
      </c>
      <c r="AH21" s="158"/>
      <c r="AI21" s="158"/>
      <c r="AJ21" s="161"/>
      <c r="AK21" s="93" t="n">
        <f aca="false">SUMIF($F21:$AJ24,"Р",$F22:$AJ22)</f>
        <v>104</v>
      </c>
      <c r="AL21" s="94" t="n">
        <f aca="false">SUMIF($F23:$AJ24,"НУ",$F24:$AJ24)</f>
        <v>7</v>
      </c>
      <c r="AM21" s="95" t="n">
        <f aca="false">SUMIF(F21:AJ24,"РВ",F22:AJ22)</f>
        <v>16</v>
      </c>
      <c r="AN21" s="96" t="n">
        <f aca="false">AK21+AL21+AM21</f>
        <v>127</v>
      </c>
      <c r="AO21" s="70" t="n">
        <f aca="false">COUNTIF($F21:$AJ24,"=Р")</f>
        <v>14</v>
      </c>
      <c r="AP21" s="97" t="n">
        <f aca="false">COUNTIF($F21:$AJ24,"=ВВ")</f>
        <v>8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2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2</v>
      </c>
      <c r="BA21" s="73" t="n">
        <f aca="false">IF(C21&gt;1,Графік!$D$36,"")</f>
        <v>144</v>
      </c>
    </row>
    <row r="22" customFormat="false" ht="15" hidden="false" customHeight="true" outlineLevel="0" collapsed="false">
      <c r="A22" s="57"/>
      <c r="B22" s="58"/>
      <c r="C22" s="102"/>
      <c r="D22" s="60"/>
      <c r="E22" s="100"/>
      <c r="F22" s="75" t="n">
        <f aca="false">IF(F21="Р",8,"")</f>
        <v>8</v>
      </c>
      <c r="G22" s="76" t="n">
        <f aca="false">IF(G21="Р",8,"")</f>
        <v>8</v>
      </c>
      <c r="H22" s="170" t="str">
        <f aca="false">IF(H21="Р",8,"")</f>
        <v/>
      </c>
      <c r="I22" s="170" t="str">
        <f aca="false">IF(I21="Р",8,"")</f>
        <v/>
      </c>
      <c r="J22" s="170" t="n">
        <f aca="false">IF(J21="Р",8,"")</f>
        <v>8</v>
      </c>
      <c r="K22" s="170" t="n">
        <f aca="false">IF(K21="Р",8,"")</f>
        <v>8</v>
      </c>
      <c r="L22" s="170" t="n">
        <f aca="false">IF(L21="Р",8,"")</f>
        <v>8</v>
      </c>
      <c r="M22" s="170" t="n">
        <f aca="false">IF(M21="Р",8,"")</f>
        <v>8</v>
      </c>
      <c r="N22" s="170" t="n">
        <v>8</v>
      </c>
      <c r="O22" s="170" t="str">
        <f aca="false">IF(O21="Р",8,"")</f>
        <v/>
      </c>
      <c r="P22" s="171" t="n">
        <f aca="false">IF(P21="Р",8,"")</f>
        <v>8</v>
      </c>
      <c r="Q22" s="171" t="n">
        <f aca="false">IF(Q21="Р",8,"")</f>
        <v>8</v>
      </c>
      <c r="R22" s="170" t="n">
        <f aca="false">IF(R21="Р",8,"")</f>
        <v>8</v>
      </c>
      <c r="S22" s="170" t="n">
        <f aca="false">IF(S21="Р",8,"")</f>
        <v>8</v>
      </c>
      <c r="T22" s="171" t="str">
        <f aca="false">IF(T21="Р",8,"")</f>
        <v/>
      </c>
      <c r="U22" s="170" t="str">
        <f aca="false">IF(U21="Р",8,"")</f>
        <v/>
      </c>
      <c r="V22" s="170" t="str">
        <f aca="false">IF(V21="Р",8,"")</f>
        <v/>
      </c>
      <c r="W22" s="171" t="str">
        <f aca="false">IF(W21="Р",8,"")</f>
        <v/>
      </c>
      <c r="X22" s="170" t="n">
        <f aca="false">IF(X21="Р",8,"")</f>
        <v>8</v>
      </c>
      <c r="Y22" s="170" t="n">
        <f aca="false">IF(Y21="Р",8,"")</f>
        <v>8</v>
      </c>
      <c r="Z22" s="76"/>
      <c r="AA22" s="77" t="n">
        <v>8</v>
      </c>
      <c r="AB22" s="76"/>
      <c r="AC22" s="76"/>
      <c r="AD22" s="78" t="n">
        <v>8</v>
      </c>
      <c r="AE22" s="76"/>
      <c r="AF22" s="76"/>
      <c r="AG22" s="76"/>
      <c r="AH22" s="76"/>
      <c r="AI22" s="76"/>
      <c r="AJ22" s="79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102"/>
      <c r="D23" s="60"/>
      <c r="E23" s="100"/>
      <c r="F23" s="82" t="str">
        <f aca="false">IF(F24&gt;0,"НУ","")</f>
        <v/>
      </c>
      <c r="G23" s="82" t="str">
        <f aca="false">IF(G24&gt;0,"НУ","")</f>
        <v/>
      </c>
      <c r="H23" s="82" t="str">
        <f aca="false">IF(H24&gt;0,"НУ","")</f>
        <v/>
      </c>
      <c r="I23" s="82" t="str">
        <f aca="false">IF(I24&gt;0,"НУ","")</f>
        <v/>
      </c>
      <c r="J23" s="82" t="str">
        <f aca="false">IF(J24&gt;0,"НУ","")</f>
        <v/>
      </c>
      <c r="K23" s="82" t="str">
        <f aca="false">IF(K24&gt;0,"НУ","")</f>
        <v/>
      </c>
      <c r="L23" s="82" t="str">
        <f aca="false">IF(L24&gt;0,"НУ","")</f>
        <v/>
      </c>
      <c r="M23" s="82" t="str">
        <f aca="false">IF(M24&gt;0,"НУ","")</f>
        <v/>
      </c>
      <c r="N23" s="82" t="str">
        <f aca="false">IF(N24&gt;0,"НУ","")</f>
        <v/>
      </c>
      <c r="O23" s="82" t="str">
        <f aca="false">IF(O24&gt;0,"НУ","")</f>
        <v/>
      </c>
      <c r="P23" s="83" t="str">
        <f aca="false">IF(P24&gt;0,"НУ","")</f>
        <v/>
      </c>
      <c r="Q23" s="83" t="str">
        <f aca="false">IF(Q24&gt;0,"НУ","")</f>
        <v/>
      </c>
      <c r="R23" s="82" t="s">
        <v>36</v>
      </c>
      <c r="S23" s="82" t="str">
        <f aca="false">IF(S24&gt;0,"НУ","")</f>
        <v/>
      </c>
      <c r="T23" s="83" t="str">
        <f aca="false">IF(T24&gt;0,"НУ","")</f>
        <v/>
      </c>
      <c r="U23" s="82" t="str">
        <f aca="false">IF(U24&gt;0,"НУ","")</f>
        <v/>
      </c>
      <c r="V23" s="82" t="str">
        <f aca="false">IF(V24&gt;0,"НУ","")</f>
        <v/>
      </c>
      <c r="W23" s="83" t="str">
        <f aca="false">IF(W24&gt;0,"НУ","")</f>
        <v/>
      </c>
      <c r="X23" s="82" t="str">
        <f aca="false">IF(X24&gt;0,"НУ","")</f>
        <v/>
      </c>
      <c r="Y23" s="82" t="str">
        <f aca="false">IF(Y24&gt;0,"НУ","")</f>
        <v/>
      </c>
      <c r="Z23" s="83"/>
      <c r="AA23" s="83"/>
      <c r="AB23" s="83"/>
      <c r="AC23" s="83"/>
      <c r="AD23" s="84"/>
      <c r="AE23" s="83"/>
      <c r="AF23" s="83"/>
      <c r="AG23" s="83"/>
      <c r="AH23" s="82"/>
      <c r="AI23" s="82"/>
      <c r="AJ23" s="173"/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102"/>
      <c r="D24" s="60"/>
      <c r="E24" s="101"/>
      <c r="F24" s="87"/>
      <c r="G24" s="203"/>
      <c r="H24" s="204"/>
      <c r="I24" s="204"/>
      <c r="J24" s="204"/>
      <c r="K24" s="88"/>
      <c r="L24" s="187"/>
      <c r="M24" s="88"/>
      <c r="N24" s="88"/>
      <c r="O24" s="88"/>
      <c r="P24" s="89"/>
      <c r="Q24" s="89"/>
      <c r="R24" s="88" t="n">
        <v>7</v>
      </c>
      <c r="S24" s="88"/>
      <c r="T24" s="89"/>
      <c r="U24" s="88"/>
      <c r="V24" s="88"/>
      <c r="W24" s="89"/>
      <c r="X24" s="88"/>
      <c r="Y24" s="88"/>
      <c r="Z24" s="88"/>
      <c r="AA24" s="89"/>
      <c r="AB24" s="88"/>
      <c r="AC24" s="88"/>
      <c r="AD24" s="90"/>
      <c r="AE24" s="88"/>
      <c r="AF24" s="88"/>
      <c r="AG24" s="88"/>
      <c r="AH24" s="88"/>
      <c r="AI24" s="88"/>
      <c r="AJ24" s="91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>Князь Богдан Васильвич</v>
      </c>
      <c r="C25" s="102" t="s">
        <v>198</v>
      </c>
      <c r="D25" s="60" t="str">
        <f aca="false">IFERROR(VLOOKUP($C25,Списки!$A$1:$C$3999,3,0),"")</f>
        <v>налагоджувальник</v>
      </c>
      <c r="E25" s="92"/>
      <c r="F25" s="205" t="s">
        <v>41</v>
      </c>
      <c r="G25" s="166" t="s">
        <v>41</v>
      </c>
      <c r="H25" s="166" t="s">
        <v>41</v>
      </c>
      <c r="I25" s="166" t="s">
        <v>41</v>
      </c>
      <c r="J25" s="166" t="s">
        <v>41</v>
      </c>
      <c r="K25" s="206" t="s">
        <v>41</v>
      </c>
      <c r="L25" s="158" t="str">
        <f aca="false">VLOOKUP(L$11,Графік!$A$5:$C$32,3,0)</f>
        <v>Р</v>
      </c>
      <c r="M25" s="158" t="str">
        <f aca="false">VLOOKUP(M$11,Графік!$A$5:$C$32,3,0)</f>
        <v>Р</v>
      </c>
      <c r="N25" s="158" t="str">
        <f aca="false">VLOOKUP(N$11,Графік!$A$5:$C$32,3,0)</f>
        <v>ВВ</v>
      </c>
      <c r="O25" s="158" t="str">
        <f aca="false">VLOOKUP(O$11,Графік!$A$5:$C$32,3,0)</f>
        <v>ВВ</v>
      </c>
      <c r="P25" s="159" t="str">
        <f aca="false">VLOOKUP(P$11,Графік!$A$5:$C$32,3,0)</f>
        <v>Р</v>
      </c>
      <c r="Q25" s="159" t="str">
        <f aca="false">VLOOKUP(Q$11,Графік!$A$5:$C$32,3,0)</f>
        <v>Р</v>
      </c>
      <c r="R25" s="158" t="str">
        <f aca="false">VLOOKUP(R$11,Графік!$A$5:$C$32,3,0)</f>
        <v>Р</v>
      </c>
      <c r="S25" s="158" t="str">
        <f aca="false">VLOOKUP(S$11,Графік!$A$5:$C$32,3,0)</f>
        <v>Р</v>
      </c>
      <c r="T25" s="159" t="str">
        <f aca="false">VLOOKUP(T$11,Графік!$A$5:$C$32,3,0)</f>
        <v>ВВ</v>
      </c>
      <c r="U25" s="158" t="str">
        <f aca="false">VLOOKUP(U$11,Графік!$A$5:$C$32,3,0)</f>
        <v>ВВ</v>
      </c>
      <c r="V25" s="158" t="str">
        <f aca="false">VLOOKUP(V$11,Графік!$A$5:$C$32,3,0)</f>
        <v>Р</v>
      </c>
      <c r="W25" s="159" t="str">
        <f aca="false">VLOOKUP(W$11,Графік!$A$5:$C$32,3,0)</f>
        <v>Р</v>
      </c>
      <c r="X25" s="158" t="str">
        <f aca="false">VLOOKUP(X$11,Графік!$A$5:$C$32,3,0)</f>
        <v>Р</v>
      </c>
      <c r="Y25" s="158" t="str">
        <f aca="false">VLOOKUP(Y$11,Графік!$A$5:$C$32,3,0)</f>
        <v>Р</v>
      </c>
      <c r="Z25" s="158" t="str">
        <f aca="false">VLOOKUP(Z$11,Графік!$A$5:$C$32,3,0)</f>
        <v>ВВ</v>
      </c>
      <c r="AA25" s="159" t="str">
        <f aca="false">VLOOKUP(AA$11,Графік!$A$5:$C$32,3,0)</f>
        <v>ВВ</v>
      </c>
      <c r="AB25" s="159" t="s">
        <v>51</v>
      </c>
      <c r="AC25" s="159" t="s">
        <v>51</v>
      </c>
      <c r="AD25" s="160" t="str">
        <f aca="false">VLOOKUP(AD$11,Графік!$A$5:$C$32,3,0)</f>
        <v>Р</v>
      </c>
      <c r="AE25" s="159" t="str">
        <f aca="false">VLOOKUP(AE$11,Графік!$A$5:$C$32,3,0)</f>
        <v>Р</v>
      </c>
      <c r="AF25" s="159" t="str">
        <f aca="false">VLOOKUP(AF$11,Графік!$A$5:$C$32,3,0)</f>
        <v>ВВ</v>
      </c>
      <c r="AG25" s="159" t="str">
        <f aca="false">VLOOKUP(AG$11,Графік!$A$5:$C$32,3,0)</f>
        <v>ВВ</v>
      </c>
      <c r="AH25" s="158"/>
      <c r="AI25" s="158"/>
      <c r="AJ25" s="161"/>
      <c r="AK25" s="93" t="n">
        <f aca="false">SUMIF($F25:$AJ28,"Р",$F26:$AJ26)</f>
        <v>88</v>
      </c>
      <c r="AL25" s="94" t="n">
        <f aca="false">SUMIF($F27:$AJ28,"НУ",$F28:$AJ28)</f>
        <v>0</v>
      </c>
      <c r="AM25" s="95" t="n">
        <f aca="false">SUMIF(F25:AJ28,"РВ",F26:AJ26)</f>
        <v>0</v>
      </c>
      <c r="AN25" s="96" t="n">
        <f aca="false">AK25+AL25+AM25</f>
        <v>88</v>
      </c>
      <c r="AO25" s="70" t="n">
        <f aca="false">COUNTIF($F25:$AJ28,"=Р")</f>
        <v>12</v>
      </c>
      <c r="AP25" s="97" t="n">
        <f aca="false">COUNTIF($F25:$AJ28,"=ВВ")</f>
        <v>8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6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2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0</v>
      </c>
      <c r="BA25" s="73" t="n">
        <f aca="false">IF(C25&gt;1,Графік!$D$36,"")</f>
        <v>144</v>
      </c>
    </row>
    <row r="26" customFormat="false" ht="15" hidden="false" customHeight="true" outlineLevel="0" collapsed="false">
      <c r="A26" s="57"/>
      <c r="B26" s="58"/>
      <c r="C26" s="102"/>
      <c r="D26" s="60"/>
      <c r="E26" s="100"/>
      <c r="F26" s="75" t="str">
        <f aca="false">IF(F25="Р",8,"")</f>
        <v/>
      </c>
      <c r="G26" s="76" t="str">
        <f aca="false">IF(G25="Р",8,"")</f>
        <v/>
      </c>
      <c r="H26" s="170" t="str">
        <f aca="false">IF(H25="Р",8,"")</f>
        <v/>
      </c>
      <c r="I26" s="170" t="str">
        <f aca="false">IF(I25="Р",8,"")</f>
        <v/>
      </c>
      <c r="J26" s="170" t="str">
        <f aca="false">IF(J25="Р",8,"")</f>
        <v/>
      </c>
      <c r="K26" s="170" t="str">
        <f aca="false">IF(K25="Р",8,"")</f>
        <v/>
      </c>
      <c r="L26" s="170" t="n">
        <f aca="false">IF(L25="Р",8,"")</f>
        <v>8</v>
      </c>
      <c r="M26" s="170" t="n">
        <f aca="false">IF(M25="Р",8,"")</f>
        <v>8</v>
      </c>
      <c r="N26" s="170" t="str">
        <f aca="false">IF(N25="Р",8,"")</f>
        <v/>
      </c>
      <c r="O26" s="170" t="str">
        <f aca="false">IF(O25="Р",8,"")</f>
        <v/>
      </c>
      <c r="P26" s="171" t="n">
        <f aca="false">IF(P25="Р",8,"")</f>
        <v>8</v>
      </c>
      <c r="Q26" s="171" t="n">
        <f aca="false">IF(Q25="Р",8,"")</f>
        <v>8</v>
      </c>
      <c r="R26" s="170" t="n">
        <f aca="false">IF(R25="Р",8,"")</f>
        <v>8</v>
      </c>
      <c r="S26" s="170" t="n">
        <f aca="false">IF(S25="Р",8,"")</f>
        <v>8</v>
      </c>
      <c r="T26" s="171" t="str">
        <f aca="false">IF(T25="Р",8,"")</f>
        <v/>
      </c>
      <c r="U26" s="170" t="str">
        <f aca="false">IF(U25="Р",8,"")</f>
        <v/>
      </c>
      <c r="V26" s="170" t="n">
        <f aca="false">IF(V25="Р",8,"")</f>
        <v>8</v>
      </c>
      <c r="W26" s="171" t="n">
        <f aca="false">IF(W25="Р",8,"")</f>
        <v>8</v>
      </c>
      <c r="X26" s="170" t="n">
        <f aca="false">IF(X25="Р",8,"")</f>
        <v>8</v>
      </c>
      <c r="Y26" s="170" t="n">
        <f aca="false">IF(Y25="Р",8,"")</f>
        <v>8</v>
      </c>
      <c r="Z26" s="76"/>
      <c r="AA26" s="77"/>
      <c r="AB26" s="76"/>
      <c r="AC26" s="76"/>
      <c r="AD26" s="78" t="n">
        <v>8</v>
      </c>
      <c r="AE26" s="76"/>
      <c r="AF26" s="76"/>
      <c r="AG26" s="76"/>
      <c r="AH26" s="76"/>
      <c r="AI26" s="76"/>
      <c r="AJ26" s="79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102"/>
      <c r="D27" s="60"/>
      <c r="E27" s="100"/>
      <c r="F27" s="82" t="str">
        <f aca="false">IF(F28&gt;0,"НУ","")</f>
        <v/>
      </c>
      <c r="G27" s="82" t="str">
        <f aca="false">IF(G28&gt;0,"НУ","")</f>
        <v/>
      </c>
      <c r="H27" s="82" t="str">
        <f aca="false">IF(H28&gt;0,"НУ","")</f>
        <v/>
      </c>
      <c r="I27" s="82" t="str">
        <f aca="false">IF(I28&gt;0,"НУ","")</f>
        <v/>
      </c>
      <c r="J27" s="82" t="str">
        <f aca="false">IF(J28&gt;0,"НУ","")</f>
        <v/>
      </c>
      <c r="K27" s="82" t="str">
        <f aca="false">IF(K28&gt;0,"НУ","")</f>
        <v/>
      </c>
      <c r="L27" s="82" t="str">
        <f aca="false">IF(L28&gt;0,"НУ","")</f>
        <v/>
      </c>
      <c r="M27" s="82" t="str">
        <f aca="false">IF(M28&gt;0,"НУ","")</f>
        <v/>
      </c>
      <c r="N27" s="82" t="str">
        <f aca="false">IF(N28&gt;0,"НУ","")</f>
        <v/>
      </c>
      <c r="O27" s="82" t="str">
        <f aca="false">IF(O28&gt;0,"НУ","")</f>
        <v/>
      </c>
      <c r="P27" s="83" t="str">
        <f aca="false">IF(P28&gt;0,"НУ","")</f>
        <v/>
      </c>
      <c r="Q27" s="83" t="str">
        <f aca="false">IF(Q28&gt;0,"НУ","")</f>
        <v/>
      </c>
      <c r="R27" s="82" t="str">
        <f aca="false">IF(R28&gt;0,"НУ","")</f>
        <v/>
      </c>
      <c r="S27" s="82" t="str">
        <f aca="false">IF(S28&gt;0,"НУ","")</f>
        <v/>
      </c>
      <c r="T27" s="83" t="str">
        <f aca="false">IF(T28&gt;0,"НУ","")</f>
        <v/>
      </c>
      <c r="U27" s="82" t="str">
        <f aca="false">IF(U28&gt;0,"НУ","")</f>
        <v/>
      </c>
      <c r="V27" s="82" t="str">
        <f aca="false">IF(V28&gt;0,"НУ","")</f>
        <v/>
      </c>
      <c r="W27" s="83" t="str">
        <f aca="false">IF(W28&gt;0,"НУ","")</f>
        <v/>
      </c>
      <c r="X27" s="82" t="str">
        <f aca="false">IF(X28&gt;0,"НУ","")</f>
        <v/>
      </c>
      <c r="Y27" s="82" t="str">
        <f aca="false">IF(Y28&gt;0,"НУ","")</f>
        <v/>
      </c>
      <c r="Z27" s="83"/>
      <c r="AA27" s="83"/>
      <c r="AB27" s="83"/>
      <c r="AC27" s="83"/>
      <c r="AD27" s="84"/>
      <c r="AE27" s="83"/>
      <c r="AF27" s="83"/>
      <c r="AG27" s="83"/>
      <c r="AH27" s="82"/>
      <c r="AI27" s="82"/>
      <c r="AJ27" s="173"/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102"/>
      <c r="D28" s="60"/>
      <c r="E28" s="101"/>
      <c r="F28" s="87"/>
      <c r="G28" s="88"/>
      <c r="H28" s="88"/>
      <c r="I28" s="88"/>
      <c r="J28" s="88"/>
      <c r="K28" s="88"/>
      <c r="L28" s="88"/>
      <c r="M28" s="88"/>
      <c r="N28" s="88"/>
      <c r="O28" s="88"/>
      <c r="P28" s="89"/>
      <c r="Q28" s="89"/>
      <c r="R28" s="88"/>
      <c r="S28" s="88"/>
      <c r="T28" s="89"/>
      <c r="U28" s="88"/>
      <c r="V28" s="88"/>
      <c r="W28" s="89"/>
      <c r="X28" s="88"/>
      <c r="Y28" s="88"/>
      <c r="Z28" s="88"/>
      <c r="AA28" s="89"/>
      <c r="AB28" s="88"/>
      <c r="AC28" s="88"/>
      <c r="AD28" s="90"/>
      <c r="AE28" s="88"/>
      <c r="AF28" s="88"/>
      <c r="AG28" s="88"/>
      <c r="AH28" s="88"/>
      <c r="AI28" s="88"/>
      <c r="AJ28" s="91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>Козловський Богдан Вікторович</v>
      </c>
      <c r="C29" s="102" t="s">
        <v>199</v>
      </c>
      <c r="D29" s="60" t="str">
        <f aca="false">IFERROR(VLOOKUP($C29,Списки!$A$1:$C$3999,3,0),"")</f>
        <v>налагоджувальник</v>
      </c>
      <c r="E29" s="92"/>
      <c r="F29" s="61" t="str">
        <f aca="false">VLOOKUP(F$11,Графік!$A$5:$C$32,3,0)</f>
        <v>Р</v>
      </c>
      <c r="G29" s="158" t="str">
        <f aca="false">VLOOKUP(G$11,Графік!$A$5:$C$32,3,0)</f>
        <v>Р</v>
      </c>
      <c r="H29" s="158" t="str">
        <f aca="false">VLOOKUP(H$11,Графік!$A$5:$C$32,3,0)</f>
        <v>ВВ</v>
      </c>
      <c r="I29" s="158" t="str">
        <f aca="false">VLOOKUP(I$11,Графік!$A$5:$C$32,3,0)</f>
        <v>ВВ</v>
      </c>
      <c r="J29" s="158" t="str">
        <f aca="false">VLOOKUP(J$11,Графік!$A$5:$C$32,3,0)</f>
        <v>Р</v>
      </c>
      <c r="K29" s="158" t="str">
        <f aca="false">VLOOKUP(K$11,Графік!$A$5:$C$32,3,0)</f>
        <v>Р</v>
      </c>
      <c r="L29" s="158" t="str">
        <f aca="false">VLOOKUP(L$11,Графік!$A$5:$C$32,3,0)</f>
        <v>Р</v>
      </c>
      <c r="M29" s="158" t="str">
        <f aca="false">VLOOKUP(M$11,Графік!$A$5:$C$32,3,0)</f>
        <v>Р</v>
      </c>
      <c r="N29" s="158" t="str">
        <f aca="false">VLOOKUP(N$11,Графік!$A$5:$C$32,3,0)</f>
        <v>ВВ</v>
      </c>
      <c r="O29" s="158" t="str">
        <f aca="false">VLOOKUP(O$11,Графік!$A$5:$C$32,3,0)</f>
        <v>ВВ</v>
      </c>
      <c r="P29" s="159" t="str">
        <f aca="false">VLOOKUP(P$11,Графік!$A$5:$C$32,3,0)</f>
        <v>Р</v>
      </c>
      <c r="Q29" s="159" t="str">
        <f aca="false">VLOOKUP(Q$11,Графік!$A$5:$C$32,3,0)</f>
        <v>Р</v>
      </c>
      <c r="R29" s="158" t="str">
        <f aca="false">VLOOKUP(R$11,Графік!$A$5:$C$32,3,0)</f>
        <v>Р</v>
      </c>
      <c r="S29" s="158" t="str">
        <f aca="false">VLOOKUP(S$11,Графік!$A$5:$C$32,3,0)</f>
        <v>Р</v>
      </c>
      <c r="T29" s="159" t="str">
        <f aca="false">VLOOKUP(T$11,Графік!$A$5:$C$32,3,0)</f>
        <v>ВВ</v>
      </c>
      <c r="U29" s="158" t="str">
        <f aca="false">VLOOKUP(U$11,Графік!$A$5:$C$32,3,0)</f>
        <v>ВВ</v>
      </c>
      <c r="V29" s="158" t="str">
        <f aca="false">VLOOKUP(V$11,Графік!$A$5:$C$32,3,0)</f>
        <v>Р</v>
      </c>
      <c r="W29" s="159" t="str">
        <f aca="false">VLOOKUP(W$11,Графік!$A$5:$C$32,3,0)</f>
        <v>Р</v>
      </c>
      <c r="X29" s="158" t="str">
        <f aca="false">VLOOKUP(X$11,Графік!$A$5:$C$32,3,0)</f>
        <v>Р</v>
      </c>
      <c r="Y29" s="158" t="str">
        <f aca="false">VLOOKUP(Y$11,Графік!$A$5:$C$32,3,0)</f>
        <v>Р</v>
      </c>
      <c r="Z29" s="158" t="str">
        <f aca="false">VLOOKUP(Z$11,Графік!$A$5:$C$32,3,0)</f>
        <v>ВВ</v>
      </c>
      <c r="AA29" s="159" t="str">
        <f aca="false">VLOOKUP(AA$11,Графік!$A$5:$C$32,3,0)</f>
        <v>ВВ</v>
      </c>
      <c r="AB29" s="159" t="s">
        <v>51</v>
      </c>
      <c r="AC29" s="159" t="s">
        <v>51</v>
      </c>
      <c r="AD29" s="160" t="str">
        <f aca="false">VLOOKUP(AD$11,Графік!$A$5:$C$32,3,0)</f>
        <v>Р</v>
      </c>
      <c r="AE29" s="159" t="str">
        <f aca="false">VLOOKUP(AE$11,Графік!$A$5:$C$32,3,0)</f>
        <v>Р</v>
      </c>
      <c r="AF29" s="159" t="str">
        <f aca="false">VLOOKUP(AF$11,Графік!$A$5:$C$32,3,0)</f>
        <v>ВВ</v>
      </c>
      <c r="AG29" s="159" t="str">
        <f aca="false">VLOOKUP(AG$11,Графік!$A$5:$C$32,3,0)</f>
        <v>ВВ</v>
      </c>
      <c r="AH29" s="158"/>
      <c r="AI29" s="158"/>
      <c r="AJ29" s="161"/>
      <c r="AK29" s="93" t="n">
        <f aca="false">SUMIF($F29:$AJ32,"Р",$F30:$AJ30)</f>
        <v>119</v>
      </c>
      <c r="AL29" s="94" t="n">
        <f aca="false">SUMIF($F31:$AJ32,"НУ",$F32:$AJ32)</f>
        <v>0</v>
      </c>
      <c r="AM29" s="95" t="n">
        <f aca="false">SUMIF(F29:AJ32,"РВ",F30:AJ30)</f>
        <v>0</v>
      </c>
      <c r="AN29" s="96" t="n">
        <f aca="false">AK29+AL29+AM29</f>
        <v>119</v>
      </c>
      <c r="AO29" s="70" t="n">
        <f aca="false">COUNTIF($F29:$AJ32,"=Р")</f>
        <v>16</v>
      </c>
      <c r="AP29" s="97" t="n">
        <f aca="false">COUNTIF($F29:$AJ32,"=ВВ")</f>
        <v>10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2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n">
        <f aca="false">IF(C29&gt;1,Графік!$D$36,"")</f>
        <v>144</v>
      </c>
    </row>
    <row r="30" customFormat="false" ht="15" hidden="false" customHeight="true" outlineLevel="0" collapsed="false">
      <c r="A30" s="57"/>
      <c r="B30" s="58"/>
      <c r="C30" s="102"/>
      <c r="D30" s="60"/>
      <c r="E30" s="100"/>
      <c r="F30" s="75" t="n">
        <f aca="false">IF(F29="Р",8,"")</f>
        <v>8</v>
      </c>
      <c r="G30" s="76" t="n">
        <f aca="false">IF(G29="Р",8,"")</f>
        <v>8</v>
      </c>
      <c r="H30" s="170" t="str">
        <f aca="false">IF(H29="Р",8,"")</f>
        <v/>
      </c>
      <c r="I30" s="170" t="str">
        <f aca="false">IF(I29="Р",8,"")</f>
        <v/>
      </c>
      <c r="J30" s="170" t="n">
        <v>7</v>
      </c>
      <c r="K30" s="170" t="n">
        <f aca="false">IF(K29="Р",8,"")</f>
        <v>8</v>
      </c>
      <c r="L30" s="170" t="n">
        <f aca="false">IF(L29="Р",8,"")</f>
        <v>8</v>
      </c>
      <c r="M30" s="170" t="n">
        <f aca="false">IF(M29="Р",8,"")</f>
        <v>8</v>
      </c>
      <c r="N30" s="170" t="str">
        <f aca="false">IF(N29="Р",8,"")</f>
        <v/>
      </c>
      <c r="O30" s="170" t="str">
        <f aca="false">IF(O29="Р",8,"")</f>
        <v/>
      </c>
      <c r="P30" s="171" t="n">
        <f aca="false">IF(P29="Р",8,"")</f>
        <v>8</v>
      </c>
      <c r="Q30" s="171" t="n">
        <f aca="false">IF(Q29="Р",8,"")</f>
        <v>8</v>
      </c>
      <c r="R30" s="170" t="n">
        <f aca="false">IF(R29="Р",8,"")</f>
        <v>8</v>
      </c>
      <c r="S30" s="170" t="n">
        <f aca="false">IF(S29="Р",8,"")</f>
        <v>8</v>
      </c>
      <c r="T30" s="171" t="str">
        <f aca="false">IF(T29="Р",8,"")</f>
        <v/>
      </c>
      <c r="U30" s="170" t="str">
        <f aca="false">IF(U29="Р",8,"")</f>
        <v/>
      </c>
      <c r="V30" s="170" t="n">
        <f aca="false">IF(V29="Р",8,"")</f>
        <v>8</v>
      </c>
      <c r="W30" s="171" t="n">
        <f aca="false">IF(W29="Р",8,"")</f>
        <v>8</v>
      </c>
      <c r="X30" s="170" t="n">
        <f aca="false">IF(X29="Р",8,"")</f>
        <v>8</v>
      </c>
      <c r="Y30" s="170" t="n">
        <f aca="false">IF(Y29="Р",8,"")</f>
        <v>8</v>
      </c>
      <c r="Z30" s="76"/>
      <c r="AA30" s="77"/>
      <c r="AB30" s="76"/>
      <c r="AC30" s="76"/>
      <c r="AD30" s="78" t="n">
        <v>8</v>
      </c>
      <c r="AE30" s="76"/>
      <c r="AF30" s="76"/>
      <c r="AG30" s="76"/>
      <c r="AH30" s="76"/>
      <c r="AI30" s="76"/>
      <c r="AJ30" s="79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102"/>
      <c r="D31" s="60"/>
      <c r="E31" s="100"/>
      <c r="F31" s="82" t="str">
        <f aca="false">IF(F32&gt;0,"НУ","")</f>
        <v/>
      </c>
      <c r="G31" s="82" t="str">
        <f aca="false">IF(G32&gt;0,"НУ","")</f>
        <v/>
      </c>
      <c r="H31" s="82" t="str">
        <f aca="false">IF(H32&gt;0,"НУ","")</f>
        <v/>
      </c>
      <c r="I31" s="82" t="str">
        <f aca="false">IF(I32&gt;0,"НУ","")</f>
        <v/>
      </c>
      <c r="J31" s="82" t="str">
        <f aca="false">IF(J32&gt;0,"НУ","")</f>
        <v/>
      </c>
      <c r="K31" s="82" t="str">
        <f aca="false">IF(K32&gt;0,"НУ","")</f>
        <v/>
      </c>
      <c r="L31" s="82" t="str">
        <f aca="false">IF(L32&gt;0,"НУ","")</f>
        <v/>
      </c>
      <c r="M31" s="82" t="str">
        <f aca="false">IF(M32&gt;0,"НУ","")</f>
        <v/>
      </c>
      <c r="N31" s="82" t="str">
        <f aca="false">IF(N32&gt;0,"НУ","")</f>
        <v/>
      </c>
      <c r="O31" s="82" t="str">
        <f aca="false">IF(O32&gt;0,"НУ","")</f>
        <v/>
      </c>
      <c r="P31" s="83" t="str">
        <f aca="false">IF(P32&gt;0,"НУ","")</f>
        <v/>
      </c>
      <c r="Q31" s="83" t="str">
        <f aca="false">IF(Q32&gt;0,"НУ","")</f>
        <v/>
      </c>
      <c r="R31" s="82" t="str">
        <f aca="false">IF(R32&gt;0,"НУ","")</f>
        <v/>
      </c>
      <c r="S31" s="82" t="str">
        <f aca="false">IF(S32&gt;0,"НУ","")</f>
        <v/>
      </c>
      <c r="T31" s="83" t="str">
        <f aca="false">IF(T32&gt;0,"НУ","")</f>
        <v/>
      </c>
      <c r="U31" s="82" t="str">
        <f aca="false">IF(U32&gt;0,"НУ","")</f>
        <v/>
      </c>
      <c r="V31" s="82" t="str">
        <f aca="false">IF(V32&gt;0,"НУ","")</f>
        <v/>
      </c>
      <c r="W31" s="83" t="str">
        <f aca="false">IF(W32&gt;0,"НУ","")</f>
        <v/>
      </c>
      <c r="X31" s="82" t="str">
        <f aca="false">IF(X32&gt;0,"НУ","")</f>
        <v/>
      </c>
      <c r="Y31" s="82" t="str">
        <f aca="false">IF(Y32&gt;0,"НУ","")</f>
        <v/>
      </c>
      <c r="Z31" s="83"/>
      <c r="AA31" s="83"/>
      <c r="AB31" s="83"/>
      <c r="AC31" s="83"/>
      <c r="AD31" s="84"/>
      <c r="AE31" s="83"/>
      <c r="AF31" s="83"/>
      <c r="AG31" s="83"/>
      <c r="AH31" s="82"/>
      <c r="AI31" s="82"/>
      <c r="AJ31" s="173"/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102"/>
      <c r="D32" s="60"/>
      <c r="E32" s="101"/>
      <c r="F32" s="87"/>
      <c r="G32" s="88"/>
      <c r="H32" s="88"/>
      <c r="I32" s="88"/>
      <c r="J32" s="88"/>
      <c r="K32" s="88"/>
      <c r="L32" s="88"/>
      <c r="M32" s="88"/>
      <c r="N32" s="88"/>
      <c r="O32" s="88"/>
      <c r="P32" s="89"/>
      <c r="Q32" s="89"/>
      <c r="R32" s="88"/>
      <c r="S32" s="88"/>
      <c r="T32" s="89"/>
      <c r="U32" s="88"/>
      <c r="V32" s="88"/>
      <c r="W32" s="89"/>
      <c r="X32" s="88"/>
      <c r="Y32" s="88"/>
      <c r="Z32" s="88"/>
      <c r="AA32" s="89"/>
      <c r="AB32" s="88"/>
      <c r="AC32" s="88"/>
      <c r="AD32" s="90"/>
      <c r="AE32" s="88"/>
      <c r="AF32" s="88"/>
      <c r="AG32" s="88"/>
      <c r="AH32" s="88"/>
      <c r="AI32" s="88"/>
      <c r="AJ32" s="91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>Лучак Михайло Леонідович</v>
      </c>
      <c r="C33" s="102" t="s">
        <v>200</v>
      </c>
      <c r="D33" s="60" t="str">
        <f aca="false">IFERROR(VLOOKUP($C33,Списки!$A$1:$C$3999,3,0),"")</f>
        <v>налагоджувальник</v>
      </c>
      <c r="E33" s="92"/>
      <c r="F33" s="61" t="s">
        <v>41</v>
      </c>
      <c r="G33" s="158" t="s">
        <v>41</v>
      </c>
      <c r="H33" s="158" t="s">
        <v>41</v>
      </c>
      <c r="I33" s="158" t="s">
        <v>41</v>
      </c>
      <c r="J33" s="158" t="str">
        <f aca="false">VLOOKUP(J$11,Графік!$A$5:$C$32,3,0)</f>
        <v>Р</v>
      </c>
      <c r="K33" s="158" t="str">
        <f aca="false">VLOOKUP(K$11,Графік!$A$5:$C$32,3,0)</f>
        <v>Р</v>
      </c>
      <c r="L33" s="158" t="str">
        <f aca="false">VLOOKUP(L$11,Графік!$A$5:$C$32,3,0)</f>
        <v>Р</v>
      </c>
      <c r="M33" s="158" t="str">
        <f aca="false">VLOOKUP(M$11,Графік!$A$5:$C$32,3,0)</f>
        <v>Р</v>
      </c>
      <c r="N33" s="158" t="str">
        <f aca="false">VLOOKUP(N$11,Графік!$A$5:$C$32,3,0)</f>
        <v>ВВ</v>
      </c>
      <c r="O33" s="158" t="str">
        <f aca="false">VLOOKUP(O$11,Графік!$A$5:$C$32,3,0)</f>
        <v>ВВ</v>
      </c>
      <c r="P33" s="159" t="str">
        <f aca="false">VLOOKUP(P$11,Графік!$A$5:$C$32,3,0)</f>
        <v>Р</v>
      </c>
      <c r="Q33" s="159" t="str">
        <f aca="false">VLOOKUP(Q$11,Графік!$A$5:$C$32,3,0)</f>
        <v>Р</v>
      </c>
      <c r="R33" s="158" t="str">
        <f aca="false">VLOOKUP(R$11,Графік!$A$5:$C$32,3,0)</f>
        <v>Р</v>
      </c>
      <c r="S33" s="158" t="str">
        <f aca="false">VLOOKUP(S$11,Графік!$A$5:$C$32,3,0)</f>
        <v>Р</v>
      </c>
      <c r="T33" s="159" t="str">
        <f aca="false">VLOOKUP(T$11,Графік!$A$5:$C$32,3,0)</f>
        <v>ВВ</v>
      </c>
      <c r="U33" s="158" t="str">
        <f aca="false">VLOOKUP(U$11,Графік!$A$5:$C$32,3,0)</f>
        <v>ВВ</v>
      </c>
      <c r="V33" s="158" t="s">
        <v>121</v>
      </c>
      <c r="W33" s="159" t="s">
        <v>121</v>
      </c>
      <c r="X33" s="158" t="s">
        <v>121</v>
      </c>
      <c r="Y33" s="158" t="s">
        <v>121</v>
      </c>
      <c r="Z33" s="158" t="str">
        <f aca="false">VLOOKUP(Z$11,Графік!$A$5:$C$32,3,0)</f>
        <v>ВВ</v>
      </c>
      <c r="AA33" s="159" t="str">
        <f aca="false">VLOOKUP(AA$11,Графік!$A$5:$C$32,3,0)</f>
        <v>ВВ</v>
      </c>
      <c r="AB33" s="159" t="s">
        <v>51</v>
      </c>
      <c r="AC33" s="159" t="s">
        <v>51</v>
      </c>
      <c r="AD33" s="160" t="str">
        <f aca="false">VLOOKUP(AD$11,Графік!$A$5:$C$32,3,0)</f>
        <v>Р</v>
      </c>
      <c r="AE33" s="159" t="str">
        <f aca="false">VLOOKUP(AE$11,Графік!$A$5:$C$32,3,0)</f>
        <v>Р</v>
      </c>
      <c r="AF33" s="159" t="str">
        <f aca="false">VLOOKUP(AF$11,Графік!$A$5:$C$32,3,0)</f>
        <v>ВВ</v>
      </c>
      <c r="AG33" s="159" t="str">
        <f aca="false">VLOOKUP(AG$11,Графік!$A$5:$C$32,3,0)</f>
        <v>ВВ</v>
      </c>
      <c r="AH33" s="158"/>
      <c r="AI33" s="158"/>
      <c r="AJ33" s="161"/>
      <c r="AK33" s="93" t="n">
        <f aca="false">SUMIF($F33:$AJ36,"Р",$F34:$AJ34)</f>
        <v>72</v>
      </c>
      <c r="AL33" s="94" t="n">
        <f aca="false">SUMIF($F35:$AJ36,"НУ",$F36:$AJ36)</f>
        <v>0</v>
      </c>
      <c r="AM33" s="95" t="n">
        <f aca="false">SUMIF(F33:AJ36,"РВ",F34:AJ34)</f>
        <v>0</v>
      </c>
      <c r="AN33" s="96" t="n">
        <f aca="false">AK33+AL33+AM33</f>
        <v>72</v>
      </c>
      <c r="AO33" s="70" t="n">
        <f aca="false">COUNTIF($F33:$AJ36,"=Р")</f>
        <v>10</v>
      </c>
      <c r="AP33" s="97" t="n">
        <f aca="false">COUNTIF($F33:$AJ36,"=ВВ")</f>
        <v>8</v>
      </c>
      <c r="AQ33" s="97" t="n">
        <f aca="false">COUNTIF($F33:$AJ36,"=В")</f>
        <v>0</v>
      </c>
      <c r="AR33" s="98" t="n">
        <f aca="false">COUNTIF($F33:$AJ36,"=НА")</f>
        <v>4</v>
      </c>
      <c r="AS33" s="98" t="n">
        <f aca="false">COUNTIF(F33:AJ36,"=ТН")</f>
        <v>4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2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n">
        <f aca="false">IF(C33&gt;1,Графік!$D$36,"")</f>
        <v>144</v>
      </c>
    </row>
    <row r="34" customFormat="false" ht="15" hidden="false" customHeight="true" outlineLevel="0" collapsed="false">
      <c r="A34" s="57"/>
      <c r="B34" s="58"/>
      <c r="C34" s="102"/>
      <c r="D34" s="60"/>
      <c r="E34" s="100"/>
      <c r="F34" s="75" t="str">
        <f aca="false">IF(F33="Р",8,"")</f>
        <v/>
      </c>
      <c r="G34" s="76" t="str">
        <f aca="false">IF(G33="Р",8,"")</f>
        <v/>
      </c>
      <c r="H34" s="170" t="str">
        <f aca="false">IF(H33="Р",8,"")</f>
        <v/>
      </c>
      <c r="I34" s="170" t="str">
        <f aca="false">IF(I33="Р",8,"")</f>
        <v/>
      </c>
      <c r="J34" s="170" t="n">
        <f aca="false">IF(J33="Р",8,"")</f>
        <v>8</v>
      </c>
      <c r="K34" s="170" t="n">
        <v>8</v>
      </c>
      <c r="L34" s="170" t="n">
        <f aca="false">IF(L33="Р",8,"")</f>
        <v>8</v>
      </c>
      <c r="M34" s="170" t="n">
        <f aca="false">IF(M33="Р",8,"")</f>
        <v>8</v>
      </c>
      <c r="N34" s="170" t="str">
        <f aca="false">IF(N33="Р",8,"")</f>
        <v/>
      </c>
      <c r="O34" s="170" t="str">
        <f aca="false">IF(O33="Р",8,"")</f>
        <v/>
      </c>
      <c r="P34" s="171" t="n">
        <f aca="false">IF(P33="Р",8,"")</f>
        <v>8</v>
      </c>
      <c r="Q34" s="171" t="n">
        <f aca="false">IF(Q33="Р",8,"")</f>
        <v>8</v>
      </c>
      <c r="R34" s="170" t="n">
        <f aca="false">IF(R33="Р",8,"")</f>
        <v>8</v>
      </c>
      <c r="S34" s="170" t="n">
        <f aca="false">IF(S33="Р",8,"")</f>
        <v>8</v>
      </c>
      <c r="T34" s="171" t="str">
        <f aca="false">IF(T33="Р",8,"")</f>
        <v/>
      </c>
      <c r="U34" s="170" t="str">
        <f aca="false">IF(U33="Р",8,"")</f>
        <v/>
      </c>
      <c r="V34" s="170" t="str">
        <f aca="false">IF(V33="Р",8,"")</f>
        <v/>
      </c>
      <c r="W34" s="171" t="str">
        <f aca="false">IF(W33="Р",8,"")</f>
        <v/>
      </c>
      <c r="X34" s="170" t="str">
        <f aca="false">IF(X33="Р",8,"")</f>
        <v/>
      </c>
      <c r="Y34" s="170" t="str">
        <f aca="false">IF(Y33="Р",8,"")</f>
        <v/>
      </c>
      <c r="Z34" s="76"/>
      <c r="AA34" s="77"/>
      <c r="AB34" s="76"/>
      <c r="AC34" s="76"/>
      <c r="AD34" s="78" t="n">
        <v>8</v>
      </c>
      <c r="AE34" s="76"/>
      <c r="AF34" s="76"/>
      <c r="AG34" s="76"/>
      <c r="AH34" s="76"/>
      <c r="AI34" s="76"/>
      <c r="AJ34" s="79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102"/>
      <c r="D35" s="60"/>
      <c r="E35" s="100"/>
      <c r="F35" s="82" t="str">
        <f aca="false">IF(F36&gt;0,"НУ","")</f>
        <v/>
      </c>
      <c r="G35" s="82" t="str">
        <f aca="false">IF(G36&gt;0,"НУ","")</f>
        <v/>
      </c>
      <c r="H35" s="82" t="str">
        <f aca="false">IF(H36&gt;0,"НУ","")</f>
        <v/>
      </c>
      <c r="I35" s="82" t="str">
        <f aca="false">IF(I36&gt;0,"НУ","")</f>
        <v/>
      </c>
      <c r="J35" s="82" t="str">
        <f aca="false">IF(J36&gt;0,"НУ","")</f>
        <v/>
      </c>
      <c r="K35" s="82" t="str">
        <f aca="false">IF(K36&gt;0,"НУ","")</f>
        <v/>
      </c>
      <c r="L35" s="82" t="str">
        <f aca="false">IF(L36&gt;0,"НУ","")</f>
        <v/>
      </c>
      <c r="M35" s="82" t="str">
        <f aca="false">IF(M36&gt;0,"НУ","")</f>
        <v/>
      </c>
      <c r="N35" s="82" t="str">
        <f aca="false">IF(N36&gt;0,"НУ","")</f>
        <v/>
      </c>
      <c r="O35" s="82" t="str">
        <f aca="false">IF(O36&gt;0,"НУ","")</f>
        <v/>
      </c>
      <c r="P35" s="83" t="str">
        <f aca="false">IF(P36&gt;0,"НУ","")</f>
        <v/>
      </c>
      <c r="Q35" s="83" t="str">
        <f aca="false">IF(Q36&gt;0,"НУ","")</f>
        <v/>
      </c>
      <c r="R35" s="82" t="str">
        <f aca="false">IF(R36&gt;0,"НУ","")</f>
        <v/>
      </c>
      <c r="S35" s="82" t="str">
        <f aca="false">IF(S36&gt;0,"НУ","")</f>
        <v/>
      </c>
      <c r="T35" s="83" t="str">
        <f aca="false">IF(T36&gt;0,"НУ","")</f>
        <v/>
      </c>
      <c r="U35" s="82" t="str">
        <f aca="false">IF(U36&gt;0,"НУ","")</f>
        <v/>
      </c>
      <c r="V35" s="82" t="str">
        <f aca="false">IF(V36&gt;0,"НУ","")</f>
        <v/>
      </c>
      <c r="W35" s="83" t="str">
        <f aca="false">IF(W36&gt;0,"НУ","")</f>
        <v/>
      </c>
      <c r="X35" s="82" t="str">
        <f aca="false">IF(X36&gt;0,"НУ","")</f>
        <v/>
      </c>
      <c r="Y35" s="82" t="str">
        <f aca="false">IF(Y36&gt;0,"НУ","")</f>
        <v/>
      </c>
      <c r="Z35" s="83"/>
      <c r="AA35" s="83"/>
      <c r="AB35" s="83"/>
      <c r="AC35" s="83"/>
      <c r="AD35" s="84"/>
      <c r="AE35" s="83"/>
      <c r="AF35" s="83"/>
      <c r="AG35" s="83"/>
      <c r="AH35" s="82"/>
      <c r="AI35" s="82"/>
      <c r="AJ35" s="173"/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102"/>
      <c r="D36" s="60"/>
      <c r="E36" s="101"/>
      <c r="F36" s="87"/>
      <c r="G36" s="88"/>
      <c r="H36" s="88"/>
      <c r="I36" s="88"/>
      <c r="J36" s="88"/>
      <c r="K36" s="88"/>
      <c r="L36" s="88"/>
      <c r="M36" s="88"/>
      <c r="N36" s="88"/>
      <c r="O36" s="88"/>
      <c r="P36" s="89"/>
      <c r="Q36" s="89"/>
      <c r="R36" s="88"/>
      <c r="S36" s="88"/>
      <c r="T36" s="89"/>
      <c r="U36" s="88"/>
      <c r="V36" s="88"/>
      <c r="W36" s="89"/>
      <c r="X36" s="88"/>
      <c r="Y36" s="88"/>
      <c r="Z36" s="88"/>
      <c r="AA36" s="89"/>
      <c r="AB36" s="88"/>
      <c r="AC36" s="88"/>
      <c r="AD36" s="90"/>
      <c r="AE36" s="88"/>
      <c r="AF36" s="88"/>
      <c r="AG36" s="88"/>
      <c r="AH36" s="88"/>
      <c r="AI36" s="88"/>
      <c r="AJ36" s="91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57" t="n">
        <v>7</v>
      </c>
      <c r="B37" s="58" t="str">
        <f aca="false">IFERROR(VLOOKUP($C37,Списки!$A$1:$C$3999,2,0),"")</f>
        <v>Мартинова  Наталія Анатоліївна</v>
      </c>
      <c r="C37" s="102" t="s">
        <v>201</v>
      </c>
      <c r="D37" s="60" t="str">
        <f aca="false">IFERROR(VLOOKUP($C37,Списки!$A$1:$C$3999,3,0),"")</f>
        <v>налагоджувальник</v>
      </c>
      <c r="E37" s="92"/>
      <c r="F37" s="61" t="str">
        <f aca="false">VLOOKUP(F$11,Графік!$A$5:$C$32,3,0)</f>
        <v>Р</v>
      </c>
      <c r="G37" s="158" t="str">
        <f aca="false">VLOOKUP(G$11,Графік!$A$5:$C$32,3,0)</f>
        <v>Р</v>
      </c>
      <c r="H37" s="158" t="str">
        <f aca="false">VLOOKUP(H$11,Графік!$A$5:$C$32,3,0)</f>
        <v>ВВ</v>
      </c>
      <c r="I37" s="158" t="str">
        <f aca="false">VLOOKUP(I$11,Графік!$A$5:$C$32,3,0)</f>
        <v>ВВ</v>
      </c>
      <c r="J37" s="158" t="str">
        <f aca="false">VLOOKUP(J$11,Графік!$A$5:$C$32,3,0)</f>
        <v>Р</v>
      </c>
      <c r="K37" s="158" t="str">
        <f aca="false">VLOOKUP(K$11,Графік!$A$5:$C$32,3,0)</f>
        <v>Р</v>
      </c>
      <c r="L37" s="158" t="str">
        <f aca="false">VLOOKUP(L$11,Графік!$A$5:$C$32,3,0)</f>
        <v>Р</v>
      </c>
      <c r="M37" s="158" t="str">
        <f aca="false">VLOOKUP(M$11,Графік!$A$5:$C$32,3,0)</f>
        <v>Р</v>
      </c>
      <c r="N37" s="158" t="str">
        <f aca="false">VLOOKUP(N$11,Графік!$A$5:$C$32,3,0)</f>
        <v>ВВ</v>
      </c>
      <c r="O37" s="158" t="str">
        <f aca="false">VLOOKUP(O$11,Графік!$A$5:$C$32,3,0)</f>
        <v>ВВ</v>
      </c>
      <c r="P37" s="159" t="str">
        <f aca="false">VLOOKUP(P$11,Графік!$A$5:$C$32,3,0)</f>
        <v>Р</v>
      </c>
      <c r="Q37" s="159" t="str">
        <f aca="false">VLOOKUP(Q$11,Графік!$A$5:$C$32,3,0)</f>
        <v>Р</v>
      </c>
      <c r="R37" s="158" t="str">
        <f aca="false">VLOOKUP(R$11,Графік!$A$5:$C$32,3,0)</f>
        <v>Р</v>
      </c>
      <c r="S37" s="158" t="str">
        <f aca="false">VLOOKUP(S$11,Графік!$A$5:$C$32,3,0)</f>
        <v>Р</v>
      </c>
      <c r="T37" s="159" t="str">
        <f aca="false">VLOOKUP(T$11,Графік!$A$5:$C$32,3,0)</f>
        <v>ВВ</v>
      </c>
      <c r="U37" s="158" t="str">
        <f aca="false">VLOOKUP(U$11,Графік!$A$5:$C$32,3,0)</f>
        <v>ВВ</v>
      </c>
      <c r="V37" s="158" t="str">
        <f aca="false">VLOOKUP(V$11,Графік!$A$5:$C$32,3,0)</f>
        <v>Р</v>
      </c>
      <c r="W37" s="159" t="str">
        <f aca="false">VLOOKUP(W$11,Графік!$A$5:$C$32,3,0)</f>
        <v>Р</v>
      </c>
      <c r="X37" s="158" t="str">
        <f aca="false">VLOOKUP(X$11,Графік!$A$5:$C$32,3,0)</f>
        <v>Р</v>
      </c>
      <c r="Y37" s="158" t="str">
        <f aca="false">VLOOKUP(Y$11,Графік!$A$5:$C$32,3,0)</f>
        <v>Р</v>
      </c>
      <c r="Z37" s="158" t="str">
        <f aca="false">VLOOKUP(Z$11,Графік!$A$5:$C$32,3,0)</f>
        <v>ВВ</v>
      </c>
      <c r="AA37" s="159" t="s">
        <v>132</v>
      </c>
      <c r="AB37" s="159" t="s">
        <v>51</v>
      </c>
      <c r="AC37" s="159" t="s">
        <v>51</v>
      </c>
      <c r="AD37" s="160" t="str">
        <f aca="false">VLOOKUP(AD$11,Графік!$A$5:$C$32,3,0)</f>
        <v>Р</v>
      </c>
      <c r="AE37" s="159" t="str">
        <f aca="false">VLOOKUP(AE$11,Графік!$A$5:$C$32,3,0)</f>
        <v>Р</v>
      </c>
      <c r="AF37" s="159" t="str">
        <f aca="false">VLOOKUP(AF$11,Графік!$A$5:$C$32,3,0)</f>
        <v>ВВ</v>
      </c>
      <c r="AG37" s="159" t="str">
        <f aca="false">VLOOKUP(AG$11,Графік!$A$5:$C$32,3,0)</f>
        <v>ВВ</v>
      </c>
      <c r="AH37" s="158"/>
      <c r="AI37" s="158"/>
      <c r="AJ37" s="161"/>
      <c r="AK37" s="93" t="n">
        <f aca="false">SUMIF($F37:$AJ40,"Р",$F38:$AJ38)</f>
        <v>120</v>
      </c>
      <c r="AL37" s="94" t="n">
        <f aca="false">SUMIF($F39:$AJ40,"НУ",$F40:$AJ40)</f>
        <v>7</v>
      </c>
      <c r="AM37" s="95" t="n">
        <f aca="false">SUMIF(F37:AJ40,"РВ",F38:AJ38)</f>
        <v>8</v>
      </c>
      <c r="AN37" s="96" t="n">
        <f aca="false">AK37+AL37+AM37</f>
        <v>135</v>
      </c>
      <c r="AO37" s="70" t="n">
        <f aca="false">COUNTIF($F37:$AJ40,"=Р")</f>
        <v>16</v>
      </c>
      <c r="AP37" s="97" t="n">
        <f aca="false">COUNTIF($F37:$AJ40,"=ВВ")</f>
        <v>9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0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2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0</v>
      </c>
      <c r="BA37" s="73" t="n">
        <f aca="false">IF(C37&gt;1,Графік!$D$36,"")</f>
        <v>144</v>
      </c>
    </row>
    <row r="38" customFormat="false" ht="15" hidden="false" customHeight="true" outlineLevel="0" collapsed="false">
      <c r="A38" s="57"/>
      <c r="B38" s="58"/>
      <c r="C38" s="102"/>
      <c r="D38" s="60"/>
      <c r="E38" s="100"/>
      <c r="F38" s="75" t="n">
        <f aca="false">IF(F37="Р",8,"")</f>
        <v>8</v>
      </c>
      <c r="G38" s="76" t="n">
        <f aca="false">IF(G37="Р",8,"")</f>
        <v>8</v>
      </c>
      <c r="H38" s="170" t="str">
        <f aca="false">IF(H37="Р",8,"")</f>
        <v/>
      </c>
      <c r="I38" s="170" t="str">
        <f aca="false">IF(I37="Р",8,"")</f>
        <v/>
      </c>
      <c r="J38" s="170" t="n">
        <f aca="false">IF(J37="Р",8,"")</f>
        <v>8</v>
      </c>
      <c r="K38" s="170" t="n">
        <f aca="false">IF(K37="Р",8,"")</f>
        <v>8</v>
      </c>
      <c r="L38" s="170" t="n">
        <f aca="false">IF(L37="Р",8,"")</f>
        <v>8</v>
      </c>
      <c r="M38" s="170" t="n">
        <f aca="false">IF(M37="Р",8,"")</f>
        <v>8</v>
      </c>
      <c r="N38" s="170" t="str">
        <f aca="false">IF(N37="Р",8,"")</f>
        <v/>
      </c>
      <c r="O38" s="170" t="str">
        <f aca="false">IF(O37="Р",8,"")</f>
        <v/>
      </c>
      <c r="P38" s="171" t="n">
        <f aca="false">IF(P37="Р",8,"")</f>
        <v>8</v>
      </c>
      <c r="Q38" s="171" t="n">
        <f aca="false">IF(Q37="Р",8,"")</f>
        <v>8</v>
      </c>
      <c r="R38" s="170" t="n">
        <f aca="false">IF(R37="Р",8,"")</f>
        <v>8</v>
      </c>
      <c r="S38" s="170" t="n">
        <f aca="false">IF(S37="Р",8,"")</f>
        <v>8</v>
      </c>
      <c r="T38" s="171" t="str">
        <f aca="false">IF(T37="Р",8,"")</f>
        <v/>
      </c>
      <c r="U38" s="170" t="str">
        <f aca="false">IF(U37="Р",8,"")</f>
        <v/>
      </c>
      <c r="V38" s="170" t="n">
        <f aca="false">IF(V37="Р",8,"")</f>
        <v>8</v>
      </c>
      <c r="W38" s="171" t="n">
        <f aca="false">IF(W37="Р",8,"")</f>
        <v>8</v>
      </c>
      <c r="X38" s="170" t="n">
        <f aca="false">IF(X37="Р",8,"")</f>
        <v>8</v>
      </c>
      <c r="Y38" s="170" t="n">
        <f aca="false">IF(Y37="Р",8,"")</f>
        <v>8</v>
      </c>
      <c r="Z38" s="76"/>
      <c r="AA38" s="77" t="n">
        <v>8</v>
      </c>
      <c r="AB38" s="76"/>
      <c r="AC38" s="76"/>
      <c r="AD38" s="78" t="n">
        <v>8</v>
      </c>
      <c r="AE38" s="76"/>
      <c r="AF38" s="76"/>
      <c r="AG38" s="76"/>
      <c r="AH38" s="76"/>
      <c r="AI38" s="76"/>
      <c r="AJ38" s="79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57"/>
      <c r="B39" s="58"/>
      <c r="C39" s="102"/>
      <c r="D39" s="60"/>
      <c r="E39" s="100"/>
      <c r="F39" s="82" t="str">
        <f aca="false">IF(F40&gt;0,"НУ","")</f>
        <v/>
      </c>
      <c r="G39" s="82" t="str">
        <f aca="false">IF(G40&gt;0,"НУ","")</f>
        <v/>
      </c>
      <c r="H39" s="82" t="str">
        <f aca="false">IF(H40&gt;0,"НУ","")</f>
        <v/>
      </c>
      <c r="I39" s="82" t="str">
        <f aca="false">IF(I40&gt;0,"НУ","")</f>
        <v/>
      </c>
      <c r="J39" s="82" t="str">
        <f aca="false">IF(J40&gt;0,"НУ","")</f>
        <v/>
      </c>
      <c r="K39" s="82" t="str">
        <f aca="false">IF(K40&gt;0,"НУ","")</f>
        <v/>
      </c>
      <c r="L39" s="82" t="str">
        <f aca="false">IF(L40&gt;0,"НУ","")</f>
        <v/>
      </c>
      <c r="M39" s="82" t="str">
        <f aca="false">IF(M40&gt;0,"НУ","")</f>
        <v/>
      </c>
      <c r="N39" s="82" t="str">
        <f aca="false">IF(N40&gt;0,"НУ","")</f>
        <v/>
      </c>
      <c r="O39" s="82" t="str">
        <f aca="false">IF(O40&gt;0,"НУ","")</f>
        <v/>
      </c>
      <c r="P39" s="83" t="str">
        <f aca="false">IF(P40&gt;0,"НУ","")</f>
        <v/>
      </c>
      <c r="Q39" s="83" t="str">
        <f aca="false">IF(Q40&gt;0,"НУ","")</f>
        <v/>
      </c>
      <c r="R39" s="82" t="s">
        <v>36</v>
      </c>
      <c r="S39" s="82" t="str">
        <f aca="false">IF(S40&gt;0,"НУ","")</f>
        <v/>
      </c>
      <c r="T39" s="83" t="str">
        <f aca="false">IF(T40&gt;0,"НУ","")</f>
        <v/>
      </c>
      <c r="U39" s="82" t="str">
        <f aca="false">IF(U40&gt;0,"НУ","")</f>
        <v/>
      </c>
      <c r="V39" s="82" t="str">
        <f aca="false">IF(V40&gt;0,"НУ","")</f>
        <v/>
      </c>
      <c r="W39" s="83" t="str">
        <f aca="false">IF(W40&gt;0,"НУ","")</f>
        <v/>
      </c>
      <c r="X39" s="82" t="str">
        <f aca="false">IF(X40&gt;0,"НУ","")</f>
        <v/>
      </c>
      <c r="Y39" s="82" t="str">
        <f aca="false">IF(Y40&gt;0,"НУ","")</f>
        <v/>
      </c>
      <c r="Z39" s="83"/>
      <c r="AA39" s="83"/>
      <c r="AB39" s="83"/>
      <c r="AC39" s="83"/>
      <c r="AD39" s="84"/>
      <c r="AE39" s="83"/>
      <c r="AF39" s="83"/>
      <c r="AG39" s="83"/>
      <c r="AH39" s="82"/>
      <c r="AI39" s="82"/>
      <c r="AJ39" s="173"/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57"/>
      <c r="B40" s="58"/>
      <c r="C40" s="102"/>
      <c r="D40" s="60"/>
      <c r="E40" s="101"/>
      <c r="F40" s="87"/>
      <c r="G40" s="88"/>
      <c r="H40" s="88"/>
      <c r="I40" s="88"/>
      <c r="J40" s="88"/>
      <c r="K40" s="88"/>
      <c r="L40" s="88"/>
      <c r="M40" s="88"/>
      <c r="N40" s="88"/>
      <c r="O40" s="88"/>
      <c r="P40" s="89"/>
      <c r="Q40" s="89"/>
      <c r="R40" s="88" t="n">
        <v>7</v>
      </c>
      <c r="S40" s="88"/>
      <c r="T40" s="89"/>
      <c r="U40" s="88"/>
      <c r="V40" s="88"/>
      <c r="W40" s="89"/>
      <c r="X40" s="88"/>
      <c r="Y40" s="88"/>
      <c r="Z40" s="88"/>
      <c r="AA40" s="89"/>
      <c r="AB40" s="88"/>
      <c r="AC40" s="88"/>
      <c r="AD40" s="90"/>
      <c r="AE40" s="88"/>
      <c r="AF40" s="88"/>
      <c r="AG40" s="88"/>
      <c r="AH40" s="88"/>
      <c r="AI40" s="88"/>
      <c r="AJ40" s="91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57" t="n">
        <v>8</v>
      </c>
      <c r="B41" s="58" t="str">
        <f aca="false">IFERROR(VLOOKUP($C41,Списки!$A$1:$C$3999,2,0),"")</f>
        <v>Наумчук Микола Миколайович</v>
      </c>
      <c r="C41" s="102" t="s">
        <v>202</v>
      </c>
      <c r="D41" s="60" t="str">
        <f aca="false">IFERROR(VLOOKUP($C41,Списки!$A$1:$C$3999,3,0),"")</f>
        <v>налагоджувальник</v>
      </c>
      <c r="E41" s="92"/>
      <c r="F41" s="61" t="str">
        <f aca="false">VLOOKUP(F$11,Графік!$A$5:$C$32,3,0)</f>
        <v>Р</v>
      </c>
      <c r="G41" s="158" t="str">
        <f aca="false">VLOOKUP(G$11,Графік!$A$5:$C$32,3,0)</f>
        <v>Р</v>
      </c>
      <c r="H41" s="158" t="str">
        <f aca="false">VLOOKUP(H$11,Графік!$A$5:$C$32,3,0)</f>
        <v>ВВ</v>
      </c>
      <c r="I41" s="158" t="str">
        <f aca="false">VLOOKUP(I$11,Графік!$A$5:$C$32,3,0)</f>
        <v>ВВ</v>
      </c>
      <c r="J41" s="158" t="str">
        <f aca="false">VLOOKUP(J$11,Графік!$A$5:$C$32,3,0)</f>
        <v>Р</v>
      </c>
      <c r="K41" s="158" t="str">
        <f aca="false">VLOOKUP(K$11,Графік!$A$5:$C$32,3,0)</f>
        <v>Р</v>
      </c>
      <c r="L41" s="158" t="str">
        <f aca="false">VLOOKUP(L$11,Графік!$A$5:$C$32,3,0)</f>
        <v>Р</v>
      </c>
      <c r="M41" s="158" t="str">
        <f aca="false">VLOOKUP(M$11,Графік!$A$5:$C$32,3,0)</f>
        <v>Р</v>
      </c>
      <c r="N41" s="158" t="str">
        <f aca="false">VLOOKUP(N$11,Графік!$A$5:$C$32,3,0)</f>
        <v>ВВ</v>
      </c>
      <c r="O41" s="158" t="str">
        <f aca="false">VLOOKUP(O$11,Графік!$A$5:$C$32,3,0)</f>
        <v>ВВ</v>
      </c>
      <c r="P41" s="159" t="str">
        <f aca="false">VLOOKUP(P$11,Графік!$A$5:$C$32,3,0)</f>
        <v>Р</v>
      </c>
      <c r="Q41" s="159" t="str">
        <f aca="false">VLOOKUP(Q$11,Графік!$A$5:$C$32,3,0)</f>
        <v>Р</v>
      </c>
      <c r="R41" s="158" t="str">
        <f aca="false">VLOOKUP(R$11,Графік!$A$5:$C$32,3,0)</f>
        <v>Р</v>
      </c>
      <c r="S41" s="158" t="str">
        <f aca="false">VLOOKUP(S$11,Графік!$A$5:$C$32,3,0)</f>
        <v>Р</v>
      </c>
      <c r="T41" s="159" t="str">
        <f aca="false">VLOOKUP(T$11,Графік!$A$5:$C$32,3,0)</f>
        <v>ВВ</v>
      </c>
      <c r="U41" s="158" t="str">
        <f aca="false">VLOOKUP(U$11,Графік!$A$5:$C$32,3,0)</f>
        <v>ВВ</v>
      </c>
      <c r="V41" s="158" t="str">
        <f aca="false">VLOOKUP(V$11,Графік!$A$5:$C$32,3,0)</f>
        <v>Р</v>
      </c>
      <c r="W41" s="159" t="str">
        <f aca="false">VLOOKUP(W$11,Графік!$A$5:$C$32,3,0)</f>
        <v>Р</v>
      </c>
      <c r="X41" s="158" t="str">
        <f aca="false">VLOOKUP(X$11,Графік!$A$5:$C$32,3,0)</f>
        <v>Р</v>
      </c>
      <c r="Y41" s="158" t="str">
        <f aca="false">VLOOKUP(Y$11,Графік!$A$5:$C$32,3,0)</f>
        <v>Р</v>
      </c>
      <c r="Z41" s="158" t="str">
        <f aca="false">VLOOKUP(Z$11,Графік!$A$5:$C$32,3,0)</f>
        <v>ВВ</v>
      </c>
      <c r="AA41" s="159" t="str">
        <f aca="false">VLOOKUP(AA$11,Графік!$A$5:$C$32,3,0)</f>
        <v>ВВ</v>
      </c>
      <c r="AB41" s="159" t="s">
        <v>51</v>
      </c>
      <c r="AC41" s="159" t="s">
        <v>51</v>
      </c>
      <c r="AD41" s="160" t="str">
        <f aca="false">VLOOKUP(AD$11,Графік!$A$5:$C$32,3,0)</f>
        <v>Р</v>
      </c>
      <c r="AE41" s="159" t="str">
        <f aca="false">VLOOKUP(AE$11,Графік!$A$5:$C$32,3,0)</f>
        <v>Р</v>
      </c>
      <c r="AF41" s="159" t="str">
        <f aca="false">VLOOKUP(AF$11,Графік!$A$5:$C$32,3,0)</f>
        <v>ВВ</v>
      </c>
      <c r="AG41" s="159" t="str">
        <f aca="false">VLOOKUP(AG$11,Графік!$A$5:$C$32,3,0)</f>
        <v>ВВ</v>
      </c>
      <c r="AH41" s="158"/>
      <c r="AI41" s="158"/>
      <c r="AJ41" s="161"/>
      <c r="AK41" s="93" t="n">
        <f aca="false">SUMIF($F41:$AJ44,"Р",$F42:$AJ42)</f>
        <v>120</v>
      </c>
      <c r="AL41" s="94" t="n">
        <f aca="false">SUMIF($F43:$AJ44,"НУ",$F44:$AJ44)</f>
        <v>0</v>
      </c>
      <c r="AM41" s="95" t="n">
        <f aca="false">SUMIF(F41:AJ44,"РВ",F42:AJ42)</f>
        <v>0</v>
      </c>
      <c r="AN41" s="96" t="n">
        <f aca="false">AK41+AL41+AM41</f>
        <v>120</v>
      </c>
      <c r="AO41" s="70" t="n">
        <f aca="false">COUNTIF($F41:$AJ44,"=Р")</f>
        <v>16</v>
      </c>
      <c r="AP41" s="97" t="n">
        <f aca="false">COUNTIF($F41:$AJ44,"=ВВ")</f>
        <v>10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2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n">
        <f aca="false">IF(C41&gt;1,Графік!$D$36,"")</f>
        <v>144</v>
      </c>
    </row>
    <row r="42" customFormat="false" ht="15" hidden="false" customHeight="true" outlineLevel="0" collapsed="false">
      <c r="A42" s="57"/>
      <c r="B42" s="58"/>
      <c r="C42" s="102"/>
      <c r="D42" s="60"/>
      <c r="E42" s="100"/>
      <c r="F42" s="75" t="n">
        <f aca="false">IF(F41="Р",8,"")</f>
        <v>8</v>
      </c>
      <c r="G42" s="76" t="n">
        <f aca="false">IF(G41="Р",8,"")</f>
        <v>8</v>
      </c>
      <c r="H42" s="170" t="str">
        <f aca="false">IF(H41="Р",8,"")</f>
        <v/>
      </c>
      <c r="I42" s="170" t="str">
        <f aca="false">IF(I41="Р",8,"")</f>
        <v/>
      </c>
      <c r="J42" s="170" t="n">
        <f aca="false">IF(J41="Р",8,"")</f>
        <v>8</v>
      </c>
      <c r="K42" s="170" t="n">
        <f aca="false">IF(K41="Р",8,"")</f>
        <v>8</v>
      </c>
      <c r="L42" s="170" t="n">
        <f aca="false">IF(L41="Р",8,"")</f>
        <v>8</v>
      </c>
      <c r="M42" s="170" t="n">
        <f aca="false">IF(M41="Р",8,"")</f>
        <v>8</v>
      </c>
      <c r="N42" s="170" t="str">
        <f aca="false">IF(N41="Р",8,"")</f>
        <v/>
      </c>
      <c r="O42" s="170" t="str">
        <f aca="false">IF(O41="Р",8,"")</f>
        <v/>
      </c>
      <c r="P42" s="171" t="n">
        <f aca="false">IF(P41="Р",8,"")</f>
        <v>8</v>
      </c>
      <c r="Q42" s="171" t="n">
        <f aca="false">IF(Q41="Р",8,"")</f>
        <v>8</v>
      </c>
      <c r="R42" s="170" t="n">
        <f aca="false">IF(R41="Р",8,"")</f>
        <v>8</v>
      </c>
      <c r="S42" s="170" t="n">
        <f aca="false">IF(S41="Р",8,"")</f>
        <v>8</v>
      </c>
      <c r="T42" s="171" t="str">
        <f aca="false">IF(T41="Р",8,"")</f>
        <v/>
      </c>
      <c r="U42" s="170" t="str">
        <f aca="false">IF(U41="Р",8,"")</f>
        <v/>
      </c>
      <c r="V42" s="170" t="n">
        <f aca="false">IF(V41="Р",8,"")</f>
        <v>8</v>
      </c>
      <c r="W42" s="171" t="n">
        <f aca="false">IF(W41="Р",8,"")</f>
        <v>8</v>
      </c>
      <c r="X42" s="170" t="n">
        <f aca="false">IF(X41="Р",8,"")</f>
        <v>8</v>
      </c>
      <c r="Y42" s="170" t="n">
        <f aca="false">IF(Y41="Р",8,"")</f>
        <v>8</v>
      </c>
      <c r="Z42" s="76"/>
      <c r="AA42" s="77"/>
      <c r="AB42" s="76"/>
      <c r="AC42" s="76"/>
      <c r="AD42" s="78" t="n">
        <v>8</v>
      </c>
      <c r="AE42" s="76"/>
      <c r="AF42" s="76"/>
      <c r="AG42" s="76"/>
      <c r="AH42" s="76"/>
      <c r="AI42" s="76"/>
      <c r="AJ42" s="79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57"/>
      <c r="B43" s="58"/>
      <c r="C43" s="102"/>
      <c r="D43" s="60"/>
      <c r="E43" s="100"/>
      <c r="F43" s="82" t="str">
        <f aca="false">IF(F44&gt;0,"НУ","")</f>
        <v/>
      </c>
      <c r="G43" s="82" t="str">
        <f aca="false">IF(G44&gt;0,"НУ","")</f>
        <v/>
      </c>
      <c r="H43" s="82" t="str">
        <f aca="false">IF(H44&gt;0,"НУ","")</f>
        <v/>
      </c>
      <c r="I43" s="82" t="str">
        <f aca="false">IF(I44&gt;0,"НУ","")</f>
        <v/>
      </c>
      <c r="J43" s="82" t="str">
        <f aca="false">IF(J44&gt;0,"НУ","")</f>
        <v/>
      </c>
      <c r="K43" s="82" t="str">
        <f aca="false">IF(K44&gt;0,"НУ","")</f>
        <v/>
      </c>
      <c r="L43" s="82" t="str">
        <f aca="false">IF(L44&gt;0,"НУ","")</f>
        <v/>
      </c>
      <c r="M43" s="82" t="str">
        <f aca="false">IF(M44&gt;0,"НУ","")</f>
        <v/>
      </c>
      <c r="N43" s="82" t="str">
        <f aca="false">IF(N44&gt;0,"НУ","")</f>
        <v/>
      </c>
      <c r="O43" s="82" t="str">
        <f aca="false">IF(O44&gt;0,"НУ","")</f>
        <v/>
      </c>
      <c r="P43" s="83" t="str">
        <f aca="false">IF(P44&gt;0,"НУ","")</f>
        <v/>
      </c>
      <c r="Q43" s="83" t="str">
        <f aca="false">IF(Q44&gt;0,"НУ","")</f>
        <v/>
      </c>
      <c r="R43" s="82" t="str">
        <f aca="false">IF(R44&gt;0,"НУ","")</f>
        <v/>
      </c>
      <c r="S43" s="82" t="str">
        <f aca="false">IF(S44&gt;0,"НУ","")</f>
        <v/>
      </c>
      <c r="T43" s="83" t="str">
        <f aca="false">IF(T44&gt;0,"НУ","")</f>
        <v/>
      </c>
      <c r="U43" s="82" t="str">
        <f aca="false">IF(U44&gt;0,"НУ","")</f>
        <v/>
      </c>
      <c r="V43" s="82" t="str">
        <f aca="false">IF(V44&gt;0,"НУ","")</f>
        <v/>
      </c>
      <c r="W43" s="83" t="str">
        <f aca="false">IF(W44&gt;0,"НУ","")</f>
        <v/>
      </c>
      <c r="X43" s="82" t="str">
        <f aca="false">IF(X44&gt;0,"НУ","")</f>
        <v/>
      </c>
      <c r="Y43" s="82" t="str">
        <f aca="false">IF(Y44&gt;0,"НУ","")</f>
        <v/>
      </c>
      <c r="Z43" s="83"/>
      <c r="AA43" s="83"/>
      <c r="AB43" s="83"/>
      <c r="AC43" s="83"/>
      <c r="AD43" s="84"/>
      <c r="AE43" s="83"/>
      <c r="AF43" s="83"/>
      <c r="AG43" s="83"/>
      <c r="AH43" s="82"/>
      <c r="AI43" s="82"/>
      <c r="AJ43" s="173"/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57"/>
      <c r="B44" s="58"/>
      <c r="C44" s="102"/>
      <c r="D44" s="60"/>
      <c r="E44" s="101"/>
      <c r="F44" s="87"/>
      <c r="G44" s="88"/>
      <c r="H44" s="88"/>
      <c r="I44" s="88"/>
      <c r="J44" s="88"/>
      <c r="K44" s="88"/>
      <c r="L44" s="88"/>
      <c r="M44" s="88"/>
      <c r="N44" s="88"/>
      <c r="O44" s="88"/>
      <c r="P44" s="89"/>
      <c r="Q44" s="89"/>
      <c r="R44" s="88"/>
      <c r="S44" s="88"/>
      <c r="T44" s="89"/>
      <c r="U44" s="88"/>
      <c r="V44" s="88"/>
      <c r="W44" s="89"/>
      <c r="X44" s="88"/>
      <c r="Y44" s="88"/>
      <c r="Z44" s="88"/>
      <c r="AA44" s="89"/>
      <c r="AB44" s="88"/>
      <c r="AC44" s="88"/>
      <c r="AD44" s="90"/>
      <c r="AE44" s="88"/>
      <c r="AF44" s="88"/>
      <c r="AG44" s="88"/>
      <c r="AH44" s="88"/>
      <c r="AI44" s="88"/>
      <c r="AJ44" s="91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57" t="n">
        <v>9</v>
      </c>
      <c r="B45" s="58" t="str">
        <f aca="false">IFERROR(VLOOKUP($C45,Списки!$A$1:$C$3999,2,0),"")</f>
        <v>Олійник Олексій Васильович</v>
      </c>
      <c r="C45" s="102" t="s">
        <v>203</v>
      </c>
      <c r="D45" s="60" t="str">
        <f aca="false">IFERROR(VLOOKUP($C45,Списки!$A$1:$C$3999,3,0),"")</f>
        <v>налагоджувальник</v>
      </c>
      <c r="E45" s="92"/>
      <c r="F45" s="61" t="str">
        <f aca="false">VLOOKUP(F$11,Графік!$A$5:$C$32,3,0)</f>
        <v>Р</v>
      </c>
      <c r="G45" s="158" t="str">
        <f aca="false">VLOOKUP(G$11,Графік!$A$5:$C$32,3,0)</f>
        <v>Р</v>
      </c>
      <c r="H45" s="158" t="str">
        <f aca="false">VLOOKUP(H$11,Графік!$A$5:$C$32,3,0)</f>
        <v>ВВ</v>
      </c>
      <c r="I45" s="158" t="str">
        <f aca="false">VLOOKUP(I$11,Графік!$A$5:$C$32,3,0)</f>
        <v>ВВ</v>
      </c>
      <c r="J45" s="158" t="str">
        <f aca="false">VLOOKUP(J$11,Графік!$A$5:$C$32,3,0)</f>
        <v>Р</v>
      </c>
      <c r="K45" s="158" t="str">
        <f aca="false">VLOOKUP(K$11,Графік!$A$5:$C$32,3,0)</f>
        <v>Р</v>
      </c>
      <c r="L45" s="158" t="str">
        <f aca="false">VLOOKUP(L$11,Графік!$A$5:$C$32,3,0)</f>
        <v>Р</v>
      </c>
      <c r="M45" s="158" t="str">
        <f aca="false">VLOOKUP(M$11,Графік!$A$5:$C$32,3,0)</f>
        <v>Р</v>
      </c>
      <c r="N45" s="158" t="str">
        <f aca="false">VLOOKUP(N$11,Графік!$A$5:$C$32,3,0)</f>
        <v>ВВ</v>
      </c>
      <c r="O45" s="158" t="str">
        <f aca="false">VLOOKUP(O$11,Графік!$A$5:$C$32,3,0)</f>
        <v>ВВ</v>
      </c>
      <c r="P45" s="159" t="str">
        <f aca="false">VLOOKUP(P$11,Графік!$A$5:$C$32,3,0)</f>
        <v>Р</v>
      </c>
      <c r="Q45" s="159" t="str">
        <f aca="false">VLOOKUP(Q$11,Графік!$A$5:$C$32,3,0)</f>
        <v>Р</v>
      </c>
      <c r="R45" s="158" t="str">
        <f aca="false">VLOOKUP(R$11,Графік!$A$5:$C$32,3,0)</f>
        <v>Р</v>
      </c>
      <c r="S45" s="158" t="str">
        <f aca="false">VLOOKUP(S$11,Графік!$A$5:$C$32,3,0)</f>
        <v>Р</v>
      </c>
      <c r="T45" s="159" t="str">
        <f aca="false">VLOOKUP(T$11,Графік!$A$5:$C$32,3,0)</f>
        <v>ВВ</v>
      </c>
      <c r="U45" s="158" t="str">
        <f aca="false">VLOOKUP(U$11,Графік!$A$5:$C$32,3,0)</f>
        <v>ВВ</v>
      </c>
      <c r="V45" s="158" t="str">
        <f aca="false">VLOOKUP(V$11,Графік!$A$5:$C$32,3,0)</f>
        <v>Р</v>
      </c>
      <c r="W45" s="159" t="str">
        <f aca="false">VLOOKUP(W$11,Графік!$A$5:$C$32,3,0)</f>
        <v>Р</v>
      </c>
      <c r="X45" s="158" t="str">
        <f aca="false">VLOOKUP(X$11,Графік!$A$5:$C$32,3,0)</f>
        <v>Р</v>
      </c>
      <c r="Y45" s="158" t="str">
        <f aca="false">VLOOKUP(Y$11,Графік!$A$5:$C$32,3,0)</f>
        <v>Р</v>
      </c>
      <c r="Z45" s="158" t="str">
        <f aca="false">VLOOKUP(Z$11,Графік!$A$5:$C$32,3,0)</f>
        <v>ВВ</v>
      </c>
      <c r="AA45" s="159" t="str">
        <f aca="false">VLOOKUP(AA$11,Графік!$A$5:$C$32,3,0)</f>
        <v>ВВ</v>
      </c>
      <c r="AB45" s="159" t="s">
        <v>51</v>
      </c>
      <c r="AC45" s="159" t="s">
        <v>51</v>
      </c>
      <c r="AD45" s="160" t="str">
        <f aca="false">VLOOKUP(AD$11,Графік!$A$5:$C$32,3,0)</f>
        <v>Р</v>
      </c>
      <c r="AE45" s="159" t="str">
        <f aca="false">VLOOKUP(AE$11,Графік!$A$5:$C$32,3,0)</f>
        <v>Р</v>
      </c>
      <c r="AF45" s="159" t="str">
        <f aca="false">VLOOKUP(AF$11,Графік!$A$5:$C$32,3,0)</f>
        <v>ВВ</v>
      </c>
      <c r="AG45" s="159" t="str">
        <f aca="false">VLOOKUP(AG$11,Графік!$A$5:$C$32,3,0)</f>
        <v>ВВ</v>
      </c>
      <c r="AH45" s="158"/>
      <c r="AI45" s="158"/>
      <c r="AJ45" s="161"/>
      <c r="AK45" s="93" t="n">
        <f aca="false">SUMIF($F45:$AJ48,"Р",$F46:$AJ46)</f>
        <v>120</v>
      </c>
      <c r="AL45" s="94" t="n">
        <f aca="false">SUMIF($F47:$AJ48,"НУ",$F48:$AJ48)</f>
        <v>7</v>
      </c>
      <c r="AM45" s="95" t="n">
        <f aca="false">SUMIF(F45:AJ48,"РВ",F46:AJ46)</f>
        <v>0</v>
      </c>
      <c r="AN45" s="96" t="n">
        <f aca="false">AK45+AL45+AM45</f>
        <v>127</v>
      </c>
      <c r="AO45" s="70" t="n">
        <f aca="false">COUNTIF($F45:$AJ48,"=Р")</f>
        <v>16</v>
      </c>
      <c r="AP45" s="97" t="n">
        <f aca="false">COUNTIF($F45:$AJ48,"=ВВ")</f>
        <v>10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2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n">
        <f aca="false">IF(C45&gt;1,Графік!$D$36,"")</f>
        <v>144</v>
      </c>
    </row>
    <row r="46" customFormat="false" ht="15" hidden="false" customHeight="true" outlineLevel="0" collapsed="false">
      <c r="A46" s="57"/>
      <c r="B46" s="58"/>
      <c r="C46" s="102"/>
      <c r="D46" s="60"/>
      <c r="E46" s="100"/>
      <c r="F46" s="75" t="n">
        <f aca="false">IF(F45="Р",8,"")</f>
        <v>8</v>
      </c>
      <c r="G46" s="76" t="n">
        <f aca="false">IF(G45="Р",8,"")</f>
        <v>8</v>
      </c>
      <c r="H46" s="170" t="str">
        <f aca="false">IF(H45="Р",8,"")</f>
        <v/>
      </c>
      <c r="I46" s="170" t="str">
        <f aca="false">IF(I45="Р",8,"")</f>
        <v/>
      </c>
      <c r="J46" s="170" t="n">
        <f aca="false">IF(J45="Р",8,"")</f>
        <v>8</v>
      </c>
      <c r="K46" s="170" t="n">
        <f aca="false">IF(K45="Р",8,"")</f>
        <v>8</v>
      </c>
      <c r="L46" s="170" t="n">
        <f aca="false">IF(L45="Р",8,"")</f>
        <v>8</v>
      </c>
      <c r="M46" s="170" t="n">
        <f aca="false">IF(M45="Р",8,"")</f>
        <v>8</v>
      </c>
      <c r="N46" s="170" t="str">
        <f aca="false">IF(N45="Р",8,"")</f>
        <v/>
      </c>
      <c r="O46" s="170" t="str">
        <f aca="false">IF(O45="Р",8,"")</f>
        <v/>
      </c>
      <c r="P46" s="171" t="n">
        <f aca="false">IF(P45="Р",8,"")</f>
        <v>8</v>
      </c>
      <c r="Q46" s="171" t="n">
        <f aca="false">IF(Q45="Р",8,"")</f>
        <v>8</v>
      </c>
      <c r="R46" s="170" t="n">
        <f aca="false">IF(R45="Р",8,"")</f>
        <v>8</v>
      </c>
      <c r="S46" s="170" t="n">
        <f aca="false">IF(S45="Р",8,"")</f>
        <v>8</v>
      </c>
      <c r="T46" s="171" t="str">
        <f aca="false">IF(T45="Р",8,"")</f>
        <v/>
      </c>
      <c r="U46" s="170" t="str">
        <f aca="false">IF(U45="Р",8,"")</f>
        <v/>
      </c>
      <c r="V46" s="170" t="n">
        <f aca="false">IF(V45="Р",8,"")</f>
        <v>8</v>
      </c>
      <c r="W46" s="171" t="n">
        <f aca="false">IF(W45="Р",8,"")</f>
        <v>8</v>
      </c>
      <c r="X46" s="170" t="n">
        <f aca="false">IF(X45="Р",8,"")</f>
        <v>8</v>
      </c>
      <c r="Y46" s="170" t="n">
        <f aca="false">IF(Y45="Р",8,"")</f>
        <v>8</v>
      </c>
      <c r="Z46" s="76"/>
      <c r="AA46" s="77"/>
      <c r="AB46" s="76"/>
      <c r="AC46" s="76"/>
      <c r="AD46" s="78" t="n">
        <v>8</v>
      </c>
      <c r="AE46" s="76"/>
      <c r="AF46" s="76"/>
      <c r="AG46" s="76"/>
      <c r="AH46" s="76"/>
      <c r="AI46" s="76"/>
      <c r="AJ46" s="79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57"/>
      <c r="B47" s="58"/>
      <c r="C47" s="102"/>
      <c r="D47" s="60"/>
      <c r="E47" s="100"/>
      <c r="F47" s="82" t="str">
        <f aca="false">IF(F48&gt;0,"НУ","")</f>
        <v/>
      </c>
      <c r="G47" s="82" t="str">
        <f aca="false">IF(G48&gt;0,"НУ","")</f>
        <v/>
      </c>
      <c r="H47" s="82" t="str">
        <f aca="false">IF(H48&gt;0,"НУ","")</f>
        <v/>
      </c>
      <c r="I47" s="82" t="str">
        <f aca="false">IF(I48&gt;0,"НУ","")</f>
        <v/>
      </c>
      <c r="J47" s="82" t="str">
        <f aca="false">IF(J48&gt;0,"НУ","")</f>
        <v/>
      </c>
      <c r="K47" s="82" t="str">
        <f aca="false">IF(K48&gt;0,"НУ","")</f>
        <v/>
      </c>
      <c r="L47" s="82" t="str">
        <f aca="false">IF(L48&gt;0,"НУ","")</f>
        <v/>
      </c>
      <c r="M47" s="82" t="str">
        <f aca="false">IF(M48&gt;0,"НУ","")</f>
        <v/>
      </c>
      <c r="N47" s="82" t="str">
        <f aca="false">IF(N48&gt;0,"НУ","")</f>
        <v/>
      </c>
      <c r="O47" s="82" t="str">
        <f aca="false">IF(O48&gt;0,"НУ","")</f>
        <v/>
      </c>
      <c r="P47" s="83" t="str">
        <f aca="false">IF(P48&gt;0,"НУ","")</f>
        <v/>
      </c>
      <c r="Q47" s="83" t="str">
        <f aca="false">IF(Q48&gt;0,"НУ","")</f>
        <v/>
      </c>
      <c r="R47" s="82" t="str">
        <f aca="false">IF(R48&gt;0,"НУ","")</f>
        <v/>
      </c>
      <c r="S47" s="82" t="s">
        <v>36</v>
      </c>
      <c r="T47" s="83" t="str">
        <f aca="false">IF(T48&gt;0,"НУ","")</f>
        <v/>
      </c>
      <c r="U47" s="82" t="str">
        <f aca="false">IF(U48&gt;0,"НУ","")</f>
        <v/>
      </c>
      <c r="V47" s="82" t="str">
        <f aca="false">IF(V48&gt;0,"НУ","")</f>
        <v/>
      </c>
      <c r="W47" s="83" t="str">
        <f aca="false">IF(W48&gt;0,"НУ","")</f>
        <v/>
      </c>
      <c r="X47" s="82" t="str">
        <f aca="false">IF(X48&gt;0,"НУ","")</f>
        <v/>
      </c>
      <c r="Y47" s="82" t="str">
        <f aca="false">IF(Y48&gt;0,"НУ","")</f>
        <v/>
      </c>
      <c r="Z47" s="83"/>
      <c r="AA47" s="83"/>
      <c r="AB47" s="83"/>
      <c r="AC47" s="83"/>
      <c r="AD47" s="84"/>
      <c r="AE47" s="83"/>
      <c r="AF47" s="83"/>
      <c r="AG47" s="83"/>
      <c r="AH47" s="82"/>
      <c r="AI47" s="82"/>
      <c r="AJ47" s="173"/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57"/>
      <c r="B48" s="58"/>
      <c r="C48" s="102"/>
      <c r="D48" s="60"/>
      <c r="E48" s="101"/>
      <c r="F48" s="87"/>
      <c r="G48" s="88"/>
      <c r="H48" s="88"/>
      <c r="I48" s="88"/>
      <c r="J48" s="88"/>
      <c r="K48" s="88"/>
      <c r="L48" s="88"/>
      <c r="M48" s="88"/>
      <c r="N48" s="88"/>
      <c r="O48" s="88"/>
      <c r="P48" s="89"/>
      <c r="Q48" s="89"/>
      <c r="R48" s="88"/>
      <c r="S48" s="88" t="n">
        <v>7</v>
      </c>
      <c r="T48" s="89"/>
      <c r="U48" s="88"/>
      <c r="V48" s="88"/>
      <c r="W48" s="89"/>
      <c r="X48" s="88"/>
      <c r="Y48" s="88"/>
      <c r="Z48" s="88"/>
      <c r="AA48" s="89"/>
      <c r="AB48" s="88"/>
      <c r="AC48" s="88"/>
      <c r="AD48" s="90"/>
      <c r="AE48" s="88"/>
      <c r="AF48" s="88"/>
      <c r="AG48" s="88"/>
      <c r="AH48" s="88"/>
      <c r="AI48" s="88"/>
      <c r="AJ48" s="91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57" t="n">
        <v>10</v>
      </c>
      <c r="B49" s="58" t="str">
        <f aca="false">IFERROR(VLOOKUP($C49,Списки!$A$1:$C$3999,2,0),"")</f>
        <v>Шведик  Віталій  Анатолійович</v>
      </c>
      <c r="C49" s="102" t="s">
        <v>204</v>
      </c>
      <c r="D49" s="60" t="str">
        <f aca="false">IFERROR(VLOOKUP($C49,Списки!$A$1:$C$3999,3,0),"")</f>
        <v>налагоджувальник</v>
      </c>
      <c r="E49" s="92"/>
      <c r="F49" s="61" t="s">
        <v>41</v>
      </c>
      <c r="G49" s="158" t="s">
        <v>41</v>
      </c>
      <c r="H49" s="158" t="s">
        <v>41</v>
      </c>
      <c r="I49" s="158" t="s">
        <v>41</v>
      </c>
      <c r="J49" s="158" t="str">
        <f aca="false">VLOOKUP(J$11,Графік!$A$5:$C$32,3,0)</f>
        <v>Р</v>
      </c>
      <c r="K49" s="158" t="str">
        <f aca="false">VLOOKUP(K$11,Графік!$A$5:$C$32,3,0)</f>
        <v>Р</v>
      </c>
      <c r="L49" s="158" t="str">
        <f aca="false">VLOOKUP(L$11,Графік!$A$5:$C$32,3,0)</f>
        <v>Р</v>
      </c>
      <c r="M49" s="158" t="str">
        <f aca="false">VLOOKUP(M$11,Графік!$A$5:$C$32,3,0)</f>
        <v>Р</v>
      </c>
      <c r="N49" s="158" t="str">
        <f aca="false">VLOOKUP(N$11,Графік!$A$5:$C$32,3,0)</f>
        <v>ВВ</v>
      </c>
      <c r="O49" s="158" t="str">
        <f aca="false">VLOOKUP(O$11,Графік!$A$5:$C$32,3,0)</f>
        <v>ВВ</v>
      </c>
      <c r="P49" s="159" t="str">
        <f aca="false">VLOOKUP(P$11,Графік!$A$5:$C$32,3,0)</f>
        <v>Р</v>
      </c>
      <c r="Q49" s="159" t="str">
        <f aca="false">VLOOKUP(Q$11,Графік!$A$5:$C$32,3,0)</f>
        <v>Р</v>
      </c>
      <c r="R49" s="158" t="str">
        <f aca="false">VLOOKUP(R$11,Графік!$A$5:$C$32,3,0)</f>
        <v>Р</v>
      </c>
      <c r="S49" s="158" t="str">
        <f aca="false">VLOOKUP(S$11,Графік!$A$5:$C$32,3,0)</f>
        <v>Р</v>
      </c>
      <c r="T49" s="159" t="str">
        <f aca="false">VLOOKUP(T$11,Графік!$A$5:$C$32,3,0)</f>
        <v>ВВ</v>
      </c>
      <c r="U49" s="158" t="str">
        <f aca="false">VLOOKUP(U$11,Графік!$A$5:$C$32,3,0)</f>
        <v>ВВ</v>
      </c>
      <c r="V49" s="158" t="str">
        <f aca="false">VLOOKUP(V$11,Графік!$A$5:$C$32,3,0)</f>
        <v>Р</v>
      </c>
      <c r="W49" s="159" t="str">
        <f aca="false">VLOOKUP(W$11,Графік!$A$5:$C$32,3,0)</f>
        <v>Р</v>
      </c>
      <c r="X49" s="158" t="str">
        <f aca="false">VLOOKUP(X$11,Графік!$A$5:$C$32,3,0)</f>
        <v>Р</v>
      </c>
      <c r="Y49" s="158" t="str">
        <f aca="false">VLOOKUP(Y$11,Графік!$A$5:$C$32,3,0)</f>
        <v>Р</v>
      </c>
      <c r="Z49" s="158" t="str">
        <f aca="false">VLOOKUP(Z$11,Графік!$A$5:$C$32,3,0)</f>
        <v>ВВ</v>
      </c>
      <c r="AA49" s="159" t="s">
        <v>132</v>
      </c>
      <c r="AB49" s="159" t="s">
        <v>51</v>
      </c>
      <c r="AC49" s="159" t="s">
        <v>51</v>
      </c>
      <c r="AD49" s="160" t="str">
        <f aca="false">VLOOKUP(AD$11,Графік!$A$5:$C$32,3,0)</f>
        <v>Р</v>
      </c>
      <c r="AE49" s="159" t="str">
        <f aca="false">VLOOKUP(AE$11,Графік!$A$5:$C$32,3,0)</f>
        <v>Р</v>
      </c>
      <c r="AF49" s="159" t="str">
        <f aca="false">VLOOKUP(AF$11,Графік!$A$5:$C$32,3,0)</f>
        <v>ВВ</v>
      </c>
      <c r="AG49" s="159" t="str">
        <f aca="false">VLOOKUP(AG$11,Графік!$A$5:$C$32,3,0)</f>
        <v>ВВ</v>
      </c>
      <c r="AH49" s="158"/>
      <c r="AI49" s="158"/>
      <c r="AJ49" s="161"/>
      <c r="AK49" s="93" t="n">
        <f aca="false">SUMIF($F49:$AJ52,"Р",$F50:$AJ50)</f>
        <v>102</v>
      </c>
      <c r="AL49" s="94" t="n">
        <f aca="false">SUMIF($F51:$AJ52,"НУ",$F52:$AJ52)</f>
        <v>0</v>
      </c>
      <c r="AM49" s="95" t="n">
        <f aca="false">SUMIF(F49:AJ52,"РВ",F50:AJ50)</f>
        <v>8</v>
      </c>
      <c r="AN49" s="96" t="n">
        <f aca="false">AK49+AL49+AM49</f>
        <v>110</v>
      </c>
      <c r="AO49" s="70" t="n">
        <f aca="false">COUNTIF($F49:$AJ52,"=Р")</f>
        <v>14</v>
      </c>
      <c r="AP49" s="97" t="n">
        <f aca="false">COUNTIF($F49:$AJ52,"=ВВ")</f>
        <v>7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4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2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n">
        <f aca="false">IF(C49&gt;1,Графік!$D$36,"")</f>
        <v>144</v>
      </c>
    </row>
    <row r="50" customFormat="false" ht="15" hidden="false" customHeight="true" outlineLevel="0" collapsed="false">
      <c r="A50" s="57"/>
      <c r="B50" s="58"/>
      <c r="C50" s="102"/>
      <c r="D50" s="60"/>
      <c r="E50" s="100"/>
      <c r="F50" s="75" t="str">
        <f aca="false">IF(F49="Р",8,"")</f>
        <v/>
      </c>
      <c r="G50" s="76" t="str">
        <f aca="false">IF(G49="Р",8,"")</f>
        <v/>
      </c>
      <c r="H50" s="170" t="str">
        <f aca="false">IF(H49="Р",8,"")</f>
        <v/>
      </c>
      <c r="I50" s="170" t="str">
        <f aca="false">IF(I49="Р",8,"")</f>
        <v/>
      </c>
      <c r="J50" s="170" t="n">
        <f aca="false">IF(J49="Р",8,"")</f>
        <v>8</v>
      </c>
      <c r="K50" s="170" t="n">
        <f aca="false">IF(K49="Р",8,"")</f>
        <v>8</v>
      </c>
      <c r="L50" s="170" t="n">
        <f aca="false">IF(L49="Р",8,"")</f>
        <v>8</v>
      </c>
      <c r="M50" s="170" t="n">
        <v>7</v>
      </c>
      <c r="N50" s="170" t="str">
        <f aca="false">IF(N49="Р",8,"")</f>
        <v/>
      </c>
      <c r="O50" s="170" t="str">
        <f aca="false">IF(O49="Р",8,"")</f>
        <v/>
      </c>
      <c r="P50" s="171" t="n">
        <f aca="false">IF(P49="Р",8,"")</f>
        <v>8</v>
      </c>
      <c r="Q50" s="171" t="n">
        <f aca="false">IF(Q49="Р",8,"")</f>
        <v>8</v>
      </c>
      <c r="R50" s="170" t="n">
        <f aca="false">IF(R49="Р",8,"")</f>
        <v>8</v>
      </c>
      <c r="S50" s="170" t="n">
        <f aca="false">IF(S49="Р",8,"")</f>
        <v>8</v>
      </c>
      <c r="T50" s="171" t="str">
        <f aca="false">IF(T49="Р",8,"")</f>
        <v/>
      </c>
      <c r="U50" s="170" t="str">
        <f aca="false">IF(U49="Р",8,"")</f>
        <v/>
      </c>
      <c r="V50" s="170" t="n">
        <f aca="false">IF(V49="Р",8,"")</f>
        <v>8</v>
      </c>
      <c r="W50" s="171" t="n">
        <v>7</v>
      </c>
      <c r="X50" s="170" t="n">
        <f aca="false">IF(X49="Р",8,"")</f>
        <v>8</v>
      </c>
      <c r="Y50" s="170" t="n">
        <f aca="false">IF(Y49="Р",8,"")</f>
        <v>8</v>
      </c>
      <c r="Z50" s="76"/>
      <c r="AA50" s="77" t="n">
        <v>8</v>
      </c>
      <c r="AB50" s="76"/>
      <c r="AC50" s="76"/>
      <c r="AD50" s="78" t="n">
        <v>8</v>
      </c>
      <c r="AE50" s="76"/>
      <c r="AF50" s="76"/>
      <c r="AG50" s="76"/>
      <c r="AH50" s="76"/>
      <c r="AI50" s="76"/>
      <c r="AJ50" s="79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57"/>
      <c r="B51" s="58"/>
      <c r="C51" s="102"/>
      <c r="D51" s="60"/>
      <c r="E51" s="100"/>
      <c r="F51" s="82" t="str">
        <f aca="false">IF(F52&gt;0,"НУ","")</f>
        <v/>
      </c>
      <c r="G51" s="82" t="str">
        <f aca="false">IF(G52&gt;0,"НУ","")</f>
        <v/>
      </c>
      <c r="H51" s="82" t="str">
        <f aca="false">IF(H52&gt;0,"НУ","")</f>
        <v/>
      </c>
      <c r="I51" s="82" t="str">
        <f aca="false">IF(I52&gt;0,"НУ","")</f>
        <v/>
      </c>
      <c r="J51" s="82" t="str">
        <f aca="false">IF(J52&gt;0,"НУ","")</f>
        <v/>
      </c>
      <c r="K51" s="82" t="str">
        <f aca="false">IF(K52&gt;0,"НУ","")</f>
        <v/>
      </c>
      <c r="L51" s="82" t="str">
        <f aca="false">IF(L52&gt;0,"НУ","")</f>
        <v/>
      </c>
      <c r="M51" s="82" t="str">
        <f aca="false">IF(M52&gt;0,"НУ","")</f>
        <v/>
      </c>
      <c r="N51" s="82" t="str">
        <f aca="false">IF(N52&gt;0,"НУ","")</f>
        <v/>
      </c>
      <c r="O51" s="82" t="str">
        <f aca="false">IF(O52&gt;0,"НУ","")</f>
        <v/>
      </c>
      <c r="P51" s="83" t="str">
        <f aca="false">IF(P52&gt;0,"НУ","")</f>
        <v/>
      </c>
      <c r="Q51" s="83" t="str">
        <f aca="false">IF(Q52&gt;0,"НУ","")</f>
        <v/>
      </c>
      <c r="R51" s="82" t="str">
        <f aca="false">IF(R52&gt;0,"НУ","")</f>
        <v/>
      </c>
      <c r="S51" s="82" t="str">
        <f aca="false">IF(S52&gt;0,"НУ","")</f>
        <v/>
      </c>
      <c r="T51" s="83" t="str">
        <f aca="false">IF(T52&gt;0,"НУ","")</f>
        <v/>
      </c>
      <c r="U51" s="82" t="str">
        <f aca="false">IF(U52&gt;0,"НУ","")</f>
        <v/>
      </c>
      <c r="V51" s="82" t="str">
        <f aca="false">IF(V52&gt;0,"НУ","")</f>
        <v/>
      </c>
      <c r="W51" s="83" t="str">
        <f aca="false">IF(W52&gt;0,"НУ","")</f>
        <v/>
      </c>
      <c r="X51" s="82" t="str">
        <f aca="false">IF(X52&gt;0,"НУ","")</f>
        <v/>
      </c>
      <c r="Y51" s="82" t="str">
        <f aca="false">IF(Y52&gt;0,"НУ","")</f>
        <v/>
      </c>
      <c r="Z51" s="83"/>
      <c r="AA51" s="83"/>
      <c r="AB51" s="83"/>
      <c r="AC51" s="83"/>
      <c r="AD51" s="84"/>
      <c r="AE51" s="83"/>
      <c r="AF51" s="83"/>
      <c r="AG51" s="83"/>
      <c r="AH51" s="82"/>
      <c r="AI51" s="82"/>
      <c r="AJ51" s="173"/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57"/>
      <c r="B52" s="58"/>
      <c r="C52" s="102"/>
      <c r="D52" s="60"/>
      <c r="E52" s="101"/>
      <c r="F52" s="87"/>
      <c r="G52" s="88"/>
      <c r="H52" s="88"/>
      <c r="I52" s="88"/>
      <c r="J52" s="88"/>
      <c r="K52" s="88"/>
      <c r="L52" s="88"/>
      <c r="M52" s="88"/>
      <c r="N52" s="88"/>
      <c r="O52" s="88"/>
      <c r="P52" s="89"/>
      <c r="Q52" s="89"/>
      <c r="R52" s="88"/>
      <c r="S52" s="88"/>
      <c r="T52" s="89"/>
      <c r="U52" s="88"/>
      <c r="V52" s="88"/>
      <c r="W52" s="89"/>
      <c r="X52" s="88"/>
      <c r="Y52" s="88"/>
      <c r="Z52" s="88"/>
      <c r="AA52" s="89"/>
      <c r="AB52" s="88"/>
      <c r="AC52" s="88"/>
      <c r="AD52" s="90"/>
      <c r="AE52" s="88"/>
      <c r="AF52" s="88"/>
      <c r="AG52" s="88"/>
      <c r="AH52" s="88"/>
      <c r="AI52" s="88"/>
      <c r="AJ52" s="91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15" hidden="false" customHeight="true" outlineLevel="0" collapsed="false">
      <c r="A53" s="57" t="n">
        <v>11</v>
      </c>
      <c r="B53" s="58" t="str">
        <f aca="false">IFERROR(VLOOKUP($C53,Списки!$A$1:$C$3999,2,0),"")</f>
        <v>Шестобанський Олександр Володимирович</v>
      </c>
      <c r="C53" s="102" t="s">
        <v>205</v>
      </c>
      <c r="D53" s="60" t="str">
        <f aca="false">IFERROR(VLOOKUP($C53,Списки!$A$1:$C$3999,3,0),"")</f>
        <v>налагоджувальник</v>
      </c>
      <c r="E53" s="92"/>
      <c r="F53" s="61" t="str">
        <f aca="false">VLOOKUP(F$11,Графік!$A$5:$C$32,3,0)</f>
        <v>Р</v>
      </c>
      <c r="G53" s="158" t="str">
        <f aca="false">VLOOKUP(G$11,Графік!$A$5:$C$32,3,0)</f>
        <v>Р</v>
      </c>
      <c r="H53" s="158" t="str">
        <f aca="false">VLOOKUP(H$11,Графік!$A$5:$C$32,3,0)</f>
        <v>ВВ</v>
      </c>
      <c r="I53" s="158" t="str">
        <f aca="false">VLOOKUP(I$11,Графік!$A$5:$C$32,3,0)</f>
        <v>ВВ</v>
      </c>
      <c r="J53" s="158" t="str">
        <f aca="false">VLOOKUP(J$11,Графік!$A$5:$C$32,3,0)</f>
        <v>Р</v>
      </c>
      <c r="K53" s="158" t="s">
        <v>48</v>
      </c>
      <c r="L53" s="158" t="str">
        <f aca="false">VLOOKUP(L$11,Графік!$A$5:$C$32,3,0)</f>
        <v>Р</v>
      </c>
      <c r="M53" s="158" t="str">
        <f aca="false">VLOOKUP(M$11,Графік!$A$5:$C$32,3,0)</f>
        <v>Р</v>
      </c>
      <c r="N53" s="158" t="str">
        <f aca="false">VLOOKUP(N$11,Графік!$A$5:$C$32,3,0)</f>
        <v>ВВ</v>
      </c>
      <c r="O53" s="158" t="str">
        <f aca="false">VLOOKUP(O$11,Графік!$A$5:$C$32,3,0)</f>
        <v>ВВ</v>
      </c>
      <c r="P53" s="159" t="str">
        <f aca="false">VLOOKUP(P$11,Графік!$A$5:$C$32,3,0)</f>
        <v>Р</v>
      </c>
      <c r="Q53" s="159" t="str">
        <f aca="false">VLOOKUP(Q$11,Графік!$A$5:$C$32,3,0)</f>
        <v>Р</v>
      </c>
      <c r="R53" s="158" t="str">
        <f aca="false">VLOOKUP(R$11,Графік!$A$5:$C$32,3,0)</f>
        <v>Р</v>
      </c>
      <c r="S53" s="158" t="str">
        <f aca="false">VLOOKUP(S$11,Графік!$A$5:$C$32,3,0)</f>
        <v>Р</v>
      </c>
      <c r="T53" s="159" t="str">
        <f aca="false">VLOOKUP(T$11,Графік!$A$5:$C$32,3,0)</f>
        <v>ВВ</v>
      </c>
      <c r="U53" s="158" t="str">
        <f aca="false">VLOOKUP(U$11,Графік!$A$5:$C$32,3,0)</f>
        <v>ВВ</v>
      </c>
      <c r="V53" s="158" t="str">
        <f aca="false">VLOOKUP(V$11,Графік!$A$5:$C$32,3,0)</f>
        <v>Р</v>
      </c>
      <c r="W53" s="159" t="str">
        <f aca="false">VLOOKUP(W$11,Графік!$A$5:$C$32,3,0)</f>
        <v>Р</v>
      </c>
      <c r="X53" s="158" t="str">
        <f aca="false">VLOOKUP(X$11,Графік!$A$5:$C$32,3,0)</f>
        <v>Р</v>
      </c>
      <c r="Y53" s="158" t="str">
        <f aca="false">VLOOKUP(Y$11,Графік!$A$5:$C$32,3,0)</f>
        <v>Р</v>
      </c>
      <c r="Z53" s="158" t="str">
        <f aca="false">VLOOKUP(Z$11,Графік!$A$5:$C$32,3,0)</f>
        <v>ВВ</v>
      </c>
      <c r="AA53" s="159" t="str">
        <f aca="false">VLOOKUP(AA$11,Графік!$A$5:$C$32,3,0)</f>
        <v>ВВ</v>
      </c>
      <c r="AB53" s="159" t="s">
        <v>51</v>
      </c>
      <c r="AC53" s="158" t="str">
        <f aca="false">VLOOKUP(AC$11,Графік!$A$5:$C$32,3,0)</f>
        <v>Р</v>
      </c>
      <c r="AD53" s="160" t="str">
        <f aca="false">VLOOKUP(AD$11,Графік!$A$5:$C$32,3,0)</f>
        <v>Р</v>
      </c>
      <c r="AE53" s="159" t="str">
        <f aca="false">VLOOKUP(AE$11,Графік!$A$5:$C$32,3,0)</f>
        <v>Р</v>
      </c>
      <c r="AF53" s="159" t="str">
        <f aca="false">VLOOKUP(AF$11,Графік!$A$5:$C$32,3,0)</f>
        <v>ВВ</v>
      </c>
      <c r="AG53" s="159" t="str">
        <f aca="false">VLOOKUP(AG$11,Графік!$A$5:$C$32,3,0)</f>
        <v>ВВ</v>
      </c>
      <c r="AH53" s="158"/>
      <c r="AI53" s="158"/>
      <c r="AJ53" s="161"/>
      <c r="AK53" s="93" t="n">
        <f aca="false">SUMIF($F53:$AJ56,"Р",$F54:$AJ54)</f>
        <v>120</v>
      </c>
      <c r="AL53" s="94" t="n">
        <f aca="false">SUMIF($F55:$AJ56,"НУ",$F56:$AJ56)</f>
        <v>7</v>
      </c>
      <c r="AM53" s="95" t="n">
        <f aca="false">SUMIF(F53:AJ56,"РВ",F54:AJ54)</f>
        <v>0</v>
      </c>
      <c r="AN53" s="96" t="n">
        <f aca="false">AK53+AL53+AM53</f>
        <v>127</v>
      </c>
      <c r="AO53" s="70" t="n">
        <f aca="false">COUNTIF($F53:$AJ56,"=Р")</f>
        <v>16</v>
      </c>
      <c r="AP53" s="97" t="n">
        <f aca="false">COUNTIF($F53:$AJ56,"=ВВ")</f>
        <v>10</v>
      </c>
      <c r="AQ53" s="97" t="n">
        <f aca="false">COUNTIF($F53:$AJ56,"=В")</f>
        <v>0</v>
      </c>
      <c r="AR53" s="98" t="n">
        <f aca="false">COUNTIF($F53:$AJ56,"=НА")</f>
        <v>0</v>
      </c>
      <c r="AS53" s="98" t="n">
        <f aca="false">COUNTIF(F53:AJ56,"=ТН")</f>
        <v>0</v>
      </c>
      <c r="AT53" s="98" t="n">
        <f aca="false">COUNTIF($F53:$AJ56,"=ВД")</f>
        <v>0</v>
      </c>
      <c r="AU53" s="98" t="n">
        <f aca="false">COUNTIF($F53:$AJ56,"=ВП")</f>
        <v>0</v>
      </c>
      <c r="AV53" s="98" t="n">
        <f aca="false">COUNTIF($F53:$AJ56,"=ДД")</f>
        <v>0</v>
      </c>
      <c r="AW53" s="98" t="n">
        <f aca="false">COUNTIF($F53:$AJ56,"=П")</f>
        <v>1</v>
      </c>
      <c r="AX53" s="98" t="n">
        <f aca="false">COUNTIF($F53:$AJ56,"=ПР")</f>
        <v>0</v>
      </c>
      <c r="AY53" s="99" t="n">
        <f aca="false">COUNTIF($F53:$AJ56,"=І")</f>
        <v>0</v>
      </c>
      <c r="AZ53" s="99" t="n">
        <f aca="false">COUNTIF($F53:$AJ56,"=НЗ")</f>
        <v>1</v>
      </c>
      <c r="BA53" s="73" t="n">
        <f aca="false">IF(C53&gt;1,Графік!$D$36,"")</f>
        <v>144</v>
      </c>
    </row>
    <row r="54" customFormat="false" ht="15" hidden="false" customHeight="true" outlineLevel="0" collapsed="false">
      <c r="A54" s="57"/>
      <c r="B54" s="58"/>
      <c r="C54" s="102"/>
      <c r="D54" s="60"/>
      <c r="E54" s="100"/>
      <c r="F54" s="75" t="n">
        <f aca="false">IF(F53="Р",8,"")</f>
        <v>8</v>
      </c>
      <c r="G54" s="76" t="n">
        <f aca="false">IF(G53="Р",8,"")</f>
        <v>8</v>
      </c>
      <c r="H54" s="170" t="str">
        <f aca="false">IF(H53="Р",8,"")</f>
        <v/>
      </c>
      <c r="I54" s="170" t="str">
        <f aca="false">IF(I53="Р",8,"")</f>
        <v/>
      </c>
      <c r="J54" s="170" t="n">
        <f aca="false">IF(J53="Р",8,"")</f>
        <v>8</v>
      </c>
      <c r="K54" s="170"/>
      <c r="L54" s="170" t="n">
        <f aca="false">IF(L53="Р",8,"")</f>
        <v>8</v>
      </c>
      <c r="M54" s="170" t="n">
        <f aca="false">IF(M53="Р",8,"")</f>
        <v>8</v>
      </c>
      <c r="N54" s="170" t="str">
        <f aca="false">IF(N53="Р",8,"")</f>
        <v/>
      </c>
      <c r="O54" s="170" t="str">
        <f aca="false">IF(O53="Р",8,"")</f>
        <v/>
      </c>
      <c r="P54" s="171" t="n">
        <f aca="false">IF(P53="Р",8,"")</f>
        <v>8</v>
      </c>
      <c r="Q54" s="171" t="n">
        <f aca="false">IF(Q53="Р",8,"")</f>
        <v>8</v>
      </c>
      <c r="R54" s="170" t="n">
        <f aca="false">IF(R53="Р",8,"")</f>
        <v>8</v>
      </c>
      <c r="S54" s="170" t="n">
        <f aca="false">IF(S53="Р",8,"")</f>
        <v>8</v>
      </c>
      <c r="T54" s="171" t="str">
        <f aca="false">IF(T53="Р",8,"")</f>
        <v/>
      </c>
      <c r="U54" s="170" t="str">
        <f aca="false">IF(U53="Р",8,"")</f>
        <v/>
      </c>
      <c r="V54" s="170" t="n">
        <f aca="false">IF(V53="Р",8,"")</f>
        <v>8</v>
      </c>
      <c r="W54" s="171" t="n">
        <f aca="false">IF(W53="Р",8,"")</f>
        <v>8</v>
      </c>
      <c r="X54" s="170" t="n">
        <f aca="false">IF(X53="Р",8,"")</f>
        <v>8</v>
      </c>
      <c r="Y54" s="170" t="n">
        <f aca="false">IF(Y53="Р",8,"")</f>
        <v>8</v>
      </c>
      <c r="Z54" s="76"/>
      <c r="AA54" s="77"/>
      <c r="AB54" s="76"/>
      <c r="AC54" s="170" t="n">
        <f aca="false">IF(AC53="Р",8,"")</f>
        <v>8</v>
      </c>
      <c r="AD54" s="78" t="n">
        <v>8</v>
      </c>
      <c r="AE54" s="76"/>
      <c r="AF54" s="76"/>
      <c r="AG54" s="76"/>
      <c r="AH54" s="76"/>
      <c r="AI54" s="76"/>
      <c r="AJ54" s="79"/>
      <c r="AK54" s="93"/>
      <c r="AL54" s="94"/>
      <c r="AM54" s="95"/>
      <c r="AN54" s="96"/>
      <c r="AO54" s="70"/>
      <c r="AP54" s="70"/>
      <c r="AQ54" s="70"/>
      <c r="AR54" s="98"/>
      <c r="AS54" s="98"/>
      <c r="AT54" s="98"/>
      <c r="AU54" s="98"/>
      <c r="AV54" s="98"/>
      <c r="AW54" s="98"/>
      <c r="AX54" s="98"/>
      <c r="AY54" s="99"/>
      <c r="AZ54" s="99"/>
      <c r="BA54" s="73"/>
    </row>
    <row r="55" customFormat="false" ht="15" hidden="false" customHeight="true" outlineLevel="0" collapsed="false">
      <c r="A55" s="57"/>
      <c r="B55" s="58"/>
      <c r="C55" s="102"/>
      <c r="D55" s="60"/>
      <c r="E55" s="100"/>
      <c r="F55" s="82" t="str">
        <f aca="false">IF(F56&gt;0,"НУ","")</f>
        <v/>
      </c>
      <c r="G55" s="82" t="str">
        <f aca="false">IF(G56&gt;0,"НУ","")</f>
        <v/>
      </c>
      <c r="H55" s="82" t="str">
        <f aca="false">IF(H56&gt;0,"НУ","")</f>
        <v/>
      </c>
      <c r="I55" s="82" t="str">
        <f aca="false">IF(I56&gt;0,"НУ","")</f>
        <v/>
      </c>
      <c r="J55" s="82" t="str">
        <f aca="false">IF(J56&gt;0,"НУ","")</f>
        <v/>
      </c>
      <c r="K55" s="82" t="str">
        <f aca="false">IF(K56&gt;0,"НУ","")</f>
        <v/>
      </c>
      <c r="L55" s="82" t="str">
        <f aca="false">IF(L56&gt;0,"НУ","")</f>
        <v/>
      </c>
      <c r="M55" s="82" t="str">
        <f aca="false">IF(M56&gt;0,"НУ","")</f>
        <v/>
      </c>
      <c r="N55" s="82" t="str">
        <f aca="false">IF(N56&gt;0,"НУ","")</f>
        <v/>
      </c>
      <c r="O55" s="82" t="str">
        <f aca="false">IF(O56&gt;0,"НУ","")</f>
        <v/>
      </c>
      <c r="P55" s="83" t="str">
        <f aca="false">IF(P56&gt;0,"НУ","")</f>
        <v/>
      </c>
      <c r="Q55" s="83" t="str">
        <f aca="false">IF(Q56&gt;0,"НУ","")</f>
        <v/>
      </c>
      <c r="R55" s="82" t="s">
        <v>36</v>
      </c>
      <c r="S55" s="82" t="str">
        <f aca="false">IF(S56&gt;0,"НУ","")</f>
        <v/>
      </c>
      <c r="T55" s="83" t="str">
        <f aca="false">IF(T56&gt;0,"НУ","")</f>
        <v/>
      </c>
      <c r="U55" s="82" t="str">
        <f aca="false">IF(U56&gt;0,"НУ","")</f>
        <v/>
      </c>
      <c r="V55" s="82" t="str">
        <f aca="false">IF(V56&gt;0,"НУ","")</f>
        <v/>
      </c>
      <c r="W55" s="83" t="str">
        <f aca="false">IF(W56&gt;0,"НУ","")</f>
        <v/>
      </c>
      <c r="X55" s="82" t="str">
        <f aca="false">IF(X56&gt;0,"НУ","")</f>
        <v/>
      </c>
      <c r="Y55" s="82" t="str">
        <f aca="false">IF(Y56&gt;0,"НУ","")</f>
        <v/>
      </c>
      <c r="Z55" s="83"/>
      <c r="AA55" s="83"/>
      <c r="AB55" s="83"/>
      <c r="AC55" s="83"/>
      <c r="AD55" s="84"/>
      <c r="AE55" s="83"/>
      <c r="AF55" s="83"/>
      <c r="AG55" s="83"/>
      <c r="AH55" s="82"/>
      <c r="AI55" s="82"/>
      <c r="AJ55" s="173"/>
      <c r="AK55" s="93"/>
      <c r="AL55" s="94"/>
      <c r="AM55" s="95"/>
      <c r="AN55" s="96"/>
      <c r="AO55" s="70"/>
      <c r="AP55" s="70"/>
      <c r="AQ55" s="70"/>
      <c r="AR55" s="98"/>
      <c r="AS55" s="98"/>
      <c r="AT55" s="98"/>
      <c r="AU55" s="98"/>
      <c r="AV55" s="98"/>
      <c r="AW55" s="98"/>
      <c r="AX55" s="98"/>
      <c r="AY55" s="99"/>
      <c r="AZ55" s="99"/>
      <c r="BA55" s="73"/>
    </row>
    <row r="56" customFormat="false" ht="15" hidden="false" customHeight="true" outlineLevel="0" collapsed="false">
      <c r="A56" s="57"/>
      <c r="B56" s="58"/>
      <c r="C56" s="102"/>
      <c r="D56" s="60"/>
      <c r="E56" s="101"/>
      <c r="F56" s="87"/>
      <c r="G56" s="88"/>
      <c r="H56" s="88"/>
      <c r="I56" s="88"/>
      <c r="J56" s="88"/>
      <c r="K56" s="88"/>
      <c r="L56" s="88"/>
      <c r="M56" s="88"/>
      <c r="N56" s="88"/>
      <c r="O56" s="88"/>
      <c r="P56" s="89"/>
      <c r="Q56" s="89"/>
      <c r="R56" s="88" t="n">
        <v>7</v>
      </c>
      <c r="S56" s="88"/>
      <c r="T56" s="89"/>
      <c r="U56" s="88"/>
      <c r="V56" s="88"/>
      <c r="W56" s="89"/>
      <c r="X56" s="88"/>
      <c r="Y56" s="88"/>
      <c r="Z56" s="88"/>
      <c r="AA56" s="89"/>
      <c r="AB56" s="88"/>
      <c r="AC56" s="88"/>
      <c r="AD56" s="90"/>
      <c r="AE56" s="88"/>
      <c r="AF56" s="88"/>
      <c r="AG56" s="88"/>
      <c r="AH56" s="88"/>
      <c r="AI56" s="88"/>
      <c r="AJ56" s="91"/>
      <c r="AK56" s="93"/>
      <c r="AL56" s="94"/>
      <c r="AM56" s="95"/>
      <c r="AN56" s="96"/>
      <c r="AO56" s="70"/>
      <c r="AP56" s="70"/>
      <c r="AQ56" s="70"/>
      <c r="AR56" s="98"/>
      <c r="AS56" s="98"/>
      <c r="AT56" s="98"/>
      <c r="AU56" s="98"/>
      <c r="AV56" s="98"/>
      <c r="AW56" s="98"/>
      <c r="AX56" s="98"/>
      <c r="AY56" s="99"/>
      <c r="AZ56" s="99"/>
      <c r="BA56" s="73"/>
    </row>
    <row r="57" customFormat="false" ht="15" hidden="false" customHeight="true" outlineLevel="0" collapsed="false">
      <c r="A57" s="57" t="n">
        <v>12</v>
      </c>
      <c r="B57" s="58" t="str">
        <f aca="false">IFERROR(VLOOKUP($C57,Списки!$A$1:$C$3999,2,0),"")</f>
        <v/>
      </c>
      <c r="C57" s="102"/>
      <c r="D57" s="60" t="str">
        <f aca="false">IFERROR(VLOOKUP($C57,Списки!$A$1:$C$3999,3,0),"")</f>
        <v/>
      </c>
      <c r="E57" s="92"/>
      <c r="F57" s="61"/>
      <c r="G57" s="158"/>
      <c r="H57" s="158"/>
      <c r="I57" s="158"/>
      <c r="J57" s="158"/>
      <c r="K57" s="158"/>
      <c r="L57" s="158"/>
      <c r="M57" s="158"/>
      <c r="N57" s="158"/>
      <c r="O57" s="158"/>
      <c r="P57" s="159"/>
      <c r="Q57" s="159"/>
      <c r="R57" s="158"/>
      <c r="S57" s="158"/>
      <c r="T57" s="159"/>
      <c r="U57" s="158"/>
      <c r="V57" s="158"/>
      <c r="W57" s="159"/>
      <c r="X57" s="158"/>
      <c r="Y57" s="158"/>
      <c r="Z57" s="158"/>
      <c r="AA57" s="159"/>
      <c r="AB57" s="158"/>
      <c r="AC57" s="158"/>
      <c r="AD57" s="160"/>
      <c r="AE57" s="158"/>
      <c r="AF57" s="158"/>
      <c r="AG57" s="158"/>
      <c r="AH57" s="158"/>
      <c r="AI57" s="158"/>
      <c r="AJ57" s="161"/>
      <c r="AK57" s="93" t="n">
        <f aca="false">SUMIF($F57:$AJ60,"Р",$F58:$AJ58)</f>
        <v>0</v>
      </c>
      <c r="AL57" s="94" t="n">
        <f aca="false">SUMIF($F59:$AJ60,"НУ",$F60:$AJ60)</f>
        <v>0</v>
      </c>
      <c r="AM57" s="95" t="n">
        <f aca="false">SUMIF(F57:AJ60,"РВ",F58:AJ58)</f>
        <v>0</v>
      </c>
      <c r="AN57" s="96" t="n">
        <f aca="false">AK57+AL57+AM57</f>
        <v>0</v>
      </c>
      <c r="AO57" s="70" t="n">
        <f aca="false">COUNTIF($F57:$AJ60,"=Р")</f>
        <v>0</v>
      </c>
      <c r="AP57" s="97" t="n">
        <f aca="false">COUNTIF($F57:$AJ60,"=ВВ")</f>
        <v>0</v>
      </c>
      <c r="AQ57" s="97" t="n">
        <f aca="false">COUNTIF($F57:$AJ60,"=В")</f>
        <v>0</v>
      </c>
      <c r="AR57" s="98" t="n">
        <f aca="false">COUNTIF($F57:$AJ60,"=НА")</f>
        <v>0</v>
      </c>
      <c r="AS57" s="98" t="n">
        <f aca="false">COUNTIF(F57:AJ60,"=ТН")</f>
        <v>0</v>
      </c>
      <c r="AT57" s="98" t="n">
        <f aca="false">COUNTIF($F57:$AJ60,"=ВД")</f>
        <v>0</v>
      </c>
      <c r="AU57" s="98" t="n">
        <f aca="false">COUNTIF($F57:$AJ60,"=ВП")</f>
        <v>0</v>
      </c>
      <c r="AV57" s="98" t="n">
        <f aca="false">COUNTIF($F57:$AJ60,"=ДД")</f>
        <v>0</v>
      </c>
      <c r="AW57" s="98" t="n">
        <f aca="false">COUNTIF($F57:$AJ60,"=П")</f>
        <v>0</v>
      </c>
      <c r="AX57" s="98" t="n">
        <f aca="false">COUNTIF($F57:$AJ60,"=ПР")</f>
        <v>0</v>
      </c>
      <c r="AY57" s="99" t="n">
        <f aca="false">COUNTIF($F57:$AJ60,"=І")</f>
        <v>0</v>
      </c>
      <c r="AZ57" s="99" t="n">
        <f aca="false">COUNTIF($F57:$AJ60,"=НЗ")</f>
        <v>0</v>
      </c>
      <c r="BA57" s="73" t="str">
        <f aca="false">IF(C57&gt;1,Графік!$D$36,"")</f>
        <v/>
      </c>
    </row>
    <row r="58" customFormat="false" ht="15" hidden="false" customHeight="true" outlineLevel="0" collapsed="false">
      <c r="A58" s="57"/>
      <c r="B58" s="58"/>
      <c r="C58" s="102"/>
      <c r="D58" s="60"/>
      <c r="E58" s="100"/>
      <c r="F58" s="75"/>
      <c r="G58" s="76"/>
      <c r="H58" s="170"/>
      <c r="I58" s="170"/>
      <c r="J58" s="170"/>
      <c r="K58" s="170"/>
      <c r="L58" s="170"/>
      <c r="M58" s="170"/>
      <c r="N58" s="170"/>
      <c r="O58" s="170"/>
      <c r="P58" s="171"/>
      <c r="Q58" s="171"/>
      <c r="R58" s="170"/>
      <c r="S58" s="170"/>
      <c r="T58" s="171"/>
      <c r="U58" s="170"/>
      <c r="V58" s="170"/>
      <c r="W58" s="171"/>
      <c r="X58" s="170"/>
      <c r="Y58" s="170"/>
      <c r="Z58" s="170"/>
      <c r="AA58" s="171"/>
      <c r="AB58" s="170"/>
      <c r="AC58" s="170"/>
      <c r="AD58" s="172"/>
      <c r="AE58" s="170"/>
      <c r="AF58" s="170"/>
      <c r="AG58" s="170"/>
      <c r="AH58" s="76"/>
      <c r="AI58" s="76"/>
      <c r="AJ58" s="79"/>
      <c r="AK58" s="93"/>
      <c r="AL58" s="94"/>
      <c r="AM58" s="95"/>
      <c r="AN58" s="96"/>
      <c r="AO58" s="70"/>
      <c r="AP58" s="70"/>
      <c r="AQ58" s="70"/>
      <c r="AR58" s="98"/>
      <c r="AS58" s="98"/>
      <c r="AT58" s="98"/>
      <c r="AU58" s="98"/>
      <c r="AV58" s="98"/>
      <c r="AW58" s="98"/>
      <c r="AX58" s="98"/>
      <c r="AY58" s="99"/>
      <c r="AZ58" s="99"/>
      <c r="BA58" s="73"/>
    </row>
    <row r="59" customFormat="false" ht="15" hidden="false" customHeight="true" outlineLevel="0" collapsed="false">
      <c r="A59" s="57"/>
      <c r="B59" s="58"/>
      <c r="C59" s="102"/>
      <c r="D59" s="60"/>
      <c r="E59" s="100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3"/>
      <c r="Q59" s="83"/>
      <c r="R59" s="82"/>
      <c r="S59" s="82"/>
      <c r="T59" s="83"/>
      <c r="U59" s="82"/>
      <c r="V59" s="82"/>
      <c r="W59" s="83"/>
      <c r="X59" s="82"/>
      <c r="Y59" s="82"/>
      <c r="Z59" s="82"/>
      <c r="AA59" s="83"/>
      <c r="AB59" s="82"/>
      <c r="AC59" s="82"/>
      <c r="AD59" s="84"/>
      <c r="AE59" s="82"/>
      <c r="AF59" s="82"/>
      <c r="AG59" s="82"/>
      <c r="AH59" s="82"/>
      <c r="AI59" s="82"/>
      <c r="AJ59" s="173"/>
      <c r="AK59" s="93"/>
      <c r="AL59" s="94"/>
      <c r="AM59" s="95"/>
      <c r="AN59" s="96"/>
      <c r="AO59" s="70"/>
      <c r="AP59" s="70"/>
      <c r="AQ59" s="70"/>
      <c r="AR59" s="98"/>
      <c r="AS59" s="98"/>
      <c r="AT59" s="98"/>
      <c r="AU59" s="98"/>
      <c r="AV59" s="98"/>
      <c r="AW59" s="98"/>
      <c r="AX59" s="98"/>
      <c r="AY59" s="99"/>
      <c r="AZ59" s="99"/>
      <c r="BA59" s="73"/>
    </row>
    <row r="60" customFormat="false" ht="15" hidden="false" customHeight="true" outlineLevel="0" collapsed="false">
      <c r="A60" s="57"/>
      <c r="B60" s="58"/>
      <c r="C60" s="102"/>
      <c r="D60" s="60"/>
      <c r="E60" s="101"/>
      <c r="F60" s="87"/>
      <c r="G60" s="88"/>
      <c r="H60" s="88"/>
      <c r="I60" s="88"/>
      <c r="J60" s="88"/>
      <c r="K60" s="88"/>
      <c r="L60" s="88"/>
      <c r="M60" s="88"/>
      <c r="N60" s="88"/>
      <c r="O60" s="88"/>
      <c r="P60" s="89"/>
      <c r="Q60" s="89"/>
      <c r="R60" s="88"/>
      <c r="S60" s="88"/>
      <c r="T60" s="89"/>
      <c r="U60" s="88"/>
      <c r="V60" s="88"/>
      <c r="W60" s="89"/>
      <c r="X60" s="88"/>
      <c r="Y60" s="88"/>
      <c r="Z60" s="88"/>
      <c r="AA60" s="89"/>
      <c r="AB60" s="88"/>
      <c r="AC60" s="88"/>
      <c r="AD60" s="90"/>
      <c r="AE60" s="88"/>
      <c r="AF60" s="88"/>
      <c r="AG60" s="88"/>
      <c r="AH60" s="88"/>
      <c r="AI60" s="88"/>
      <c r="AJ60" s="91"/>
      <c r="AK60" s="93"/>
      <c r="AL60" s="94"/>
      <c r="AM60" s="95"/>
      <c r="AN60" s="96"/>
      <c r="AO60" s="70"/>
      <c r="AP60" s="70"/>
      <c r="AQ60" s="70"/>
      <c r="AR60" s="98"/>
      <c r="AS60" s="98"/>
      <c r="AT60" s="98"/>
      <c r="AU60" s="98"/>
      <c r="AV60" s="98"/>
      <c r="AW60" s="98"/>
      <c r="AX60" s="98"/>
      <c r="AY60" s="99"/>
      <c r="AZ60" s="99"/>
      <c r="BA60" s="73"/>
    </row>
    <row r="61" customFormat="false" ht="15" hidden="false" customHeight="true" outlineLevel="0" collapsed="false">
      <c r="A61" s="57" t="n">
        <v>13</v>
      </c>
      <c r="B61" s="58" t="str">
        <f aca="false">IFERROR(VLOOKUP($C61,Списки!$A$1:$C$3999,2,0),"")</f>
        <v/>
      </c>
      <c r="C61" s="102"/>
      <c r="D61" s="60" t="str">
        <f aca="false">IFERROR(VLOOKUP($C61,Списки!$A$1:$C$3999,3,0),"")</f>
        <v/>
      </c>
      <c r="E61" s="92"/>
      <c r="F61" s="61"/>
      <c r="G61" s="158"/>
      <c r="H61" s="158"/>
      <c r="I61" s="158"/>
      <c r="J61" s="158"/>
      <c r="K61" s="158"/>
      <c r="L61" s="158"/>
      <c r="M61" s="158"/>
      <c r="N61" s="158"/>
      <c r="O61" s="158"/>
      <c r="P61" s="159"/>
      <c r="Q61" s="159"/>
      <c r="R61" s="158"/>
      <c r="S61" s="158"/>
      <c r="T61" s="159"/>
      <c r="U61" s="158"/>
      <c r="V61" s="158"/>
      <c r="W61" s="159"/>
      <c r="X61" s="158"/>
      <c r="Y61" s="158"/>
      <c r="Z61" s="158"/>
      <c r="AA61" s="159"/>
      <c r="AB61" s="158"/>
      <c r="AC61" s="158"/>
      <c r="AD61" s="160"/>
      <c r="AE61" s="158"/>
      <c r="AF61" s="158"/>
      <c r="AG61" s="158"/>
      <c r="AH61" s="158"/>
      <c r="AI61" s="158"/>
      <c r="AJ61" s="161"/>
      <c r="AK61" s="93" t="n">
        <f aca="false">SUMIF($F61:$AJ64,"Р",$F62:$AJ62)</f>
        <v>0</v>
      </c>
      <c r="AL61" s="94" t="n">
        <f aca="false">SUMIF($F63:$AJ64,"НУ",$F64:$AJ64)</f>
        <v>0</v>
      </c>
      <c r="AM61" s="95" t="n">
        <f aca="false">SUMIF(F61:AJ64,"РВ",F62:AJ62)</f>
        <v>0</v>
      </c>
      <c r="AN61" s="96" t="n">
        <f aca="false">AK61+AL61+AM61</f>
        <v>0</v>
      </c>
      <c r="AO61" s="70" t="n">
        <f aca="false">COUNTIF($F61:$AJ64,"=Р")</f>
        <v>0</v>
      </c>
      <c r="AP61" s="97" t="n">
        <f aca="false">COUNTIF($F61:$AJ64,"=ВВ")</f>
        <v>0</v>
      </c>
      <c r="AQ61" s="97" t="n">
        <f aca="false">COUNTIF($F61:$AJ64,"=В")</f>
        <v>0</v>
      </c>
      <c r="AR61" s="98" t="n">
        <f aca="false">COUNTIF($F61:$AJ64,"=НА")</f>
        <v>0</v>
      </c>
      <c r="AS61" s="98" t="n">
        <f aca="false">COUNTIF(F61:AJ64,"=ТН")</f>
        <v>0</v>
      </c>
      <c r="AT61" s="98" t="n">
        <f aca="false">COUNTIF($F61:$AJ64,"=ВД")</f>
        <v>0</v>
      </c>
      <c r="AU61" s="98" t="n">
        <f aca="false">COUNTIF($F61:$AJ64,"=ВП")</f>
        <v>0</v>
      </c>
      <c r="AV61" s="98" t="n">
        <f aca="false">COUNTIF($F61:$AJ64,"=ДД")</f>
        <v>0</v>
      </c>
      <c r="AW61" s="98" t="n">
        <f aca="false">COUNTIF($F61:$AJ64,"=П")</f>
        <v>0</v>
      </c>
      <c r="AX61" s="98" t="n">
        <f aca="false">COUNTIF($F61:$AJ64,"=ПР")</f>
        <v>0</v>
      </c>
      <c r="AY61" s="99" t="n">
        <f aca="false">COUNTIF($F61:$AJ64,"=І")</f>
        <v>0</v>
      </c>
      <c r="AZ61" s="99" t="n">
        <f aca="false">COUNTIF($F61:$AJ64,"=НЗ")</f>
        <v>0</v>
      </c>
      <c r="BA61" s="73" t="str">
        <f aca="false">IF(C61&gt;1,Графік!$D$36,"")</f>
        <v/>
      </c>
    </row>
    <row r="62" customFormat="false" ht="15" hidden="false" customHeight="true" outlineLevel="0" collapsed="false">
      <c r="A62" s="57"/>
      <c r="B62" s="58"/>
      <c r="C62" s="102"/>
      <c r="D62" s="60"/>
      <c r="E62" s="100"/>
      <c r="F62" s="75"/>
      <c r="G62" s="76"/>
      <c r="H62" s="170"/>
      <c r="I62" s="170"/>
      <c r="J62" s="170"/>
      <c r="K62" s="170"/>
      <c r="L62" s="170"/>
      <c r="M62" s="170"/>
      <c r="N62" s="170"/>
      <c r="O62" s="170"/>
      <c r="P62" s="171"/>
      <c r="Q62" s="171"/>
      <c r="R62" s="170"/>
      <c r="S62" s="170"/>
      <c r="T62" s="171"/>
      <c r="U62" s="170"/>
      <c r="V62" s="170"/>
      <c r="W62" s="171"/>
      <c r="X62" s="170"/>
      <c r="Y62" s="170"/>
      <c r="Z62" s="170"/>
      <c r="AA62" s="171"/>
      <c r="AB62" s="170"/>
      <c r="AC62" s="170"/>
      <c r="AD62" s="172"/>
      <c r="AE62" s="170"/>
      <c r="AF62" s="170"/>
      <c r="AG62" s="170"/>
      <c r="AH62" s="76"/>
      <c r="AI62" s="76"/>
      <c r="AJ62" s="79"/>
      <c r="AK62" s="93"/>
      <c r="AL62" s="94"/>
      <c r="AM62" s="95"/>
      <c r="AN62" s="96"/>
      <c r="AO62" s="70"/>
      <c r="AP62" s="70"/>
      <c r="AQ62" s="70"/>
      <c r="AR62" s="98"/>
      <c r="AS62" s="98"/>
      <c r="AT62" s="98"/>
      <c r="AU62" s="98"/>
      <c r="AV62" s="98"/>
      <c r="AW62" s="98"/>
      <c r="AX62" s="98"/>
      <c r="AY62" s="99"/>
      <c r="AZ62" s="99"/>
      <c r="BA62" s="73"/>
    </row>
    <row r="63" customFormat="false" ht="15" hidden="false" customHeight="true" outlineLevel="0" collapsed="false">
      <c r="A63" s="57"/>
      <c r="B63" s="58"/>
      <c r="C63" s="102"/>
      <c r="D63" s="60"/>
      <c r="E63" s="100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3"/>
      <c r="Q63" s="83"/>
      <c r="R63" s="82"/>
      <c r="S63" s="82"/>
      <c r="T63" s="83"/>
      <c r="U63" s="82"/>
      <c r="V63" s="82"/>
      <c r="W63" s="83"/>
      <c r="X63" s="82"/>
      <c r="Y63" s="82"/>
      <c r="Z63" s="82"/>
      <c r="AA63" s="83"/>
      <c r="AB63" s="82"/>
      <c r="AC63" s="82"/>
      <c r="AD63" s="84"/>
      <c r="AE63" s="82"/>
      <c r="AF63" s="82"/>
      <c r="AG63" s="82"/>
      <c r="AH63" s="82"/>
      <c r="AI63" s="82"/>
      <c r="AJ63" s="173"/>
      <c r="AK63" s="93"/>
      <c r="AL63" s="94"/>
      <c r="AM63" s="95"/>
      <c r="AN63" s="96"/>
      <c r="AO63" s="70"/>
      <c r="AP63" s="70"/>
      <c r="AQ63" s="70"/>
      <c r="AR63" s="98"/>
      <c r="AS63" s="98"/>
      <c r="AT63" s="98"/>
      <c r="AU63" s="98"/>
      <c r="AV63" s="98"/>
      <c r="AW63" s="98"/>
      <c r="AX63" s="98"/>
      <c r="AY63" s="99"/>
      <c r="AZ63" s="99"/>
      <c r="BA63" s="73"/>
    </row>
    <row r="64" customFormat="false" ht="15" hidden="false" customHeight="true" outlineLevel="0" collapsed="false">
      <c r="A64" s="57"/>
      <c r="B64" s="58"/>
      <c r="C64" s="102"/>
      <c r="D64" s="60"/>
      <c r="E64" s="101"/>
      <c r="F64" s="87"/>
      <c r="G64" s="88"/>
      <c r="H64" s="88"/>
      <c r="I64" s="88"/>
      <c r="J64" s="88"/>
      <c r="K64" s="88"/>
      <c r="L64" s="88"/>
      <c r="M64" s="88"/>
      <c r="N64" s="88"/>
      <c r="O64" s="88"/>
      <c r="P64" s="89"/>
      <c r="Q64" s="89"/>
      <c r="R64" s="88"/>
      <c r="S64" s="88"/>
      <c r="T64" s="89"/>
      <c r="U64" s="88"/>
      <c r="V64" s="88"/>
      <c r="W64" s="89"/>
      <c r="X64" s="88"/>
      <c r="Y64" s="88"/>
      <c r="Z64" s="88"/>
      <c r="AA64" s="89"/>
      <c r="AB64" s="88"/>
      <c r="AC64" s="88"/>
      <c r="AD64" s="90"/>
      <c r="AE64" s="88"/>
      <c r="AF64" s="88"/>
      <c r="AG64" s="88"/>
      <c r="AH64" s="88"/>
      <c r="AI64" s="88"/>
      <c r="AJ64" s="91"/>
      <c r="AK64" s="93"/>
      <c r="AL64" s="94"/>
      <c r="AM64" s="95"/>
      <c r="AN64" s="96"/>
      <c r="AO64" s="70"/>
      <c r="AP64" s="70"/>
      <c r="AQ64" s="70"/>
      <c r="AR64" s="98"/>
      <c r="AS64" s="98"/>
      <c r="AT64" s="98"/>
      <c r="AU64" s="98"/>
      <c r="AV64" s="98"/>
      <c r="AW64" s="98"/>
      <c r="AX64" s="98"/>
      <c r="AY64" s="99"/>
      <c r="AZ64" s="99"/>
      <c r="BA64" s="73"/>
    </row>
    <row r="65" customFormat="false" ht="15" hidden="false" customHeight="true" outlineLevel="0" collapsed="false">
      <c r="A65" s="57" t="n">
        <v>14</v>
      </c>
      <c r="B65" s="58" t="str">
        <f aca="false">IFERROR(VLOOKUP($C65,Списки!$A$1:$C$3999,2,0),"")</f>
        <v/>
      </c>
      <c r="C65" s="102"/>
      <c r="D65" s="60" t="str">
        <f aca="false">IFERROR(VLOOKUP($C65,Списки!$A$1:$C$3999,3,0),"")</f>
        <v/>
      </c>
      <c r="E65" s="92"/>
      <c r="F65" s="61"/>
      <c r="G65" s="158"/>
      <c r="H65" s="158"/>
      <c r="I65" s="158"/>
      <c r="J65" s="158"/>
      <c r="K65" s="158"/>
      <c r="L65" s="158"/>
      <c r="M65" s="158"/>
      <c r="N65" s="158"/>
      <c r="O65" s="158"/>
      <c r="P65" s="159"/>
      <c r="Q65" s="159"/>
      <c r="R65" s="158"/>
      <c r="S65" s="158"/>
      <c r="T65" s="159"/>
      <c r="U65" s="158"/>
      <c r="V65" s="158"/>
      <c r="W65" s="159"/>
      <c r="X65" s="158"/>
      <c r="Y65" s="158"/>
      <c r="Z65" s="158"/>
      <c r="AA65" s="159"/>
      <c r="AB65" s="158"/>
      <c r="AC65" s="158"/>
      <c r="AD65" s="160"/>
      <c r="AE65" s="158"/>
      <c r="AF65" s="158"/>
      <c r="AG65" s="158"/>
      <c r="AH65" s="158"/>
      <c r="AI65" s="158"/>
      <c r="AJ65" s="161"/>
      <c r="AK65" s="93" t="n">
        <f aca="false">SUMIF($F65:$AJ68,"Р",$F66:$AJ66)</f>
        <v>0</v>
      </c>
      <c r="AL65" s="94" t="n">
        <f aca="false">SUMIF($F67:$AJ68,"НУ",$F68:$AJ68)</f>
        <v>0</v>
      </c>
      <c r="AM65" s="95" t="n">
        <f aca="false">SUMIF(F65:AJ68,"РВ",F66:AJ66)</f>
        <v>0</v>
      </c>
      <c r="AN65" s="96" t="n">
        <f aca="false">AK65+AL65+AM65</f>
        <v>0</v>
      </c>
      <c r="AO65" s="70" t="n">
        <f aca="false">COUNTIF($F65:$AJ68,"=Р")</f>
        <v>0</v>
      </c>
      <c r="AP65" s="97" t="n">
        <f aca="false">COUNTIF($F65:$AJ68,"=ВВ")</f>
        <v>0</v>
      </c>
      <c r="AQ65" s="97" t="n">
        <f aca="false">COUNTIF($F65:$AJ68,"=В")</f>
        <v>0</v>
      </c>
      <c r="AR65" s="98" t="n">
        <f aca="false">COUNTIF($F65:$AJ68,"=НА")</f>
        <v>0</v>
      </c>
      <c r="AS65" s="98" t="n">
        <f aca="false">COUNTIF(F65:AJ68,"=ТН")</f>
        <v>0</v>
      </c>
      <c r="AT65" s="98" t="n">
        <f aca="false">COUNTIF($F65:$AJ68,"=ВД")</f>
        <v>0</v>
      </c>
      <c r="AU65" s="98" t="n">
        <f aca="false">COUNTIF($F65:$AJ68,"=ВП")</f>
        <v>0</v>
      </c>
      <c r="AV65" s="98" t="n">
        <f aca="false">COUNTIF($F65:$AJ68,"=ДД")</f>
        <v>0</v>
      </c>
      <c r="AW65" s="98" t="n">
        <f aca="false">COUNTIF($F65:$AJ68,"=П")</f>
        <v>0</v>
      </c>
      <c r="AX65" s="98" t="n">
        <f aca="false">COUNTIF($F65:$AJ68,"=ПР")</f>
        <v>0</v>
      </c>
      <c r="AY65" s="99" t="n">
        <f aca="false">COUNTIF($F65:$AJ68,"=І")</f>
        <v>0</v>
      </c>
      <c r="AZ65" s="99" t="n">
        <f aca="false">COUNTIF($F65:$AJ68,"=НЗ")</f>
        <v>0</v>
      </c>
      <c r="BA65" s="73" t="str">
        <f aca="false">IF(C65&gt;1,Графік!$D$36,"")</f>
        <v/>
      </c>
    </row>
    <row r="66" customFormat="false" ht="15" hidden="false" customHeight="true" outlineLevel="0" collapsed="false">
      <c r="A66" s="57"/>
      <c r="B66" s="58"/>
      <c r="C66" s="102"/>
      <c r="D66" s="60"/>
      <c r="E66" s="100"/>
      <c r="F66" s="75"/>
      <c r="G66" s="76"/>
      <c r="H66" s="170"/>
      <c r="I66" s="170"/>
      <c r="J66" s="170"/>
      <c r="K66" s="170"/>
      <c r="L66" s="170"/>
      <c r="M66" s="170"/>
      <c r="N66" s="170"/>
      <c r="O66" s="170"/>
      <c r="P66" s="171"/>
      <c r="Q66" s="171"/>
      <c r="R66" s="170"/>
      <c r="S66" s="170"/>
      <c r="T66" s="171"/>
      <c r="U66" s="170"/>
      <c r="V66" s="170"/>
      <c r="W66" s="171"/>
      <c r="X66" s="170"/>
      <c r="Y66" s="170"/>
      <c r="Z66" s="170"/>
      <c r="AA66" s="171"/>
      <c r="AB66" s="170"/>
      <c r="AC66" s="170"/>
      <c r="AD66" s="172"/>
      <c r="AE66" s="170"/>
      <c r="AF66" s="170"/>
      <c r="AG66" s="170"/>
      <c r="AH66" s="76"/>
      <c r="AI66" s="76"/>
      <c r="AJ66" s="79"/>
      <c r="AK66" s="93"/>
      <c r="AL66" s="94"/>
      <c r="AM66" s="95"/>
      <c r="AN66" s="96"/>
      <c r="AO66" s="70"/>
      <c r="AP66" s="70"/>
      <c r="AQ66" s="70"/>
      <c r="AR66" s="98"/>
      <c r="AS66" s="98"/>
      <c r="AT66" s="98"/>
      <c r="AU66" s="98"/>
      <c r="AV66" s="98"/>
      <c r="AW66" s="98"/>
      <c r="AX66" s="98"/>
      <c r="AY66" s="99"/>
      <c r="AZ66" s="99"/>
      <c r="BA66" s="73"/>
    </row>
    <row r="67" customFormat="false" ht="15" hidden="false" customHeight="true" outlineLevel="0" collapsed="false">
      <c r="A67" s="57"/>
      <c r="B67" s="58"/>
      <c r="C67" s="102"/>
      <c r="D67" s="60"/>
      <c r="E67" s="100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3"/>
      <c r="Q67" s="83"/>
      <c r="R67" s="82"/>
      <c r="S67" s="82"/>
      <c r="T67" s="83"/>
      <c r="U67" s="82"/>
      <c r="V67" s="82"/>
      <c r="W67" s="83"/>
      <c r="X67" s="82"/>
      <c r="Y67" s="82"/>
      <c r="Z67" s="82"/>
      <c r="AA67" s="83"/>
      <c r="AB67" s="82"/>
      <c r="AC67" s="82"/>
      <c r="AD67" s="84"/>
      <c r="AE67" s="82"/>
      <c r="AF67" s="82"/>
      <c r="AG67" s="82"/>
      <c r="AH67" s="82"/>
      <c r="AI67" s="82"/>
      <c r="AJ67" s="173"/>
      <c r="AK67" s="93"/>
      <c r="AL67" s="94"/>
      <c r="AM67" s="95"/>
      <c r="AN67" s="96"/>
      <c r="AO67" s="70"/>
      <c r="AP67" s="70"/>
      <c r="AQ67" s="70"/>
      <c r="AR67" s="98"/>
      <c r="AS67" s="98"/>
      <c r="AT67" s="98"/>
      <c r="AU67" s="98"/>
      <c r="AV67" s="98"/>
      <c r="AW67" s="98"/>
      <c r="AX67" s="98"/>
      <c r="AY67" s="99"/>
      <c r="AZ67" s="99"/>
      <c r="BA67" s="73"/>
    </row>
    <row r="68" customFormat="false" ht="15" hidden="false" customHeight="true" outlineLevel="0" collapsed="false">
      <c r="A68" s="57"/>
      <c r="B68" s="58"/>
      <c r="C68" s="102"/>
      <c r="D68" s="60"/>
      <c r="E68" s="101"/>
      <c r="F68" s="87"/>
      <c r="G68" s="88"/>
      <c r="H68" s="88"/>
      <c r="I68" s="88"/>
      <c r="J68" s="88"/>
      <c r="K68" s="88"/>
      <c r="L68" s="88"/>
      <c r="M68" s="88"/>
      <c r="N68" s="88"/>
      <c r="O68" s="88"/>
      <c r="P68" s="89"/>
      <c r="Q68" s="89"/>
      <c r="R68" s="88"/>
      <c r="S68" s="88"/>
      <c r="T68" s="89"/>
      <c r="U68" s="88"/>
      <c r="V68" s="88"/>
      <c r="W68" s="89"/>
      <c r="X68" s="88"/>
      <c r="Y68" s="88"/>
      <c r="Z68" s="88"/>
      <c r="AA68" s="89"/>
      <c r="AB68" s="88"/>
      <c r="AC68" s="88"/>
      <c r="AD68" s="90"/>
      <c r="AE68" s="88"/>
      <c r="AF68" s="88"/>
      <c r="AG68" s="88"/>
      <c r="AH68" s="88"/>
      <c r="AI68" s="88"/>
      <c r="AJ68" s="91"/>
      <c r="AK68" s="93"/>
      <c r="AL68" s="94"/>
      <c r="AM68" s="95"/>
      <c r="AN68" s="96"/>
      <c r="AO68" s="70"/>
      <c r="AP68" s="70"/>
      <c r="AQ68" s="70"/>
      <c r="AR68" s="98"/>
      <c r="AS68" s="98"/>
      <c r="AT68" s="98"/>
      <c r="AU68" s="98"/>
      <c r="AV68" s="98"/>
      <c r="AW68" s="98"/>
      <c r="AX68" s="98"/>
      <c r="AY68" s="99"/>
      <c r="AZ68" s="99"/>
      <c r="BA68" s="73"/>
    </row>
    <row r="69" customFormat="false" ht="15" hidden="false" customHeight="true" outlineLevel="0" collapsed="false">
      <c r="A69" s="57" t="n">
        <v>15</v>
      </c>
      <c r="B69" s="58" t="str">
        <f aca="false">IFERROR(VLOOKUP($C69,Списки!$A$1:$C$3999,2,0),"")</f>
        <v/>
      </c>
      <c r="C69" s="102"/>
      <c r="D69" s="60" t="str">
        <f aca="false">IFERROR(VLOOKUP($C69,Списки!$A$1:$C$3999,3,0),"")</f>
        <v/>
      </c>
      <c r="E69" s="92"/>
      <c r="F69" s="61"/>
      <c r="G69" s="158"/>
      <c r="H69" s="158"/>
      <c r="I69" s="158"/>
      <c r="J69" s="158"/>
      <c r="K69" s="158"/>
      <c r="L69" s="158"/>
      <c r="M69" s="158"/>
      <c r="N69" s="158"/>
      <c r="O69" s="158"/>
      <c r="P69" s="159"/>
      <c r="Q69" s="159"/>
      <c r="R69" s="158"/>
      <c r="S69" s="158"/>
      <c r="T69" s="159"/>
      <c r="U69" s="158"/>
      <c r="V69" s="158"/>
      <c r="W69" s="159"/>
      <c r="X69" s="158"/>
      <c r="Y69" s="158"/>
      <c r="Z69" s="158"/>
      <c r="AA69" s="159"/>
      <c r="AB69" s="158"/>
      <c r="AC69" s="158"/>
      <c r="AD69" s="160"/>
      <c r="AE69" s="158"/>
      <c r="AF69" s="158"/>
      <c r="AG69" s="158"/>
      <c r="AH69" s="158"/>
      <c r="AI69" s="158"/>
      <c r="AJ69" s="161"/>
      <c r="AK69" s="93" t="n">
        <f aca="false">SUMIF($F69:$AJ72,"Р",$F70:$AJ70)</f>
        <v>0</v>
      </c>
      <c r="AL69" s="94" t="n">
        <f aca="false">SUMIF($F71:$AJ72,"НУ",$F72:$AJ72)</f>
        <v>0</v>
      </c>
      <c r="AM69" s="95" t="n">
        <f aca="false">SUMIF(F69:AJ72,"РВ",F70:AJ70)</f>
        <v>0</v>
      </c>
      <c r="AN69" s="96" t="n">
        <f aca="false">AK69+AL69+AM69</f>
        <v>0</v>
      </c>
      <c r="AO69" s="70" t="n">
        <f aca="false">COUNTIF($F69:$AJ72,"=Р")</f>
        <v>0</v>
      </c>
      <c r="AP69" s="97" t="n">
        <f aca="false">COUNTIF($F69:$AJ72,"=ВВ")</f>
        <v>0</v>
      </c>
      <c r="AQ69" s="97" t="n">
        <f aca="false">COUNTIF($F69:$AJ72,"=В")</f>
        <v>0</v>
      </c>
      <c r="AR69" s="98" t="n">
        <f aca="false">COUNTIF($F69:$AJ72,"=НА")</f>
        <v>0</v>
      </c>
      <c r="AS69" s="98" t="n">
        <f aca="false">COUNTIF(F69:AJ72,"=ТН")</f>
        <v>0</v>
      </c>
      <c r="AT69" s="98" t="n">
        <f aca="false">COUNTIF($F69:$AJ72,"=ВД")</f>
        <v>0</v>
      </c>
      <c r="AU69" s="98" t="n">
        <f aca="false">COUNTIF($F69:$AJ72,"=ВП")</f>
        <v>0</v>
      </c>
      <c r="AV69" s="98" t="n">
        <f aca="false">COUNTIF($F69:$AJ72,"=ДД")</f>
        <v>0</v>
      </c>
      <c r="AW69" s="98" t="n">
        <f aca="false">COUNTIF($F69:$AJ72,"=П")</f>
        <v>0</v>
      </c>
      <c r="AX69" s="98" t="n">
        <f aca="false">COUNTIF($F69:$AJ72,"=ПР")</f>
        <v>0</v>
      </c>
      <c r="AY69" s="99" t="n">
        <f aca="false">COUNTIF($F69:$AJ72,"=І")</f>
        <v>0</v>
      </c>
      <c r="AZ69" s="99" t="n">
        <f aca="false">COUNTIF($F69:$AJ72,"=НЗ")</f>
        <v>0</v>
      </c>
      <c r="BA69" s="73" t="str">
        <f aca="false">IF(C69&gt;1,Графік!$D$36,"")</f>
        <v/>
      </c>
    </row>
    <row r="70" customFormat="false" ht="15" hidden="false" customHeight="true" outlineLevel="0" collapsed="false">
      <c r="A70" s="57"/>
      <c r="B70" s="58"/>
      <c r="C70" s="102"/>
      <c r="D70" s="60"/>
      <c r="E70" s="100"/>
      <c r="F70" s="75"/>
      <c r="G70" s="76"/>
      <c r="H70" s="170"/>
      <c r="I70" s="170"/>
      <c r="J70" s="170"/>
      <c r="K70" s="170"/>
      <c r="L70" s="170"/>
      <c r="M70" s="170"/>
      <c r="N70" s="170"/>
      <c r="O70" s="170"/>
      <c r="P70" s="171"/>
      <c r="Q70" s="171"/>
      <c r="R70" s="170"/>
      <c r="S70" s="170"/>
      <c r="T70" s="171"/>
      <c r="U70" s="170"/>
      <c r="V70" s="170"/>
      <c r="W70" s="171"/>
      <c r="X70" s="170"/>
      <c r="Y70" s="170"/>
      <c r="Z70" s="170"/>
      <c r="AA70" s="171"/>
      <c r="AB70" s="170"/>
      <c r="AC70" s="170"/>
      <c r="AD70" s="172"/>
      <c r="AE70" s="170"/>
      <c r="AF70" s="170"/>
      <c r="AG70" s="170"/>
      <c r="AH70" s="76"/>
      <c r="AI70" s="76"/>
      <c r="AJ70" s="79"/>
      <c r="AK70" s="93"/>
      <c r="AL70" s="94"/>
      <c r="AM70" s="95"/>
      <c r="AN70" s="96"/>
      <c r="AO70" s="70"/>
      <c r="AP70" s="70"/>
      <c r="AQ70" s="70"/>
      <c r="AR70" s="98"/>
      <c r="AS70" s="98"/>
      <c r="AT70" s="98"/>
      <c r="AU70" s="98"/>
      <c r="AV70" s="98"/>
      <c r="AW70" s="98"/>
      <c r="AX70" s="98"/>
      <c r="AY70" s="99"/>
      <c r="AZ70" s="99"/>
      <c r="BA70" s="73"/>
    </row>
    <row r="71" customFormat="false" ht="15" hidden="false" customHeight="true" outlineLevel="0" collapsed="false">
      <c r="A71" s="57"/>
      <c r="B71" s="58"/>
      <c r="C71" s="102"/>
      <c r="D71" s="60"/>
      <c r="E71" s="100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3"/>
      <c r="Q71" s="83"/>
      <c r="R71" s="82"/>
      <c r="S71" s="82"/>
      <c r="T71" s="83"/>
      <c r="U71" s="82"/>
      <c r="V71" s="82"/>
      <c r="W71" s="83"/>
      <c r="X71" s="82"/>
      <c r="Y71" s="82"/>
      <c r="Z71" s="82"/>
      <c r="AA71" s="83"/>
      <c r="AB71" s="82"/>
      <c r="AC71" s="82"/>
      <c r="AD71" s="84"/>
      <c r="AE71" s="82"/>
      <c r="AF71" s="82"/>
      <c r="AG71" s="82"/>
      <c r="AH71" s="82"/>
      <c r="AI71" s="82"/>
      <c r="AJ71" s="173"/>
      <c r="AK71" s="93"/>
      <c r="AL71" s="94"/>
      <c r="AM71" s="95"/>
      <c r="AN71" s="96"/>
      <c r="AO71" s="70"/>
      <c r="AP71" s="70"/>
      <c r="AQ71" s="70"/>
      <c r="AR71" s="98"/>
      <c r="AS71" s="98"/>
      <c r="AT71" s="98"/>
      <c r="AU71" s="98"/>
      <c r="AV71" s="98"/>
      <c r="AW71" s="98"/>
      <c r="AX71" s="98"/>
      <c r="AY71" s="99"/>
      <c r="AZ71" s="99"/>
      <c r="BA71" s="73"/>
    </row>
    <row r="72" customFormat="false" ht="15" hidden="false" customHeight="true" outlineLevel="0" collapsed="false">
      <c r="A72" s="57"/>
      <c r="B72" s="58"/>
      <c r="C72" s="102"/>
      <c r="D72" s="60"/>
      <c r="E72" s="101"/>
      <c r="F72" s="87"/>
      <c r="G72" s="88"/>
      <c r="H72" s="88"/>
      <c r="I72" s="88"/>
      <c r="J72" s="88"/>
      <c r="K72" s="88"/>
      <c r="L72" s="88"/>
      <c r="M72" s="88"/>
      <c r="N72" s="88"/>
      <c r="O72" s="88"/>
      <c r="P72" s="89"/>
      <c r="Q72" s="89"/>
      <c r="R72" s="88"/>
      <c r="S72" s="88"/>
      <c r="T72" s="89"/>
      <c r="U72" s="88"/>
      <c r="V72" s="88"/>
      <c r="W72" s="89"/>
      <c r="X72" s="88"/>
      <c r="Y72" s="88"/>
      <c r="Z72" s="88"/>
      <c r="AA72" s="89"/>
      <c r="AB72" s="88"/>
      <c r="AC72" s="88"/>
      <c r="AD72" s="90"/>
      <c r="AE72" s="88"/>
      <c r="AF72" s="88"/>
      <c r="AG72" s="88"/>
      <c r="AH72" s="88"/>
      <c r="AI72" s="88"/>
      <c r="AJ72" s="91"/>
      <c r="AK72" s="93"/>
      <c r="AL72" s="94"/>
      <c r="AM72" s="95"/>
      <c r="AN72" s="96"/>
      <c r="AO72" s="70"/>
      <c r="AP72" s="70"/>
      <c r="AQ72" s="70"/>
      <c r="AR72" s="98"/>
      <c r="AS72" s="98"/>
      <c r="AT72" s="98"/>
      <c r="AU72" s="98"/>
      <c r="AV72" s="98"/>
      <c r="AW72" s="98"/>
      <c r="AX72" s="98"/>
      <c r="AY72" s="99"/>
      <c r="AZ72" s="99"/>
      <c r="BA72" s="73"/>
    </row>
    <row r="73" customFormat="false" ht="27" hidden="false" customHeight="true" outlineLevel="0" collapsed="false">
      <c r="A73" s="103" t="s">
        <v>77</v>
      </c>
      <c r="B73" s="103"/>
      <c r="C73" s="103"/>
      <c r="D73" s="103"/>
      <c r="E73" s="103"/>
      <c r="F73" s="103" t="n">
        <f aca="false">IF(COUNTIF(F$13:F$72,"Р")=0,"-",COUNTIF(F$13:F$72,"Р"))</f>
        <v>8</v>
      </c>
      <c r="G73" s="103" t="n">
        <f aca="false">IF(COUNTIF(G$13:G$72,"Р")=0,"-",COUNTIF(G$13:G$72,"Р"))</f>
        <v>8</v>
      </c>
      <c r="H73" s="103" t="str">
        <f aca="false">IF(COUNTIF(H$13:H$72,"Р")=0,"-",COUNTIF(H$13:H$72,"Р"))</f>
        <v>-</v>
      </c>
      <c r="I73" s="103" t="str">
        <f aca="false">IF(COUNTIF(I$13:I$72,"Р")=0,"-",COUNTIF(I$13:I$72,"Р"))</f>
        <v>-</v>
      </c>
      <c r="J73" s="103" t="n">
        <f aca="false">IF(COUNTIF(J$13:J$72,"Р")=0,"-",COUNTIF(J$13:J$72,"Р"))</f>
        <v>10</v>
      </c>
      <c r="K73" s="103" t="n">
        <f aca="false">IF(COUNTIF(K$13:K$72,"Р")=0,"-",COUNTIF(K$13:K$72,"Р"))</f>
        <v>9</v>
      </c>
      <c r="L73" s="103" t="n">
        <f aca="false">IF(COUNTIF(L$13:L$72,"Р")=0,"-",COUNTIF(L$13:L$72,"Р"))</f>
        <v>11</v>
      </c>
      <c r="M73" s="103" t="n">
        <f aca="false">IF(COUNTIF(M$13:M$72,"Р")=0,"-",COUNTIF(M$13:M$72,"Р"))</f>
        <v>11</v>
      </c>
      <c r="N73" s="103" t="str">
        <f aca="false">IF(COUNTIF(N$13:N$72,"Р")=0,"-",COUNTIF(N$13:N$72,"Р"))</f>
        <v>-</v>
      </c>
      <c r="O73" s="103" t="str">
        <f aca="false">IF(COUNTIF(O$13:O$72,"Р")=0,"-",COUNTIF(O$13:O$72,"Р"))</f>
        <v>-</v>
      </c>
      <c r="P73" s="103" t="n">
        <f aca="false">IF(COUNTIF(P$13:P$72,"Р")=0,"-",COUNTIF(P$13:P$72,"Р"))</f>
        <v>11</v>
      </c>
      <c r="Q73" s="103" t="n">
        <f aca="false">IF(COUNTIF(Q$13:Q$72,"Р")=0,"-",COUNTIF(Q$13:Q$72,"Р"))</f>
        <v>11</v>
      </c>
      <c r="R73" s="103" t="n">
        <f aca="false">IF(COUNTIF(R$13:R$72,"Р")=0,"-",COUNTIF(R$13:R$72,"Р"))</f>
        <v>11</v>
      </c>
      <c r="S73" s="103" t="n">
        <f aca="false">IF(COUNTIF(S$13:S$72,"Р")=0,"-",COUNTIF(S$13:S$72,"Р"))</f>
        <v>11</v>
      </c>
      <c r="T73" s="103" t="str">
        <f aca="false">IF(COUNTIF(T$13:T$72,"Р")=0,"-",COUNTIF(T$13:T$72,"Р"))</f>
        <v>-</v>
      </c>
      <c r="U73" s="103" t="str">
        <f aca="false">IF(COUNTIF(U$13:U$72,"Р")=0,"-",COUNTIF(U$13:U$72,"Р"))</f>
        <v>-</v>
      </c>
      <c r="V73" s="103" t="n">
        <f aca="false">IF(COUNTIF(V$13:V$72,"Р")=0,"-",COUNTIF(V$13:V$72,"Р"))</f>
        <v>9</v>
      </c>
      <c r="W73" s="104" t="n">
        <f aca="false">IF(COUNTIF(W$13:W$72,"Р")=0,"-",COUNTIF(W$13:W$72,"Р"))</f>
        <v>9</v>
      </c>
      <c r="X73" s="103" t="n">
        <f aca="false">IF(COUNTIF(X$13:X$72,"Р")=0,"-",COUNTIF(X$13:X$72,"Р"))</f>
        <v>10</v>
      </c>
      <c r="Y73" s="103" t="n">
        <f aca="false">IF(COUNTIF(Y$13:Y$72,"Р")=0,"-",COUNTIF(Y$13:Y$72,"Р"))</f>
        <v>10</v>
      </c>
      <c r="Z73" s="103" t="str">
        <f aca="false">IF(COUNTIF(Z$13:Z$72,"Р")=0,"-",COUNTIF(Z$13:Z$72,"Р"))</f>
        <v>-</v>
      </c>
      <c r="AA73" s="104" t="str">
        <f aca="false">IF(COUNTIF(AA$13:AA$72,"Р")=0,"-",COUNTIF(AA$13:AA$72,"Р"))</f>
        <v>-</v>
      </c>
      <c r="AB73" s="103" t="str">
        <f aca="false">IF(COUNTIF(AB$13:AB$72,"Р")=0,"-",COUNTIF(AB$13:AB$72,"Р"))</f>
        <v>-</v>
      </c>
      <c r="AC73" s="103" t="n">
        <f aca="false">IF(COUNTIF(AC$13:AC$72,"Р")=0,"-",COUNTIF(AC$13:AC$72,"Р"))</f>
        <v>1</v>
      </c>
      <c r="AD73" s="105" t="n">
        <f aca="false">IF(COUNTIF(AD$13:AD$72,"Р")=0,"-",COUNTIF(AD$13:AD$72,"Р"))</f>
        <v>11</v>
      </c>
      <c r="AE73" s="103" t="n">
        <f aca="false">IF(COUNTIF(AE$13:AE$72,"Р")=0,"-",COUNTIF(AE$13:AE$72,"Р"))</f>
        <v>11</v>
      </c>
      <c r="AF73" s="103" t="str">
        <f aca="false">IF(COUNTIF(AF$13:AF$72,"Р")=0,"-",COUNTIF(AF$13:AF$72,"Р"))</f>
        <v>-</v>
      </c>
      <c r="AG73" s="103" t="str">
        <f aca="false">IF(COUNTIF(AG$13:AG$72,"Р")=0,"-",COUNTIF(AG$13:AG$72,"Р"))</f>
        <v>-</v>
      </c>
      <c r="AH73" s="103" t="str">
        <f aca="false">IF(COUNTIF(AH$13:AH$72,"Р")=0,"-",COUNTIF(AH$13:AH$72,"Р"))</f>
        <v>-</v>
      </c>
      <c r="AI73" s="103" t="str">
        <f aca="false">IF(COUNTIF(AI$13:AI$72,"Р")=0,"-",COUNTIF(AI$13:AI$72,"Р"))</f>
        <v>-</v>
      </c>
      <c r="AJ73" s="103" t="str">
        <f aca="false">IF(COUNTIF(AJ$13:AJ$72,"Р")=0,"-",COUNTIF(AJ$13:AJ$72,"Р"))</f>
        <v>-</v>
      </c>
      <c r="AK73" s="106" t="n">
        <f aca="false">IF(SUM(AK$13:AK$72)&gt;0,SUM(AK$13:AK$72),"-")</f>
        <v>1201</v>
      </c>
      <c r="AL73" s="107" t="n">
        <f aca="false">IF(SUM(AL$13:AL$72)&gt;0,SUM(AL$13:AL$72),"-")</f>
        <v>49</v>
      </c>
      <c r="AM73" s="107" t="n">
        <f aca="false">IF(SUM(AM$13:AM$72)&gt;0,SUM(AM$13:AM$72),"-")</f>
        <v>40</v>
      </c>
      <c r="AN73" s="108" t="n">
        <f aca="false">IF(SUM(AN$13:AN$72)&gt;0,SUM(AN$13:AN$72),"-")</f>
        <v>1290</v>
      </c>
      <c r="AO73" s="109" t="n">
        <f aca="false">IF(SUM(AO$13:AO$72)&gt;0,SUM(AO$13:AO$72),"-")</f>
        <v>162</v>
      </c>
      <c r="AP73" s="109" t="n">
        <f aca="false">IF(SUM(AP$13:AP$72)&gt;0,SUM(AP$13:AP$72),"-")</f>
        <v>99</v>
      </c>
      <c r="AQ73" s="109" t="str">
        <f aca="false">IF(SUM(AQ$13:AQ$72)&gt;0,SUM(AQ$13:AQ$72),"-")</f>
        <v>-</v>
      </c>
      <c r="AR73" s="109" t="n">
        <f aca="false">IF(SUM(AR$13:AR$72)&gt;0,SUM(AR$13:AR$72),"-")</f>
        <v>4</v>
      </c>
      <c r="AS73" s="109" t="n">
        <f aca="false">IF(SUM(AS$13:AS$72)&gt;0,SUM(AS$13:AS$72),"-")</f>
        <v>14</v>
      </c>
      <c r="AT73" s="109" t="str">
        <f aca="false">IF(SUM(AT$13:AT$72)&gt;0,SUM(AT$13:AT$72),"-")</f>
        <v>-</v>
      </c>
      <c r="AU73" s="109" t="str">
        <f aca="false">IF(SUM(AU$13:AU$72)&gt;0,SUM(AU$13:AU$72),"-")</f>
        <v>-</v>
      </c>
      <c r="AV73" s="109" t="str">
        <f aca="false">IF(SUM(AV$13:AV$72)&gt;0,SUM(AV$13:AV$72),"-")</f>
        <v>-</v>
      </c>
      <c r="AW73" s="109" t="n">
        <f aca="false">IF(SUM(AW$13:AW$72)&gt;0,SUM(AW$13:AW$72),"-")</f>
        <v>21</v>
      </c>
      <c r="AX73" s="109" t="str">
        <f aca="false">IF(SUM(AX$13:AX$72)&gt;0,SUM(AX$13:AX$72),"-")</f>
        <v>-</v>
      </c>
      <c r="AY73" s="109" t="str">
        <f aca="false">IF(SUM(AY$13:AY$72)&gt;0,SUM(AY$13:AY$72),"-")</f>
        <v>-</v>
      </c>
      <c r="AZ73" s="109" t="n">
        <f aca="false">IF(SUM(AZ$13:AZ$72)&gt;0,SUM(AZ$13:AZ$72),"-")</f>
        <v>3</v>
      </c>
      <c r="BA73" s="110" t="n">
        <f aca="false">IF(SUM(BA$13:BA$72)&gt;0,SUM(BA$13:BA$72),"-")</f>
        <v>1584</v>
      </c>
    </row>
    <row r="74" customFormat="false" ht="27" hidden="false" customHeight="true" outlineLevel="0" collapsed="false">
      <c r="A74" s="103" t="s">
        <v>78</v>
      </c>
      <c r="B74" s="103"/>
      <c r="C74" s="103"/>
      <c r="D74" s="103"/>
      <c r="E74" s="103"/>
      <c r="F74" s="103" t="str">
        <f aca="false">IF(COUNTIF(F$13:F$72,"РВ")=0,"-",COUNTIF(F$13:F$72,"РВ"))</f>
        <v>-</v>
      </c>
      <c r="G74" s="103" t="str">
        <f aca="false">IF(COUNTIF(G$13:G$72,"РВ")=0,"-",COUNTIF(G$13:G$72,"РВ"))</f>
        <v>-</v>
      </c>
      <c r="H74" s="103" t="str">
        <f aca="false">IF(COUNTIF(H$13:H$72,"РВ")=0,"-",COUNTIF(H$13:H$72,"РВ"))</f>
        <v>-</v>
      </c>
      <c r="I74" s="103" t="str">
        <f aca="false">IF(COUNTIF(I$13:I$72,"РВ")=0,"-",COUNTIF(I$13:I$72,"РВ"))</f>
        <v>-</v>
      </c>
      <c r="J74" s="103" t="str">
        <f aca="false">IF(COUNTIF(J$13:J$72,"РВ")=0,"-",COUNTIF(J$13:J$72,"РВ"))</f>
        <v>-</v>
      </c>
      <c r="K74" s="103" t="str">
        <f aca="false">IF(COUNTIF(K$13:K$72,"РВ")=0,"-",COUNTIF(K$13:K$72,"РВ"))</f>
        <v>-</v>
      </c>
      <c r="L74" s="103" t="str">
        <f aca="false">IF(COUNTIF(L$13:L$72,"РВ")=0,"-",COUNTIF(L$13:L$72,"РВ"))</f>
        <v>-</v>
      </c>
      <c r="M74" s="103" t="str">
        <f aca="false">IF(COUNTIF(M$13:M$72,"РВ")=0,"-",COUNTIF(M$13:M$72,"РВ"))</f>
        <v>-</v>
      </c>
      <c r="N74" s="103" t="n">
        <f aca="false">IF(COUNTIF(N$13:N$72,"РВ")=0,"-",COUNTIF(N$13:N$72,"РВ"))</f>
        <v>1</v>
      </c>
      <c r="O74" s="103" t="str">
        <f aca="false">IF(COUNTIF(O$13:O$72,"РВ")=0,"-",COUNTIF(O$13:O$72,"РВ"))</f>
        <v>-</v>
      </c>
      <c r="P74" s="103" t="str">
        <f aca="false">IF(COUNTIF(P$13:P$72,"РВ")=0,"-",COUNTIF(P$13:P$72,"РВ"))</f>
        <v>-</v>
      </c>
      <c r="Q74" s="103" t="str">
        <f aca="false">IF(COUNTIF(Q$13:Q$72,"РВ")=0,"-",COUNTIF(Q$13:Q$72,"РВ"))</f>
        <v>-</v>
      </c>
      <c r="R74" s="103" t="str">
        <f aca="false">IF(COUNTIF(R$13:R$72,"РВ")=0,"-",COUNTIF(R$13:R$72,"РВ"))</f>
        <v>-</v>
      </c>
      <c r="S74" s="103" t="str">
        <f aca="false">IF(COUNTIF(S$13:S$72,"РВ")=0,"-",COUNTIF(S$13:S$72,"РВ"))</f>
        <v>-</v>
      </c>
      <c r="T74" s="103" t="str">
        <f aca="false">IF(COUNTIF(T$13:T$72,"РВ")=0,"-",COUNTIF(T$13:T$72,"РВ"))</f>
        <v>-</v>
      </c>
      <c r="U74" s="103" t="str">
        <f aca="false">IF(COUNTIF(U$13:U$72,"РВ")=0,"-",COUNTIF(U$13:U$72,"РВ"))</f>
        <v>-</v>
      </c>
      <c r="V74" s="103" t="str">
        <f aca="false">IF(COUNTIF(V$13:V$72,"РВ")=0,"-",COUNTIF(V$13:V$72,"РВ"))</f>
        <v>-</v>
      </c>
      <c r="W74" s="104" t="str">
        <f aca="false">IF(COUNTIF(W$13:W$72,"РВ")=0,"-",COUNTIF(W$13:W$72,"РВ"))</f>
        <v>-</v>
      </c>
      <c r="X74" s="103" t="str">
        <f aca="false">IF(COUNTIF(X$13:X$72,"РВ")=0,"-",COUNTIF(X$13:X$72,"РВ"))</f>
        <v>-</v>
      </c>
      <c r="Y74" s="103" t="str">
        <f aca="false">IF(COUNTIF(Y$13:Y$72,"РВ")=0,"-",COUNTIF(Y$13:Y$72,"РВ"))</f>
        <v>-</v>
      </c>
      <c r="Z74" s="103" t="str">
        <f aca="false">IF(COUNTIF(Z$13:Z$72,"РВ")=0,"-",COUNTIF(Z$13:Z$72,"РВ"))</f>
        <v>-</v>
      </c>
      <c r="AA74" s="104" t="n">
        <f aca="false">IF(COUNTIF(AA$13:AA$72,"РВ")=0,"-",COUNTIF(AA$13:AA$72,"РВ"))</f>
        <v>4</v>
      </c>
      <c r="AB74" s="103" t="str">
        <f aca="false">IF(COUNTIF(AB$13:AB$72,"РВ")=0,"-",COUNTIF(AB$13:AB$72,"РВ"))</f>
        <v>-</v>
      </c>
      <c r="AC74" s="103" t="str">
        <f aca="false">IF(COUNTIF(AC$13:AC$72,"РВ")=0,"-",COUNTIF(AC$13:AC$72,"РВ"))</f>
        <v>-</v>
      </c>
      <c r="AD74" s="105" t="str">
        <f aca="false">IF(COUNTIF(AD$13:AD$72,"РВ")=0,"-",COUNTIF(AD$13:AD$72,"РВ"))</f>
        <v>-</v>
      </c>
      <c r="AE74" s="103" t="str">
        <f aca="false">IF(COUNTIF(AE$13:AE$72,"РВ")=0,"-",COUNTIF(AE$13:AE$72,"РВ"))</f>
        <v>-</v>
      </c>
      <c r="AF74" s="103" t="str">
        <f aca="false">IF(COUNTIF(AF$13:AF$72,"РВ")=0,"-",COUNTIF(AF$13:AF$72,"РВ"))</f>
        <v>-</v>
      </c>
      <c r="AG74" s="103" t="str">
        <f aca="false">IF(COUNTIF(AG$13:AG$72,"РВ")=0,"-",COUNTIF(AG$13:AG$72,"РВ"))</f>
        <v>-</v>
      </c>
      <c r="AH74" s="103" t="str">
        <f aca="false">IF(COUNTIF(AH$13:AH$72,"РВ")=0,"-",COUNTIF(AH$13:AH$72,"РВ"))</f>
        <v>-</v>
      </c>
      <c r="AI74" s="103" t="str">
        <f aca="false">IF(COUNTIF(AI$13:AI$72,"РВ")=0,"-",COUNTIF(AI$13:AI$72,"РВ"))</f>
        <v>-</v>
      </c>
      <c r="AJ74" s="103" t="str">
        <f aca="false">IF(COUNTIF(AJ$13:AJ$72,"РВ")=0,"-",COUNTIF(AJ$13:AJ$72,"РВ"))</f>
        <v>-</v>
      </c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  <c r="AX74" s="111"/>
      <c r="AY74" s="111"/>
      <c r="AZ74" s="111"/>
      <c r="BA74" s="112"/>
    </row>
    <row r="75" customFormat="false" ht="27" hidden="false" customHeight="true" outlineLevel="0" collapsed="false">
      <c r="A75" s="113" t="s">
        <v>79</v>
      </c>
      <c r="B75" s="113"/>
      <c r="C75" s="113"/>
      <c r="D75" s="113"/>
      <c r="E75" s="113"/>
      <c r="F75" s="103" t="str">
        <f aca="false">IF(COUNTIF(F$13:F$72,"НУ")=0,"-",COUNTIF(F$13:F$72,"НУ"))</f>
        <v>-</v>
      </c>
      <c r="G75" s="103" t="n">
        <f aca="false">IF(COUNTIF(G$13:G$72,"НУ")=0,"-",COUNTIF(G$13:G$72,"НУ"))</f>
        <v>1</v>
      </c>
      <c r="H75" s="103" t="str">
        <f aca="false">IF(COUNTIF(H$13:H$72,"НУ")=0,"-",COUNTIF(H$13:H$72,"НУ"))</f>
        <v>-</v>
      </c>
      <c r="I75" s="103" t="str">
        <f aca="false">IF(COUNTIF(I$13:I$72,"НУ")=0,"-",COUNTIF(I$13:I$72,"НУ"))</f>
        <v>-</v>
      </c>
      <c r="J75" s="103" t="str">
        <f aca="false">IF(COUNTIF(J$13:J$72,"НУ")=0,"-",COUNTIF(J$13:J$72,"НУ"))</f>
        <v>-</v>
      </c>
      <c r="K75" s="103" t="str">
        <f aca="false">IF(COUNTIF(K$13:K$72,"НУ")=0,"-",COUNTIF(K$13:K$72,"НУ"))</f>
        <v>-</v>
      </c>
      <c r="L75" s="103" t="str">
        <f aca="false">IF(COUNTIF(L$13:L$72,"НУ")=0,"-",COUNTIF(L$13:L$72,"НУ"))</f>
        <v>-</v>
      </c>
      <c r="M75" s="103" t="n">
        <f aca="false">IF(COUNTIF(M$13:M$72,"НУ")=0,"-",COUNTIF(M$13:M$72,"НУ"))</f>
        <v>1</v>
      </c>
      <c r="N75" s="103" t="str">
        <f aca="false">IF(COUNTIF(N$13:N$72,"НУ")=0,"-",COUNTIF(N$13:N$72,"НУ"))</f>
        <v>-</v>
      </c>
      <c r="O75" s="103" t="str">
        <f aca="false">IF(COUNTIF(O$13:O$72,"НУ")=0,"-",COUNTIF(O$13:O$72,"НУ"))</f>
        <v>-</v>
      </c>
      <c r="P75" s="103" t="str">
        <f aca="false">IF(COUNTIF(P$13:P$72,"НУ")=0,"-",COUNTIF(P$13:P$72,"НУ"))</f>
        <v>-</v>
      </c>
      <c r="Q75" s="103" t="str">
        <f aca="false">IF(COUNTIF(Q$13:Q$72,"НУ")=0,"-",COUNTIF(Q$13:Q$72,"НУ"))</f>
        <v>-</v>
      </c>
      <c r="R75" s="103" t="n">
        <f aca="false">IF(COUNTIF(R$13:R$72,"НУ")=0,"-",COUNTIF(R$13:R$72,"НУ"))</f>
        <v>4</v>
      </c>
      <c r="S75" s="103" t="n">
        <f aca="false">IF(COUNTIF(S$13:S$72,"НУ")=0,"-",COUNTIF(S$13:S$72,"НУ"))</f>
        <v>1</v>
      </c>
      <c r="T75" s="103" t="str">
        <f aca="false">IF(COUNTIF(T$13:T$72,"НУ")=0,"-",COUNTIF(T$13:T$72,"НУ"))</f>
        <v>-</v>
      </c>
      <c r="U75" s="103" t="str">
        <f aca="false">IF(COUNTIF(U$13:U$72,"НУ")=0,"-",COUNTIF(U$13:U$72,"НУ"))</f>
        <v>-</v>
      </c>
      <c r="V75" s="103" t="str">
        <f aca="false">IF(COUNTIF(V$13:V$72,"НУ")=0,"-",COUNTIF(V$13:V$72,"НУ"))</f>
        <v>-</v>
      </c>
      <c r="W75" s="104" t="str">
        <f aca="false">IF(COUNTIF(W$13:W$72,"НУ")=0,"-",COUNTIF(W$13:W$72,"НУ"))</f>
        <v>-</v>
      </c>
      <c r="X75" s="103" t="str">
        <f aca="false">IF(COUNTIF(X$13:X$72,"НУ")=0,"-",COUNTIF(X$13:X$72,"НУ"))</f>
        <v>-</v>
      </c>
      <c r="Y75" s="103" t="str">
        <f aca="false">IF(COUNTIF(Y$13:Y$72,"НУ")=0,"-",COUNTIF(Y$13:Y$72,"НУ"))</f>
        <v>-</v>
      </c>
      <c r="Z75" s="103" t="str">
        <f aca="false">IF(COUNTIF(Z$13:Z$72,"НУ")=0,"-",COUNTIF(Z$13:Z$72,"НУ"))</f>
        <v>-</v>
      </c>
      <c r="AA75" s="104" t="str">
        <f aca="false">IF(COUNTIF(AA$13:AA$72,"НУ")=0,"-",COUNTIF(AA$13:AA$72,"НУ"))</f>
        <v>-</v>
      </c>
      <c r="AB75" s="103" t="str">
        <f aca="false">IF(COUNTIF(AB$13:AB$72,"НУ")=0,"-",COUNTIF(AB$13:AB$72,"НУ"))</f>
        <v>-</v>
      </c>
      <c r="AC75" s="103" t="str">
        <f aca="false">IF(COUNTIF(AC$13:AC$72,"НУ")=0,"-",COUNTIF(AC$13:AC$72,"НУ"))</f>
        <v>-</v>
      </c>
      <c r="AD75" s="105" t="str">
        <f aca="false">IF(COUNTIF(AD$13:AD$72,"НУ")=0,"-",COUNTIF(AD$13:AD$72,"НУ"))</f>
        <v>-</v>
      </c>
      <c r="AE75" s="103" t="str">
        <f aca="false">IF(COUNTIF(AE$13:AE$72,"НУ")=0,"-",COUNTIF(AE$13:AE$72,"НУ"))</f>
        <v>-</v>
      </c>
      <c r="AF75" s="103" t="str">
        <f aca="false">IF(COUNTIF(AF$13:AF$72,"НУ")=0,"-",COUNTIF(AF$13:AF$72,"НУ"))</f>
        <v>-</v>
      </c>
      <c r="AG75" s="103" t="str">
        <f aca="false">IF(COUNTIF(AG$13:AG$72,"НУ")=0,"-",COUNTIF(AG$13:AG$72,"НУ"))</f>
        <v>-</v>
      </c>
      <c r="AH75" s="103" t="str">
        <f aca="false">IF(COUNTIF(AH$13:AH$72,"НУ")=0,"-",COUNTIF(AH$13:AH$72,"НУ"))</f>
        <v>-</v>
      </c>
      <c r="AI75" s="103" t="str">
        <f aca="false">IF(COUNTIF(AI$13:AI$72,"НУ")=0,"-",COUNTIF(AI$13:AI$72,"НУ"))</f>
        <v>-</v>
      </c>
      <c r="AJ75" s="103" t="str">
        <f aca="false">IF(COUNTIF(AJ$13:AJ$72,"НУ")=0,"-",COUNTIF(AJ$13:AJ$72,"НУ"))</f>
        <v>-</v>
      </c>
      <c r="AK75" s="111"/>
      <c r="AL75" s="111"/>
      <c r="AM75" s="111"/>
      <c r="AN75" s="111"/>
      <c r="AO75" s="111"/>
      <c r="AP75" s="111"/>
      <c r="AQ75" s="111"/>
      <c r="AR75" s="111"/>
      <c r="AS75" s="111"/>
      <c r="AT75" s="111"/>
      <c r="AU75" s="111"/>
      <c r="AV75" s="111"/>
      <c r="AW75" s="111"/>
      <c r="AX75" s="111"/>
      <c r="AY75" s="111"/>
      <c r="AZ75" s="111"/>
      <c r="BA75" s="112"/>
    </row>
    <row r="76" customFormat="false" ht="27" hidden="false" customHeight="true" outlineLevel="0" collapsed="false">
      <c r="A76" s="114" t="s">
        <v>80</v>
      </c>
      <c r="B76" s="114"/>
      <c r="C76" s="114"/>
      <c r="D76" s="114"/>
      <c r="E76" s="114"/>
      <c r="F76" s="115" t="n">
        <f aca="false">IF(COUNTIF(F$13:F$72,"ВВ"),"-",IF(COUNTIF(F$13:F$72,"НЗ")+COUNTIF(F$13:F$72,"ТН")+COUNTIF(F$13:F$72,"ПР")+COUNTIF(F$13:F$72,"П")+COUNTIF(F$13:F$72,"В")+COUNTIF(F$13:F$72,"НА")+COUNTIF(F$13:F$72,"ВД")+COUNTIF(F$13:F$72,"ВП")+COUNTIF(F$13:F$72,"ДД")+COUNTIF(F$13:F$72,"І")=0,"-",COUNTIF(F$13:F$72,"НЗ")+COUNTIF(F$13:F$72,"ТН")+COUNTIF(F$13:F$72,"ПР")+COUNTIF(F$13:F$72,"П")+COUNTIF(F$13:F$72,"В")+COUNTIF(F$13:F$72,"НА")+COUNTIF(F$13:F$72,"ВД")+COUNTIF(F$13:F$72,"ВП")+COUNTIF(F$13:F$72,"ДД")+COUNTIF(F$13:F$72,"І")))</f>
        <v>3</v>
      </c>
      <c r="G76" s="115" t="n">
        <f aca="false">IF(COUNTIF(G$13:G$72,"ВВ"),"-",IF(COUNTIF(G$13:G$72,"НЗ")+COUNTIF(G$13:G$72,"ТН")+COUNTIF(G$13:G$72,"ПР")+COUNTIF(G$13:G$72,"П")+COUNTIF(G$13:G$72,"В")+COUNTIF(G$13:G$72,"НА")+COUNTIF(G$13:G$72,"ВД")+COUNTIF(G$13:G$72,"ВП")+COUNTIF(G$13:G$72,"ДД")+COUNTIF(G$13:G$72,"І")=0,"-",COUNTIF(G$13:G$72,"НЗ")+COUNTIF(G$13:G$72,"ТН")+COUNTIF(G$13:G$72,"ПР")+COUNTIF(G$13:G$72,"П")+COUNTIF(G$13:G$72,"В")+COUNTIF(G$13:G$72,"НА")+COUNTIF(G$13:G$72,"ВД")+COUNTIF(G$13:G$72,"ВП")+COUNTIF(G$13:G$72,"ДД")+COUNTIF(G$13:G$72,"І")))</f>
        <v>3</v>
      </c>
      <c r="H76" s="115" t="str">
        <f aca="false">IF(COUNTIF(H$13:H$72,"ВВ"),"-",IF(COUNTIF(H$13:H$72,"НЗ")+COUNTIF(H$13:H$72,"ТН")+COUNTIF(H$13:H$72,"ПР")+COUNTIF(H$13:H$72,"П")+COUNTIF(H$13:H$72,"В")+COUNTIF(H$13:H$72,"НА")+COUNTIF(H$13:H$72,"ВД")+COUNTIF(H$13:H$72,"ВП")+COUNTIF(H$13:H$72,"ДД")+COUNTIF(H$13:H$72,"І")=0,"-",COUNTIF(H$13:H$72,"НЗ")+COUNTIF(H$13:H$72,"ТН")+COUNTIF(H$13:H$72,"ПР")+COUNTIF(H$13:H$72,"П")+COUNTIF(H$13:H$72,"В")+COUNTIF(H$13:H$72,"НА")+COUNTIF(H$13:H$72,"ВД")+COUNTIF(H$13:H$72,"ВП")+COUNTIF(H$13:H$72,"ДД")+COUNTIF(H$13:H$72,"І")))</f>
        <v>-</v>
      </c>
      <c r="I76" s="115" t="str">
        <f aca="false">IF(COUNTIF(I$13:I$72,"ВВ"),"-",IF(COUNTIF(I$13:I$72,"НЗ")+COUNTIF(I$13:I$72,"ТН")+COUNTIF(I$13:I$72,"ПР")+COUNTIF(I$13:I$72,"П")+COUNTIF(I$13:I$72,"В")+COUNTIF(I$13:I$72,"НА")+COUNTIF(I$13:I$72,"ВД")+COUNTIF(I$13:I$72,"ВП")+COUNTIF(I$13:I$72,"ДД")+COUNTIF(I$13:I$72,"І")=0,"-",COUNTIF(I$13:I$72,"НЗ")+COUNTIF(I$13:I$72,"ТН")+COUNTIF(I$13:I$72,"ПР")+COUNTIF(I$13:I$72,"П")+COUNTIF(I$13:I$72,"В")+COUNTIF(I$13:I$72,"НА")+COUNTIF(I$13:I$72,"ВД")+COUNTIF(I$13:I$72,"ВП")+COUNTIF(I$13:I$72,"ДД")+COUNTIF(I$13:I$72,"І")))</f>
        <v>-</v>
      </c>
      <c r="J76" s="115" t="n">
        <f aca="false">IF(COUNTIF(J$13:J$72,"ВВ"),"-",IF(COUNTIF(J$13:J$72,"НЗ")+COUNTIF(J$13:J$72,"ТН")+COUNTIF(J$13:J$72,"ПР")+COUNTIF(J$13:J$72,"П")+COUNTIF(J$13:J$72,"В")+COUNTIF(J$13:J$72,"НА")+COUNTIF(J$13:J$72,"ВД")+COUNTIF(J$13:J$72,"ВП")+COUNTIF(J$13:J$72,"ДД")+COUNTIF(J$13:J$72,"І")=0,"-",COUNTIF(J$13:J$72,"НЗ")+COUNTIF(J$13:J$72,"ТН")+COUNTIF(J$13:J$72,"ПР")+COUNTIF(J$13:J$72,"П")+COUNTIF(J$13:J$72,"В")+COUNTIF(J$13:J$72,"НА")+COUNTIF(J$13:J$72,"ВД")+COUNTIF(J$13:J$72,"ВП")+COUNTIF(J$13:J$72,"ДД")+COUNTIF(J$13:J$72,"І")))</f>
        <v>1</v>
      </c>
      <c r="K76" s="115" t="n">
        <f aca="false">IF(COUNTIF(K$13:K$72,"ВВ"),"-",IF(COUNTIF(K$13:K$72,"НЗ")+COUNTIF(K$13:K$72,"ТН")+COUNTIF(K$13:K$72,"ПР")+COUNTIF(K$13:K$72,"П")+COUNTIF(K$13:K$72,"В")+COUNTIF(K$13:K$72,"НА")+COUNTIF(K$13:K$72,"ВД")+COUNTIF(K$13:K$72,"ВП")+COUNTIF(K$13:K$72,"ДД")+COUNTIF(K$13:K$72,"І")=0,"-",COUNTIF(K$13:K$72,"НЗ")+COUNTIF(K$13:K$72,"ТН")+COUNTIF(K$13:K$72,"ПР")+COUNTIF(K$13:K$72,"П")+COUNTIF(K$13:K$72,"В")+COUNTIF(K$13:K$72,"НА")+COUNTIF(K$13:K$72,"ВД")+COUNTIF(K$13:K$72,"ВП")+COUNTIF(K$13:K$72,"ДД")+COUNTIF(K$13:K$72,"І")))</f>
        <v>2</v>
      </c>
      <c r="L76" s="115" t="str">
        <f aca="false">IF(COUNTIF(L$13:L$72,"ВВ"),"-",IF(COUNTIF(L$13:L$72,"НЗ")+COUNTIF(L$13:L$72,"ТН")+COUNTIF(L$13:L$72,"ПР")+COUNTIF(L$13:L$72,"П")+COUNTIF(L$13:L$72,"В")+COUNTIF(L$13:L$72,"НА")+COUNTIF(L$13:L$72,"ВД")+COUNTIF(L$13:L$72,"ВП")+COUNTIF(L$13:L$72,"ДД")+COUNTIF(L$13:L$72,"І")=0,"-",COUNTIF(L$13:L$72,"НЗ")+COUNTIF(L$13:L$72,"ТН")+COUNTIF(L$13:L$72,"ПР")+COUNTIF(L$13:L$72,"П")+COUNTIF(L$13:L$72,"В")+COUNTIF(L$13:L$72,"НА")+COUNTIF(L$13:L$72,"ВД")+COUNTIF(L$13:L$72,"ВП")+COUNTIF(L$13:L$72,"ДД")+COUNTIF(L$13:L$72,"І")))</f>
        <v>-</v>
      </c>
      <c r="M76" s="115" t="str">
        <f aca="false">IF(COUNTIF(M$13:M$72,"ВВ"),"-",IF(COUNTIF(M$13:M$72,"НЗ")+COUNTIF(M$13:M$72,"ТН")+COUNTIF(M$13:M$72,"ПР")+COUNTIF(M$13:M$72,"П")+COUNTIF(M$13:M$72,"В")+COUNTIF(M$13:M$72,"НА")+COUNTIF(M$13:M$72,"ВД")+COUNTIF(M$13:M$72,"ВП")+COUNTIF(M$13:M$72,"ДД")+COUNTIF(M$13:M$72,"І")=0,"-",COUNTIF(M$13:M$72,"НЗ")+COUNTIF(M$13:M$72,"ТН")+COUNTIF(M$13:M$72,"ПР")+COUNTIF(M$13:M$72,"П")+COUNTIF(M$13:M$72,"В")+COUNTIF(M$13:M$72,"НА")+COUNTIF(M$13:M$72,"ВД")+COUNTIF(M$13:M$72,"ВП")+COUNTIF(M$13:M$72,"ДД")+COUNTIF(M$13:M$72,"І")))</f>
        <v>-</v>
      </c>
      <c r="N76" s="115" t="str">
        <f aca="false">IF(COUNTIF(N$13:N$72,"ВВ"),"-",IF(COUNTIF(N$13:N$72,"НЗ")+COUNTIF(N$13:N$72,"ТН")+COUNTIF(N$13:N$72,"ПР")+COUNTIF(N$13:N$72,"П")+COUNTIF(N$13:N$72,"В")+COUNTIF(N$13:N$72,"НА")+COUNTIF(N$13:N$72,"ВД")+COUNTIF(N$13:N$72,"ВП")+COUNTIF(N$13:N$72,"ДД")+COUNTIF(N$13:N$72,"І")=0,"-",COUNTIF(N$13:N$72,"НЗ")+COUNTIF(N$13:N$72,"ТН")+COUNTIF(N$13:N$72,"ПР")+COUNTIF(N$13:N$72,"П")+COUNTIF(N$13:N$72,"В")+COUNTIF(N$13:N$72,"НА")+COUNTIF(N$13:N$72,"ВД")+COUNTIF(N$13:N$72,"ВП")+COUNTIF(N$13:N$72,"ДД")+COUNTIF(N$13:N$72,"І")))</f>
        <v>-</v>
      </c>
      <c r="O76" s="115" t="str">
        <f aca="false">IF(COUNTIF(O$13:O$72,"ВВ"),"-",IF(COUNTIF(O$13:O$72,"НЗ")+COUNTIF(O$13:O$72,"ТН")+COUNTIF(O$13:O$72,"ПР")+COUNTIF(O$13:O$72,"П")+COUNTIF(O$13:O$72,"В")+COUNTIF(O$13:O$72,"НА")+COUNTIF(O$13:O$72,"ВД")+COUNTIF(O$13:O$72,"ВП")+COUNTIF(O$13:O$72,"ДД")+COUNTIF(O$13:O$72,"І")=0,"-",COUNTIF(O$13:O$72,"НЗ")+COUNTIF(O$13:O$72,"ТН")+COUNTIF(O$13:O$72,"ПР")+COUNTIF(O$13:O$72,"П")+COUNTIF(O$13:O$72,"В")+COUNTIF(O$13:O$72,"НА")+COUNTIF(O$13:O$72,"ВД")+COUNTIF(O$13:O$72,"ВП")+COUNTIF(O$13:O$72,"ДД")+COUNTIF(O$13:O$72,"І")))</f>
        <v>-</v>
      </c>
      <c r="P76" s="115" t="str">
        <f aca="false">IF(COUNTIF(P$13:P$72,"ВВ"),"-",IF(COUNTIF(P$13:P$72,"НЗ")+COUNTIF(P$13:P$72,"ТН")+COUNTIF(P$13:P$72,"ПР")+COUNTIF(P$13:P$72,"П")+COUNTIF(P$13:P$72,"В")+COUNTIF(P$13:P$72,"НА")+COUNTIF(P$13:P$72,"ВД")+COUNTIF(P$13:P$72,"ВП")+COUNTIF(P$13:P$72,"ДД")+COUNTIF(P$13:P$72,"І")=0,"-",COUNTIF(P$13:P$72,"НЗ")+COUNTIF(P$13:P$72,"ТН")+COUNTIF(P$13:P$72,"ПР")+COUNTIF(P$13:P$72,"П")+COUNTIF(P$13:P$72,"В")+COUNTIF(P$13:P$72,"НА")+COUNTIF(P$13:P$72,"ВД")+COUNTIF(P$13:P$72,"ВП")+COUNTIF(P$13:P$72,"ДД")+COUNTIF(P$13:P$72,"І")))</f>
        <v>-</v>
      </c>
      <c r="Q76" s="115" t="str">
        <f aca="false">IF(COUNTIF(Q$13:Q$72,"ВВ"),"-",IF(COUNTIF(Q$13:Q$72,"НЗ")+COUNTIF(Q$13:Q$72,"ТН")+COUNTIF(Q$13:Q$72,"ПР")+COUNTIF(Q$13:Q$72,"П")+COUNTIF(Q$13:Q$72,"В")+COUNTIF(Q$13:Q$72,"НА")+COUNTIF(Q$13:Q$72,"ВД")+COUNTIF(Q$13:Q$72,"ВП")+COUNTIF(Q$13:Q$72,"ДД")+COUNTIF(Q$13:Q$72,"І")=0,"-",COUNTIF(Q$13:Q$72,"НЗ")+COUNTIF(Q$13:Q$72,"ТН")+COUNTIF(Q$13:Q$72,"ПР")+COUNTIF(Q$13:Q$72,"П")+COUNTIF(Q$13:Q$72,"В")+COUNTIF(Q$13:Q$72,"НА")+COUNTIF(Q$13:Q$72,"ВД")+COUNTIF(Q$13:Q$72,"ВП")+COUNTIF(Q$13:Q$72,"ДД")+COUNTIF(Q$13:Q$72,"І")))</f>
        <v>-</v>
      </c>
      <c r="R76" s="115" t="str">
        <f aca="false">IF(COUNTIF(R$13:R$72,"ВВ"),"-",IF(COUNTIF(R$13:R$72,"НЗ")+COUNTIF(R$13:R$72,"ТН")+COUNTIF(R$13:R$72,"ПР")+COUNTIF(R$13:R$72,"П")+COUNTIF(R$13:R$72,"В")+COUNTIF(R$13:R$72,"НА")+COUNTIF(R$13:R$72,"ВД")+COUNTIF(R$13:R$72,"ВП")+COUNTIF(R$13:R$72,"ДД")+COUNTIF(R$13:R$72,"І")=0,"-",COUNTIF(R$13:R$72,"НЗ")+COUNTIF(R$13:R$72,"ТН")+COUNTIF(R$13:R$72,"ПР")+COUNTIF(R$13:R$72,"П")+COUNTIF(R$13:R$72,"В")+COUNTIF(R$13:R$72,"НА")+COUNTIF(R$13:R$72,"ВД")+COUNTIF(R$13:R$72,"ВП")+COUNTIF(R$13:R$72,"ДД")+COUNTIF(R$13:R$72,"І")))</f>
        <v>-</v>
      </c>
      <c r="S76" s="115" t="str">
        <f aca="false">IF(COUNTIF(S$13:S$72,"ВВ"),"-",IF(COUNTIF(S$13:S$72,"НЗ")+COUNTIF(S$13:S$72,"ТН")+COUNTIF(S$13:S$72,"ПР")+COUNTIF(S$13:S$72,"П")+COUNTIF(S$13:S$72,"В")+COUNTIF(S$13:S$72,"НА")+COUNTIF(S$13:S$72,"ВД")+COUNTIF(S$13:S$72,"ВП")+COUNTIF(S$13:S$72,"ДД")+COUNTIF(S$13:S$72,"І")=0,"-",COUNTIF(S$13:S$72,"НЗ")+COUNTIF(S$13:S$72,"ТН")+COUNTIF(S$13:S$72,"ПР")+COUNTIF(S$13:S$72,"П")+COUNTIF(S$13:S$72,"В")+COUNTIF(S$13:S$72,"НА")+COUNTIF(S$13:S$72,"ВД")+COUNTIF(S$13:S$72,"ВП")+COUNTIF(S$13:S$72,"ДД")+COUNTIF(S$13:S$72,"І")))</f>
        <v>-</v>
      </c>
      <c r="T76" s="115" t="str">
        <f aca="false">IF(COUNTIF(T$13:T$72,"ВВ"),"-",IF(COUNTIF(T$13:T$72,"НЗ")+COUNTIF(T$13:T$72,"ТН")+COUNTIF(T$13:T$72,"ПР")+COUNTIF(T$13:T$72,"П")+COUNTIF(T$13:T$72,"В")+COUNTIF(T$13:T$72,"НА")+COUNTIF(T$13:T$72,"ВД")+COUNTIF(T$13:T$72,"ВП")+COUNTIF(T$13:T$72,"ДД")+COUNTIF(T$13:T$72,"І")=0,"-",COUNTIF(T$13:T$72,"НЗ")+COUNTIF(T$13:T$72,"ТН")+COUNTIF(T$13:T$72,"ПР")+COUNTIF(T$13:T$72,"П")+COUNTIF(T$13:T$72,"В")+COUNTIF(T$13:T$72,"НА")+COUNTIF(T$13:T$72,"ВД")+COUNTIF(T$13:T$72,"ВП")+COUNTIF(T$13:T$72,"ДД")+COUNTIF(T$13:T$72,"І")))</f>
        <v>-</v>
      </c>
      <c r="U76" s="115" t="str">
        <f aca="false">IF(COUNTIF(U$13:U$72,"ВВ"),"-",IF(COUNTIF(U$13:U$72,"НЗ")+COUNTIF(U$13:U$72,"ТН")+COUNTIF(U$13:U$72,"ПР")+COUNTIF(U$13:U$72,"П")+COUNTIF(U$13:U$72,"В")+COUNTIF(U$13:U$72,"НА")+COUNTIF(U$13:U$72,"ВД")+COUNTIF(U$13:U$72,"ВП")+COUNTIF(U$13:U$72,"ДД")+COUNTIF(U$13:U$72,"І")=0,"-",COUNTIF(U$13:U$72,"НЗ")+COUNTIF(U$13:U$72,"ТН")+COUNTIF(U$13:U$72,"ПР")+COUNTIF(U$13:U$72,"П")+COUNTIF(U$13:U$72,"В")+COUNTIF(U$13:U$72,"НА")+COUNTIF(U$13:U$72,"ВД")+COUNTIF(U$13:U$72,"ВП")+COUNTIF(U$13:U$72,"ДД")+COUNTIF(U$13:U$72,"І")))</f>
        <v>-</v>
      </c>
      <c r="V76" s="115" t="n">
        <f aca="false">IF(COUNTIF(V$13:V$72,"ВВ"),"-",IF(COUNTIF(V$13:V$72,"НЗ")+COUNTIF(V$13:V$72,"ТН")+COUNTIF(V$13:V$72,"ПР")+COUNTIF(V$13:V$72,"П")+COUNTIF(V$13:V$72,"В")+COUNTIF(V$13:V$72,"НА")+COUNTIF(V$13:V$72,"ВД")+COUNTIF(V$13:V$72,"ВП")+COUNTIF(V$13:V$72,"ДД")+COUNTIF(V$13:V$72,"І")=0,"-",COUNTIF(V$13:V$72,"НЗ")+COUNTIF(V$13:V$72,"ТН")+COUNTIF(V$13:V$72,"ПР")+COUNTIF(V$13:V$72,"П")+COUNTIF(V$13:V$72,"В")+COUNTIF(V$13:V$72,"НА")+COUNTIF(V$13:V$72,"ВД")+COUNTIF(V$13:V$72,"ВП")+COUNTIF(V$13:V$72,"ДД")+COUNTIF(V$13:V$72,"І")))</f>
        <v>2</v>
      </c>
      <c r="W76" s="116" t="n">
        <f aca="false">IF(COUNTIF(W$13:W$72,"ВВ"),"-",IF(COUNTIF(W$13:W$72,"НЗ")+COUNTIF(W$13:W$72,"ТН")+COUNTIF(W$13:W$72,"ПР")+COUNTIF(W$13:W$72,"П")+COUNTIF(W$13:W$72,"В")+COUNTIF(W$13:W$72,"НА")+COUNTIF(W$13:W$72,"ВД")+COUNTIF(W$13:W$72,"ВП")+COUNTIF(W$13:W$72,"ДД")+COUNTIF(W$13:W$72,"І")=0,"-",COUNTIF(W$13:W$72,"НЗ")+COUNTIF(W$13:W$72,"ТН")+COUNTIF(W$13:W$72,"ПР")+COUNTIF(W$13:W$72,"П")+COUNTIF(W$13:W$72,"В")+COUNTIF(W$13:W$72,"НА")+COUNTIF(W$13:W$72,"ВД")+COUNTIF(W$13:W$72,"ВП")+COUNTIF(W$13:W$72,"ДД")+COUNTIF(W$13:W$72,"І")))</f>
        <v>2</v>
      </c>
      <c r="X76" s="115" t="n">
        <f aca="false">IF(COUNTIF(X$13:X$72,"ВВ"),"-",IF(COUNTIF(X$13:X$72,"НЗ")+COUNTIF(X$13:X$72,"ТН")+COUNTIF(X$13:X$72,"ПР")+COUNTIF(X$13:X$72,"П")+COUNTIF(X$13:X$72,"В")+COUNTIF(X$13:X$72,"НА")+COUNTIF(X$13:X$72,"ВД")+COUNTIF(X$13:X$72,"ВП")+COUNTIF(X$13:X$72,"ДД")+COUNTIF(X$13:X$72,"І")=0,"-",COUNTIF(X$13:X$72,"НЗ")+COUNTIF(X$13:X$72,"ТН")+COUNTIF(X$13:X$72,"ПР")+COUNTIF(X$13:X$72,"П")+COUNTIF(X$13:X$72,"В")+COUNTIF(X$13:X$72,"НА")+COUNTIF(X$13:X$72,"ВД")+COUNTIF(X$13:X$72,"ВП")+COUNTIF(X$13:X$72,"ДД")+COUNTIF(X$13:X$72,"І")))</f>
        <v>1</v>
      </c>
      <c r="Y76" s="115" t="n">
        <f aca="false">IF(COUNTIF(Y$13:Y$72,"ВВ"),"-",IF(COUNTIF(Y$13:Y$72,"НЗ")+COUNTIF(Y$13:Y$72,"ТН")+COUNTIF(Y$13:Y$72,"ПР")+COUNTIF(Y$13:Y$72,"П")+COUNTIF(Y$13:Y$72,"В")+COUNTIF(Y$13:Y$72,"НА")+COUNTIF(Y$13:Y$72,"ВД")+COUNTIF(Y$13:Y$72,"ВП")+COUNTIF(Y$13:Y$72,"ДД")+COUNTIF(Y$13:Y$72,"І")=0,"-",COUNTIF(Y$13:Y$72,"НЗ")+COUNTIF(Y$13:Y$72,"ТН")+COUNTIF(Y$13:Y$72,"ПР")+COUNTIF(Y$13:Y$72,"П")+COUNTIF(Y$13:Y$72,"В")+COUNTIF(Y$13:Y$72,"НА")+COUNTIF(Y$13:Y$72,"ВД")+COUNTIF(Y$13:Y$72,"ВП")+COUNTIF(Y$13:Y$72,"ДД")+COUNTIF(Y$13:Y$72,"І")))</f>
        <v>1</v>
      </c>
      <c r="Z76" s="115" t="str">
        <f aca="false">IF(COUNTIF(Z$13:Z$72,"ВВ"),"-",IF(COUNTIF(Z$13:Z$72,"НЗ")+COUNTIF(Z$13:Z$72,"ТН")+COUNTIF(Z$13:Z$72,"ПР")+COUNTIF(Z$13:Z$72,"П")+COUNTIF(Z$13:Z$72,"В")+COUNTIF(Z$13:Z$72,"НА")+COUNTIF(Z$13:Z$72,"ВД")+COUNTIF(Z$13:Z$72,"ВП")+COUNTIF(Z$13:Z$72,"ДД")+COUNTIF(Z$13:Z$72,"І")=0,"-",COUNTIF(Z$13:Z$72,"НЗ")+COUNTIF(Z$13:Z$72,"ТН")+COUNTIF(Z$13:Z$72,"ПР")+COUNTIF(Z$13:Z$72,"П")+COUNTIF(Z$13:Z$72,"В")+COUNTIF(Z$13:Z$72,"НА")+COUNTIF(Z$13:Z$72,"ВД")+COUNTIF(Z$13:Z$72,"ВП")+COUNTIF(Z$13:Z$72,"ДД")+COUNTIF(Z$13:Z$72,"І")))</f>
        <v>-</v>
      </c>
      <c r="AA76" s="116" t="str">
        <f aca="false">IF(COUNTIF(AA$13:AA$72,"ВВ"),"-",IF(COUNTIF(AA$13:AA$72,"НЗ")+COUNTIF(AA$13:AA$72,"ТН")+COUNTIF(AA$13:AA$72,"ПР")+COUNTIF(AA$13:AA$72,"П")+COUNTIF(AA$13:AA$72,"В")+COUNTIF(AA$13:AA$72,"НА")+COUNTIF(AA$13:AA$72,"ВД")+COUNTIF(AA$13:AA$72,"ВП")+COUNTIF(AA$13:AA$72,"ДД")+COUNTIF(AA$13:AA$72,"І")=0,"-",COUNTIF(AA$13:AA$72,"НЗ")+COUNTIF(AA$13:AA$72,"ТН")+COUNTIF(AA$13:AA$72,"ПР")+COUNTIF(AA$13:AA$72,"П")+COUNTIF(AA$13:AA$72,"В")+COUNTIF(AA$13:AA$72,"НА")+COUNTIF(AA$13:AA$72,"ВД")+COUNTIF(AA$13:AA$72,"ВП")+COUNTIF(AA$13:AA$72,"ДД")+COUNTIF(AA$13:AA$72,"І")))</f>
        <v>-</v>
      </c>
      <c r="AB76" s="115" t="n">
        <f aca="false">IF(COUNTIF(AB$13:AB$72,"ВВ"),"-",IF(COUNTIF(AB$13:AB$72,"НЗ")+COUNTIF(AB$13:AB$72,"ТН")+COUNTIF(AB$13:AB$72,"ПР")+COUNTIF(AB$13:AB$72,"П")+COUNTIF(AB$13:AB$72,"В")+COUNTIF(AB$13:AB$72,"НА")+COUNTIF(AB$13:AB$72,"ВД")+COUNTIF(AB$13:AB$72,"ВП")+COUNTIF(AB$13:AB$72,"ДД")+COUNTIF(AB$13:AB$72,"І")=0,"-",COUNTIF(AB$13:AB$72,"НЗ")+COUNTIF(AB$13:AB$72,"ТН")+COUNTIF(AB$13:AB$72,"ПР")+COUNTIF(AB$13:AB$72,"П")+COUNTIF(AB$13:AB$72,"В")+COUNTIF(AB$13:AB$72,"НА")+COUNTIF(AB$13:AB$72,"ВД")+COUNTIF(AB$13:AB$72,"ВП")+COUNTIF(AB$13:AB$72,"ДД")+COUNTIF(AB$13:AB$72,"І")))</f>
        <v>11</v>
      </c>
      <c r="AC76" s="115" t="n">
        <f aca="false">IF(COUNTIF(AC$13:AC$72,"ВВ"),"-",IF(COUNTIF(AC$13:AC$72,"НЗ")+COUNTIF(AC$13:AC$72,"ТН")+COUNTIF(AC$13:AC$72,"ПР")+COUNTIF(AC$13:AC$72,"П")+COUNTIF(AC$13:AC$72,"В")+COUNTIF(AC$13:AC$72,"НА")+COUNTIF(AC$13:AC$72,"ВД")+COUNTIF(AC$13:AC$72,"ВП")+COUNTIF(AC$13:AC$72,"ДД")+COUNTIF(AC$13:AC$72,"І")=0,"-",COUNTIF(AC$13:AC$72,"НЗ")+COUNTIF(AC$13:AC$72,"ТН")+COUNTIF(AC$13:AC$72,"ПР")+COUNTIF(AC$13:AC$72,"П")+COUNTIF(AC$13:AC$72,"В")+COUNTIF(AC$13:AC$72,"НА")+COUNTIF(AC$13:AC$72,"ВД")+COUNTIF(AC$13:AC$72,"ВП")+COUNTIF(AC$13:AC$72,"ДД")+COUNTIF(AC$13:AC$72,"І")))</f>
        <v>10</v>
      </c>
      <c r="AD76" s="117" t="str">
        <f aca="false">IF(COUNTIF(AD$13:AD$72,"ВВ"),"-",IF(COUNTIF(AD$13:AD$72,"НЗ")+COUNTIF(AD$13:AD$72,"ТН")+COUNTIF(AD$13:AD$72,"ПР")+COUNTIF(AD$13:AD$72,"П")+COUNTIF(AD$13:AD$72,"В")+COUNTIF(AD$13:AD$72,"НА")+COUNTIF(AD$13:AD$72,"ВД")+COUNTIF(AD$13:AD$72,"ВП")+COUNTIF(AD$13:AD$72,"ДД")+COUNTIF(AD$13:AD$72,"І")=0,"-",COUNTIF(AD$13:AD$72,"НЗ")+COUNTIF(AD$13:AD$72,"ТН")+COUNTIF(AD$13:AD$72,"ПР")+COUNTIF(AD$13:AD$72,"П")+COUNTIF(AD$13:AD$72,"В")+COUNTIF(AD$13:AD$72,"НА")+COUNTIF(AD$13:AD$72,"ВД")+COUNTIF(AD$13:AD$72,"ВП")+COUNTIF(AD$13:AD$72,"ДД")+COUNTIF(AD$13:AD$72,"І")))</f>
        <v>-</v>
      </c>
      <c r="AE76" s="115" t="str">
        <f aca="false">IF(COUNTIF(AE$13:AE$72,"ВВ"),"-",IF(COUNTIF(AE$13:AE$72,"НЗ")+COUNTIF(AE$13:AE$72,"ТН")+COUNTIF(AE$13:AE$72,"ПР")+COUNTIF(AE$13:AE$72,"П")+COUNTIF(AE$13:AE$72,"В")+COUNTIF(AE$13:AE$72,"НА")+COUNTIF(AE$13:AE$72,"ВД")+COUNTIF(AE$13:AE$72,"ВП")+COUNTIF(AE$13:AE$72,"ДД")+COUNTIF(AE$13:AE$72,"І")=0,"-",COUNTIF(AE$13:AE$72,"НЗ")+COUNTIF(AE$13:AE$72,"ТН")+COUNTIF(AE$13:AE$72,"ПР")+COUNTIF(AE$13:AE$72,"П")+COUNTIF(AE$13:AE$72,"В")+COUNTIF(AE$13:AE$72,"НА")+COUNTIF(AE$13:AE$72,"ВД")+COUNTIF(AE$13:AE$72,"ВП")+COUNTIF(AE$13:AE$72,"ДД")+COUNTIF(AE$13:AE$72,"І")))</f>
        <v>-</v>
      </c>
      <c r="AF76" s="115" t="str">
        <f aca="false">IF(COUNTIF(AF$13:AF$72,"ВВ"),"-",IF(COUNTIF(AF$13:AF$72,"НЗ")+COUNTIF(AF$13:AF$72,"ТН")+COUNTIF(AF$13:AF$72,"ПР")+COUNTIF(AF$13:AF$72,"П")+COUNTIF(AF$13:AF$72,"В")+COUNTIF(AF$13:AF$72,"НА")+COUNTIF(AF$13:AF$72,"ВД")+COUNTIF(AF$13:AF$72,"ВП")+COUNTIF(AF$13:AF$72,"ДД")+COUNTIF(AF$13:AF$72,"І")=0,"-",COUNTIF(AF$13:AF$72,"НЗ")+COUNTIF(AF$13:AF$72,"ТН")+COUNTIF(AF$13:AF$72,"ПР")+COUNTIF(AF$13:AF$72,"П")+COUNTIF(AF$13:AF$72,"В")+COUNTIF(AF$13:AF$72,"НА")+COUNTIF(AF$13:AF$72,"ВД")+COUNTIF(AF$13:AF$72,"ВП")+COUNTIF(AF$13:AF$72,"ДД")+COUNTIF(AF$13:AF$72,"І")))</f>
        <v>-</v>
      </c>
      <c r="AG76" s="115" t="str">
        <f aca="false">IF(COUNTIF(AG$13:AG$72,"ВВ"),"-",IF(COUNTIF(AG$13:AG$72,"НЗ")+COUNTIF(AG$13:AG$72,"ТН")+COUNTIF(AG$13:AG$72,"ПР")+COUNTIF(AG$13:AG$72,"П")+COUNTIF(AG$13:AG$72,"В")+COUNTIF(AG$13:AG$72,"НА")+COUNTIF(AG$13:AG$72,"ВД")+COUNTIF(AG$13:AG$72,"ВП")+COUNTIF(AG$13:AG$72,"ДД")+COUNTIF(AG$13:AG$72,"І")=0,"-",COUNTIF(AG$13:AG$72,"НЗ")+COUNTIF(AG$13:AG$72,"ТН")+COUNTIF(AG$13:AG$72,"ПР")+COUNTIF(AG$13:AG$72,"П")+COUNTIF(AG$13:AG$72,"В")+COUNTIF(AG$13:AG$72,"НА")+COUNTIF(AG$13:AG$72,"ВД")+COUNTIF(AG$13:AG$72,"ВП")+COUNTIF(AG$13:AG$72,"ДД")+COUNTIF(AG$13:AG$72,"І")))</f>
        <v>-</v>
      </c>
      <c r="AH76" s="115" t="str">
        <f aca="false">IF(COUNTIF(AH$13:AH$72,"ВВ"),"-",IF(COUNTIF(AH$13:AH$72,"НЗ")+COUNTIF(AH$13:AH$72,"ТН")+COUNTIF(AH$13:AH$72,"ПР")+COUNTIF(AH$13:AH$72,"П")+COUNTIF(AH$13:AH$72,"В")+COUNTIF(AH$13:AH$72,"НА")+COUNTIF(AH$13:AH$72,"ВД")+COUNTIF(AH$13:AH$72,"ВП")+COUNTIF(AH$13:AH$72,"ДД")+COUNTIF(AH$13:AH$72,"І")=0,"-",COUNTIF(AH$13:AH$72,"НЗ")+COUNTIF(AH$13:AH$72,"ТН")+COUNTIF(AH$13:AH$72,"ПР")+COUNTIF(AH$13:AH$72,"П")+COUNTIF(AH$13:AH$72,"В")+COUNTIF(AH$13:AH$72,"НА")+COUNTIF(AH$13:AH$72,"ВД")+COUNTIF(AH$13:AH$72,"ВП")+COUNTIF(AH$13:AH$72,"ДД")+COUNTIF(AH$13:AH$72,"І")))</f>
        <v>-</v>
      </c>
      <c r="AI76" s="115" t="str">
        <f aca="false">IF(COUNTIF(AI$13:AI$72,"ВВ"),"-",IF(COUNTIF(AI$13:AI$72,"НЗ")+COUNTIF(AI$13:AI$72,"ТН")+COUNTIF(AI$13:AI$72,"ПР")+COUNTIF(AI$13:AI$72,"П")+COUNTIF(AI$13:AI$72,"В")+COUNTIF(AI$13:AI$72,"НА")+COUNTIF(AI$13:AI$72,"ВД")+COUNTIF(AI$13:AI$72,"ВП")+COUNTIF(AI$13:AI$72,"ДД")+COUNTIF(AI$13:AI$72,"І")=0,"-",COUNTIF(AI$13:AI$72,"НЗ")+COUNTIF(AI$13:AI$72,"ТН")+COUNTIF(AI$13:AI$72,"ПР")+COUNTIF(AI$13:AI$72,"П")+COUNTIF(AI$13:AI$72,"В")+COUNTIF(AI$13:AI$72,"НА")+COUNTIF(AI$13:AI$72,"ВД")+COUNTIF(AI$13:AI$72,"ВП")+COUNTIF(AI$13:AI$72,"ДД")+COUNTIF(AI$13:AI$72,"І")))</f>
        <v>-</v>
      </c>
      <c r="AJ76" s="115" t="str">
        <f aca="false">IF(COUNTIF(AJ$13:AJ$72,"ВВ"),"-",IF(COUNTIF(AJ$13:AJ$72,"НЗ")+COUNTIF(AJ$13:AJ$72,"ТН")+COUNTIF(AJ$13:AJ$72,"ПР")+COUNTIF(AJ$13:AJ$72,"П")+COUNTIF(AJ$13:AJ$72,"В")+COUNTIF(AJ$13:AJ$72,"НА")+COUNTIF(AJ$13:AJ$72,"ВД")+COUNTIF(AJ$13:AJ$72,"ВП")+COUNTIF(AJ$13:AJ$72,"ДД")+COUNTIF(AJ$13:AJ$72,"І")=0,"-",COUNTIF(AJ$13:AJ$72,"НЗ")+COUNTIF(AJ$13:AJ$72,"ТН")+COUNTIF(AJ$13:AJ$72,"ПР")+COUNTIF(AJ$13:AJ$72,"П")+COUNTIF(AJ$13:AJ$72,"В")+COUNTIF(AJ$13:AJ$72,"НА")+COUNTIF(AJ$13:AJ$72,"ВД")+COUNTIF(AJ$13:AJ$72,"ВП")+COUNTIF(AJ$13:AJ$72,"ДД")+COUNTIF(AJ$13:AJ$72,"І")))</f>
        <v>-</v>
      </c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9"/>
    </row>
    <row r="77" customFormat="false" ht="12.75" hidden="false" customHeight="false" outlineLevel="0" collapsed="false">
      <c r="D77" s="120"/>
      <c r="E77" s="120"/>
    </row>
    <row r="78" customFormat="false" ht="12.75" hidden="false" customHeight="true" outlineLevel="0" collapsed="false">
      <c r="A78" s="121" t="s">
        <v>81</v>
      </c>
      <c r="B78" s="121"/>
      <c r="C78" s="121"/>
      <c r="D78" s="121"/>
      <c r="E78" s="122"/>
      <c r="F78" s="122"/>
      <c r="G78" s="122"/>
      <c r="H78" s="122"/>
      <c r="I78" s="122"/>
      <c r="J78" s="122"/>
      <c r="L78" s="123"/>
      <c r="M78" s="123"/>
      <c r="N78" s="123"/>
      <c r="P78" s="124"/>
      <c r="Q78" s="124"/>
      <c r="R78" s="124"/>
      <c r="S78" s="124"/>
      <c r="T78" s="124"/>
      <c r="U78" s="125"/>
      <c r="V78" s="125"/>
      <c r="W78" s="126"/>
      <c r="X78" s="125"/>
      <c r="Y78" s="125"/>
      <c r="Z78" s="125"/>
      <c r="AA78" s="126"/>
      <c r="AB78" s="125"/>
      <c r="AC78" s="125"/>
      <c r="AD78" s="127"/>
      <c r="AE78" s="125"/>
      <c r="AF78" s="125"/>
      <c r="AG78" s="125"/>
      <c r="AH78" s="125"/>
      <c r="AI78" s="125"/>
      <c r="AJ78" s="125"/>
      <c r="AK78" s="128"/>
      <c r="AL78" s="128"/>
      <c r="AM78" s="128"/>
      <c r="AN78" s="129"/>
      <c r="AO78" s="129"/>
    </row>
    <row r="79" customFormat="false" ht="12.75" hidden="false" customHeight="true" outlineLevel="0" collapsed="false">
      <c r="A79" s="40"/>
      <c r="B79" s="130"/>
      <c r="C79" s="200"/>
      <c r="D79" s="40"/>
      <c r="E79" s="132" t="s">
        <v>82</v>
      </c>
      <c r="F79" s="132"/>
      <c r="G79" s="132"/>
      <c r="H79" s="132"/>
      <c r="I79" s="132"/>
      <c r="J79" s="132"/>
      <c r="K79" s="40"/>
      <c r="L79" s="132" t="s">
        <v>83</v>
      </c>
      <c r="M79" s="132"/>
      <c r="N79" s="132"/>
      <c r="O79" s="40"/>
      <c r="P79" s="132" t="s">
        <v>84</v>
      </c>
      <c r="Q79" s="132"/>
      <c r="R79" s="132"/>
      <c r="S79" s="132"/>
      <c r="T79" s="132"/>
      <c r="U79" s="40"/>
      <c r="V79" s="40"/>
      <c r="W79" s="133"/>
      <c r="X79" s="40"/>
      <c r="Y79" s="40"/>
      <c r="Z79" s="40"/>
      <c r="AA79" s="133"/>
      <c r="AB79" s="40"/>
      <c r="AC79" s="40"/>
      <c r="AD79" s="134"/>
      <c r="AE79" s="40"/>
      <c r="AF79" s="40"/>
      <c r="AG79" s="40"/>
      <c r="AH79" s="40"/>
      <c r="AI79" s="40"/>
      <c r="AJ79" s="40"/>
      <c r="AK79" s="40"/>
      <c r="AL79" s="135"/>
      <c r="AM79" s="40"/>
      <c r="AN79" s="136"/>
      <c r="AO79" s="136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137"/>
    </row>
    <row r="80" customFormat="false" ht="12.75" hidden="false" customHeight="true" outlineLevel="0" collapsed="false">
      <c r="A80" s="138" t="s">
        <v>85</v>
      </c>
      <c r="B80" s="138"/>
      <c r="C80" s="201"/>
      <c r="E80" s="140" t="s">
        <v>86</v>
      </c>
      <c r="F80" s="140"/>
      <c r="G80" s="140"/>
      <c r="H80" s="140"/>
      <c r="I80" s="140"/>
      <c r="J80" s="140"/>
      <c r="L80" s="123"/>
      <c r="M80" s="123"/>
      <c r="N80" s="123"/>
      <c r="P80" s="124"/>
      <c r="Q80" s="124"/>
      <c r="R80" s="124"/>
      <c r="S80" s="124"/>
      <c r="T80" s="124"/>
      <c r="U80" s="125"/>
      <c r="V80" s="125"/>
      <c r="W80" s="126"/>
      <c r="X80" s="125"/>
      <c r="Y80" s="125"/>
      <c r="Z80" s="125"/>
      <c r="AA80" s="126"/>
      <c r="AB80" s="125"/>
      <c r="AC80" s="125"/>
      <c r="AD80" s="127"/>
      <c r="AE80" s="125"/>
      <c r="AF80" s="125"/>
      <c r="AG80" s="125"/>
      <c r="AH80" s="125"/>
      <c r="AI80" s="125"/>
      <c r="AJ80" s="125"/>
      <c r="AK80" s="141" t="n">
        <f aca="false">AO4</f>
        <v>43522</v>
      </c>
      <c r="AL80" s="141"/>
      <c r="AM80" s="141"/>
      <c r="AN80" s="129"/>
      <c r="AO80" s="129"/>
    </row>
    <row r="81" customFormat="false" ht="12.75" hidden="false" customHeight="true" outlineLevel="0" collapsed="false">
      <c r="A81" s="40"/>
      <c r="B81" s="40"/>
      <c r="C81" s="202"/>
      <c r="D81" s="40"/>
      <c r="E81" s="132" t="s">
        <v>82</v>
      </c>
      <c r="F81" s="132"/>
      <c r="G81" s="132"/>
      <c r="H81" s="132"/>
      <c r="I81" s="132"/>
      <c r="J81" s="132"/>
      <c r="K81" s="40"/>
      <c r="L81" s="132" t="s">
        <v>83</v>
      </c>
      <c r="M81" s="132"/>
      <c r="N81" s="132"/>
      <c r="O81" s="40"/>
      <c r="P81" s="132" t="s">
        <v>84</v>
      </c>
      <c r="Q81" s="132"/>
      <c r="R81" s="132"/>
      <c r="S81" s="132"/>
      <c r="T81" s="132"/>
      <c r="U81" s="136"/>
      <c r="V81" s="136"/>
      <c r="W81" s="142"/>
      <c r="X81" s="136"/>
      <c r="Y81" s="136"/>
      <c r="Z81" s="136"/>
      <c r="AA81" s="142"/>
      <c r="AB81" s="136"/>
      <c r="AC81" s="136"/>
      <c r="AD81" s="143"/>
      <c r="AE81" s="136"/>
      <c r="AF81" s="136"/>
      <c r="AG81" s="136"/>
      <c r="AH81" s="136"/>
      <c r="AI81" s="136"/>
      <c r="AJ81" s="136"/>
      <c r="AK81" s="136"/>
      <c r="AL81" s="40"/>
      <c r="AM81" s="136"/>
      <c r="AN81" s="136"/>
      <c r="AO81" s="136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137"/>
    </row>
    <row r="83" customFormat="false" ht="12.75" hidden="false" customHeight="true" outlineLevel="0" collapsed="false">
      <c r="D83" s="144" t="s">
        <v>87</v>
      </c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144"/>
      <c r="AM83" s="144"/>
    </row>
    <row r="84" customFormat="false" ht="12.75" hidden="false" customHeight="true" outlineLevel="0" collapsed="false">
      <c r="D84" s="6" t="s">
        <v>35</v>
      </c>
      <c r="E84" s="6" t="s">
        <v>88</v>
      </c>
      <c r="F84" s="145" t="s">
        <v>89</v>
      </c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</row>
    <row r="85" customFormat="false" ht="12.75" hidden="false" customHeight="true" outlineLevel="0" collapsed="false">
      <c r="D85" s="6" t="s">
        <v>38</v>
      </c>
      <c r="E85" s="6" t="s">
        <v>88</v>
      </c>
      <c r="F85" s="145" t="s">
        <v>90</v>
      </c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</row>
    <row r="86" customFormat="false" ht="12.75" hidden="false" customHeight="true" outlineLevel="0" collapsed="false">
      <c r="D86" s="6" t="s">
        <v>91</v>
      </c>
      <c r="E86" s="6" t="s">
        <v>88</v>
      </c>
      <c r="F86" s="145" t="s">
        <v>92</v>
      </c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</row>
    <row r="87" customFormat="false" ht="12.75" hidden="false" customHeight="true" outlineLevel="0" collapsed="false">
      <c r="D87" s="6" t="s">
        <v>93</v>
      </c>
      <c r="E87" s="6" t="s">
        <v>88</v>
      </c>
      <c r="F87" s="145" t="s">
        <v>94</v>
      </c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</row>
    <row r="88" customFormat="false" ht="12.75" hidden="false" customHeight="true" outlineLevel="0" collapsed="false">
      <c r="D88" s="6" t="s">
        <v>36</v>
      </c>
      <c r="E88" s="6" t="s">
        <v>88</v>
      </c>
      <c r="F88" s="145" t="s">
        <v>95</v>
      </c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</row>
    <row r="89" customFormat="false" ht="12.75" hidden="false" customHeight="true" outlineLevel="0" collapsed="false">
      <c r="D89" s="6" t="s">
        <v>37</v>
      </c>
      <c r="E89" s="6" t="s">
        <v>88</v>
      </c>
      <c r="F89" s="145" t="s">
        <v>96</v>
      </c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</row>
    <row r="90" customFormat="false" ht="12.75" hidden="false" customHeight="true" outlineLevel="0" collapsed="false">
      <c r="D90" s="6" t="s">
        <v>42</v>
      </c>
      <c r="E90" s="6" t="s">
        <v>88</v>
      </c>
      <c r="F90" s="145" t="s">
        <v>27</v>
      </c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</row>
    <row r="91" customFormat="false" ht="12.75" hidden="false" customHeight="true" outlineLevel="0" collapsed="false">
      <c r="D91" s="6" t="s">
        <v>97</v>
      </c>
      <c r="E91" s="6" t="s">
        <v>88</v>
      </c>
      <c r="F91" s="145" t="s">
        <v>98</v>
      </c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</row>
    <row r="92" customFormat="false" ht="12.75" hidden="false" customHeight="true" outlineLevel="0" collapsed="false">
      <c r="D92" s="6" t="s">
        <v>43</v>
      </c>
      <c r="E92" s="6" t="s">
        <v>88</v>
      </c>
      <c r="F92" s="145" t="s">
        <v>99</v>
      </c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</row>
    <row r="93" customFormat="false" ht="12.75" hidden="false" customHeight="true" outlineLevel="0" collapsed="false">
      <c r="D93" s="6" t="s">
        <v>44</v>
      </c>
      <c r="E93" s="6" t="s">
        <v>88</v>
      </c>
      <c r="F93" s="145" t="s">
        <v>100</v>
      </c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</row>
    <row r="94" customFormat="false" ht="12.75" hidden="false" customHeight="true" outlineLevel="0" collapsed="false">
      <c r="D94" s="6" t="s">
        <v>40</v>
      </c>
      <c r="E94" s="6" t="s">
        <v>88</v>
      </c>
      <c r="F94" s="145" t="s">
        <v>101</v>
      </c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</row>
    <row r="95" customFormat="false" ht="12.75" hidden="false" customHeight="true" outlineLevel="0" collapsed="false">
      <c r="D95" s="6" t="s">
        <v>45</v>
      </c>
      <c r="E95" s="6" t="s">
        <v>88</v>
      </c>
      <c r="F95" s="145" t="s">
        <v>30</v>
      </c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</row>
    <row r="96" customFormat="false" ht="12.75" hidden="false" customHeight="true" outlineLevel="0" collapsed="false">
      <c r="D96" s="6" t="s">
        <v>46</v>
      </c>
      <c r="E96" s="6" t="s">
        <v>88</v>
      </c>
      <c r="F96" s="145" t="s">
        <v>31</v>
      </c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</row>
    <row r="97" customFormat="false" ht="12.75" hidden="false" customHeight="true" outlineLevel="0" collapsed="false">
      <c r="D97" s="6" t="s">
        <v>41</v>
      </c>
      <c r="E97" s="6" t="s">
        <v>88</v>
      </c>
      <c r="F97" s="145" t="s">
        <v>102</v>
      </c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</row>
    <row r="98" customFormat="false" ht="12.75" hidden="false" customHeight="true" outlineLevel="0" collapsed="false">
      <c r="D98" s="6" t="s">
        <v>47</v>
      </c>
      <c r="E98" s="6" t="s">
        <v>88</v>
      </c>
      <c r="F98" s="145" t="s">
        <v>32</v>
      </c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</row>
    <row r="99" customFormat="false" ht="12.75" hidden="false" customHeight="true" outlineLevel="0" collapsed="false">
      <c r="D99" s="6" t="s">
        <v>48</v>
      </c>
      <c r="E99" s="6" t="s">
        <v>88</v>
      </c>
      <c r="F99" s="145" t="s">
        <v>33</v>
      </c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</row>
  </sheetData>
  <autoFilter ref="A12:BA74"/>
  <mergeCells count="389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E73"/>
    <mergeCell ref="A74:E74"/>
    <mergeCell ref="A75:E75"/>
    <mergeCell ref="A76:E76"/>
    <mergeCell ref="A78:D78"/>
    <mergeCell ref="E78:J78"/>
    <mergeCell ref="L78:N78"/>
    <mergeCell ref="P78:T78"/>
    <mergeCell ref="AK78:AM78"/>
    <mergeCell ref="E79:J79"/>
    <mergeCell ref="L79:N79"/>
    <mergeCell ref="P79:T79"/>
    <mergeCell ref="E80:J80"/>
    <mergeCell ref="L80:N80"/>
    <mergeCell ref="P80:T80"/>
    <mergeCell ref="AK80:AM80"/>
    <mergeCell ref="E81:J81"/>
    <mergeCell ref="L81:N81"/>
    <mergeCell ref="P81:T81"/>
    <mergeCell ref="D83:AM83"/>
    <mergeCell ref="F84:AM84"/>
    <mergeCell ref="F85:AM85"/>
    <mergeCell ref="F86:AM86"/>
    <mergeCell ref="F87:AM87"/>
    <mergeCell ref="F88:AM88"/>
    <mergeCell ref="F89:AM89"/>
    <mergeCell ref="F90:AM90"/>
    <mergeCell ref="F91:AM91"/>
    <mergeCell ref="F92:AM92"/>
    <mergeCell ref="F93:AM93"/>
    <mergeCell ref="F94:AM94"/>
    <mergeCell ref="F95:AM95"/>
    <mergeCell ref="F96:AM96"/>
    <mergeCell ref="F97:AM97"/>
    <mergeCell ref="F98:AM98"/>
    <mergeCell ref="F99:AM99"/>
  </mergeCells>
  <conditionalFormatting sqref="F48:R48,F60:AJ60,F64:AJ64,F68:AJ68,F72:AJ72,F16:AJ16,F24:AJ24,F32:AJ32,F40:AJ40,T48:AJ48,F56:AJ56,F28:AJ28,F36:AJ36,F44:AJ44,F52:AJ52,F20:AJ20">
    <cfRule type="cellIs" priority="2" operator="greaterThan" aboveAverage="0" equalAverage="0" bottom="0" percent="0" rank="0" text="" dxfId="0">
      <formula>4</formula>
    </cfRule>
  </conditionalFormatting>
  <conditionalFormatting sqref="S48">
    <cfRule type="cellIs" priority="3" operator="greaterThan" aboveAverage="0" equalAverage="0" bottom="0" percent="0" rank="0" text="" dxfId="1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8080"/>
    <pageSetUpPr fitToPage="true"/>
  </sheetPr>
  <dimension ref="A2:BA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80" workbookViewId="0">
      <pane xSplit="5" ySplit="12" topLeftCell="F34" activePane="bottomRight" state="frozen"/>
      <selection pane="topLeft" activeCell="A1" activeCellId="0" sqref="A1"/>
      <selection pane="topRight" activeCell="F1" activeCellId="0" sqref="F1"/>
      <selection pane="bottomLeft" activeCell="A34" activeCellId="0" sqref="A34"/>
      <selection pane="bottomRight" activeCell="AH48" activeCellId="0" sqref="AH48"/>
    </sheetView>
  </sheetViews>
  <sheetFormatPr defaultRowHeight="12.75"/>
  <cols>
    <col collapsed="false" hidden="false" max="1" min="1" style="1" width="3.99489795918367"/>
    <col collapsed="false" hidden="false" max="2" min="2" style="1" width="29.5357142857143"/>
    <col collapsed="false" hidden="false" max="3" min="3" style="120" width="16.5510204081633"/>
    <col collapsed="false" hidden="false" max="4" min="4" style="1" width="27.6836734693878"/>
    <col collapsed="false" hidden="false" max="5" min="5" style="1" width="3.99489795918367"/>
    <col collapsed="false" hidden="false" max="16" min="6" style="1" width="4.70918367346939"/>
    <col collapsed="false" hidden="false" max="17" min="17" style="2" width="4.70918367346939"/>
    <col collapsed="false" hidden="false" max="19" min="18" style="1" width="4.70918367346939"/>
    <col collapsed="false" hidden="false" max="20" min="20" style="2" width="4.70918367346939"/>
    <col collapsed="false" hidden="false" max="22" min="21" style="1" width="4.70918367346939"/>
    <col collapsed="false" hidden="false" max="23" min="23" style="2" width="4.70918367346939"/>
    <col collapsed="false" hidden="false" max="24" min="24" style="1" width="4.70918367346939"/>
    <col collapsed="false" hidden="false" max="25" min="25" style="2" width="4.70918367346939"/>
    <col collapsed="false" hidden="false" max="29" min="26" style="1" width="4.70918367346939"/>
    <col collapsed="false" hidden="false" max="30" min="30" style="2" width="4.70918367346939"/>
    <col collapsed="false" hidden="false" max="31" min="31" style="3" width="4.70918367346939"/>
    <col collapsed="false" hidden="false" max="36" min="32" style="1" width="4.70918367346939"/>
    <col collapsed="false" hidden="false" max="37" min="37" style="1" width="8.55612244897959"/>
    <col collapsed="false" hidden="false" max="39" min="38" style="1" width="4.70918367346939"/>
    <col collapsed="false" hidden="false" max="40" min="40" style="1" width="9.41326530612245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8.70408163265306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9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4"/>
      <c r="Q4" s="13"/>
      <c r="R4" s="14"/>
      <c r="S4" s="11"/>
      <c r="U4" s="11"/>
      <c r="V4" s="11"/>
      <c r="X4" s="11"/>
      <c r="Z4" s="11"/>
      <c r="AA4" s="11"/>
      <c r="AB4" s="11"/>
      <c r="AC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  <c r="Q5" s="19"/>
      <c r="R5" s="11"/>
      <c r="S5" s="11"/>
      <c r="U5" s="11"/>
      <c r="V5" s="11"/>
      <c r="X5" s="11"/>
      <c r="Z5" s="11"/>
      <c r="AA5" s="11"/>
      <c r="AB5" s="11"/>
      <c r="AC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4"/>
      <c r="Q6" s="13"/>
      <c r="R6" s="11"/>
      <c r="S6" s="11"/>
      <c r="U6" s="11"/>
      <c r="V6" s="11"/>
      <c r="X6" s="11"/>
      <c r="Z6" s="11"/>
      <c r="AA6" s="11"/>
      <c r="AB6" s="11"/>
      <c r="AC6" s="11"/>
      <c r="AK6" s="11"/>
    </row>
    <row r="7" customFormat="false" ht="16.5" hidden="false" customHeight="true" outlineLevel="0" collapsed="false">
      <c r="A7" s="11"/>
      <c r="B7" s="22"/>
      <c r="C7" s="194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5"/>
      <c r="X7" s="23"/>
      <c r="Y7" s="25"/>
      <c r="Z7" s="23"/>
      <c r="AA7" s="23"/>
      <c r="AB7" s="23"/>
      <c r="AC7" s="23"/>
      <c r="AD7" s="25"/>
      <c r="AE7" s="26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93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196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46.45" hidden="false" customHeight="true" outlineLevel="0" collapsed="false">
      <c r="A11" s="31"/>
      <c r="B11" s="31"/>
      <c r="C11" s="196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2" t="n">
        <v>11</v>
      </c>
      <c r="Q11" s="43" t="n">
        <v>12</v>
      </c>
      <c r="R11" s="42" t="n">
        <v>13</v>
      </c>
      <c r="S11" s="42" t="n">
        <v>14</v>
      </c>
      <c r="T11" s="43" t="n">
        <v>15</v>
      </c>
      <c r="U11" s="42" t="n">
        <v>16</v>
      </c>
      <c r="V11" s="42" t="n">
        <v>17</v>
      </c>
      <c r="W11" s="43" t="n">
        <v>18</v>
      </c>
      <c r="X11" s="42" t="n">
        <v>19</v>
      </c>
      <c r="Y11" s="43" t="n">
        <v>20</v>
      </c>
      <c r="Z11" s="42" t="n">
        <v>21</v>
      </c>
      <c r="AA11" s="42" t="n">
        <v>22</v>
      </c>
      <c r="AB11" s="42" t="n">
        <v>23</v>
      </c>
      <c r="AC11" s="42" t="n">
        <v>24</v>
      </c>
      <c r="AD11" s="43" t="n">
        <v>25</v>
      </c>
      <c r="AE11" s="44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5.25" hidden="false" customHeight="true" outlineLevel="0" collapsed="false">
      <c r="A12" s="46"/>
      <c r="B12" s="47"/>
      <c r="C12" s="197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  <c r="R12" s="49"/>
      <c r="S12" s="49"/>
      <c r="T12" s="50"/>
      <c r="U12" s="49"/>
      <c r="V12" s="49"/>
      <c r="W12" s="50"/>
      <c r="X12" s="49"/>
      <c r="Y12" s="50"/>
      <c r="Z12" s="49"/>
      <c r="AA12" s="49"/>
      <c r="AB12" s="49"/>
      <c r="AC12" s="49"/>
      <c r="AD12" s="50"/>
      <c r="AE12" s="51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>Гажук Лазар Михайлович</v>
      </c>
      <c r="C13" s="102" t="s">
        <v>206</v>
      </c>
      <c r="D13" s="60" t="str">
        <f aca="false">IFERROR(VLOOKUP($C13,Списки!$A$1:$C$3999,3,0),"")</f>
        <v>налагоджувальник </v>
      </c>
      <c r="E13" s="0"/>
      <c r="F13" s="61" t="str">
        <f aca="false">VLOOKUP(F$11,Графік!$I$5:$L$32,3,0)</f>
        <v>Р</v>
      </c>
      <c r="G13" s="62" t="str">
        <f aca="false">VLOOKUP(G$11,Графік!$I$5:$L$32,3,0)</f>
        <v>Р</v>
      </c>
      <c r="H13" s="62" t="str">
        <f aca="false">VLOOKUP(H$11,Графік!$I$5:$L$32,3,0)</f>
        <v>Р</v>
      </c>
      <c r="I13" s="62" t="str">
        <f aca="false">VLOOKUP(I$11,Графік!$I$5:$L$32,3,0)</f>
        <v>Р</v>
      </c>
      <c r="J13" s="62" t="str">
        <f aca="false">VLOOKUP(J$11,Графік!$I$5:$L$32,3,0)</f>
        <v>ВВ</v>
      </c>
      <c r="K13" s="62" t="str">
        <f aca="false">VLOOKUP(K$11,Графік!$I$5:$L$32,3,0)</f>
        <v>ВВ</v>
      </c>
      <c r="L13" s="62" t="str">
        <f aca="false">VLOOKUP(L$11,Графік!$I$5:$L$32,3,0)</f>
        <v>Р</v>
      </c>
      <c r="M13" s="62" t="str">
        <f aca="false">VLOOKUP(M$11,Графік!$I$5:$L$32,3,0)</f>
        <v>Р</v>
      </c>
      <c r="N13" s="62" t="str">
        <f aca="false">VLOOKUP(N$11,Графік!$I$5:$L$32,3,0)</f>
        <v>Р</v>
      </c>
      <c r="O13" s="62" t="str">
        <f aca="false">VLOOKUP(O$11,Графік!$I$5:$L$32,3,0)</f>
        <v>Р</v>
      </c>
      <c r="P13" s="62" t="str">
        <f aca="false">VLOOKUP(P$11,Графік!$I$5:$L$32,3,0)</f>
        <v>ВВ</v>
      </c>
      <c r="Q13" s="63" t="str">
        <f aca="false">VLOOKUP(Q$11,Графік!$I$5:$L$32,3,0)</f>
        <v>ВВ</v>
      </c>
      <c r="R13" s="62" t="str">
        <f aca="false">VLOOKUP(R$11,Графік!$I$5:$L$32,3,0)</f>
        <v>Р</v>
      </c>
      <c r="S13" s="62" t="str">
        <f aca="false">VLOOKUP(S$11,Графік!$I$5:$L$32,3,0)</f>
        <v>Р</v>
      </c>
      <c r="T13" s="63" t="str">
        <f aca="false">VLOOKUP(T$11,Графік!$I$5:$L$32,3,0)</f>
        <v>Р</v>
      </c>
      <c r="U13" s="62" t="str">
        <f aca="false">VLOOKUP(U$11,Графік!$I$5:$L$32,3,0)</f>
        <v>Р</v>
      </c>
      <c r="V13" s="62" t="str">
        <f aca="false">VLOOKUP(V$11,Графік!$I$5:$L$32,3,0)</f>
        <v>ВВ</v>
      </c>
      <c r="W13" s="63" t="str">
        <f aca="false">VLOOKUP(W$11,Графік!$I$5:$L$32,3,0)</f>
        <v>ВВ</v>
      </c>
      <c r="X13" s="62" t="str">
        <f aca="false">VLOOKUP(X$11,Графік!$I$5:$L$32,3,0)</f>
        <v>Р</v>
      </c>
      <c r="Y13" s="63" t="str">
        <f aca="false">VLOOKUP(Y$11,Графік!$I$5:$L$32,3,0)</f>
        <v>Р</v>
      </c>
      <c r="Z13" s="63" t="str">
        <f aca="false">VLOOKUP(Z$11,Графік!$I$5:$L$32,3,0)</f>
        <v>Р</v>
      </c>
      <c r="AA13" s="63" t="str">
        <f aca="false">VLOOKUP(AA$11,Графік!$I$5:$L$32,3,0)</f>
        <v>Р</v>
      </c>
      <c r="AB13" s="63" t="str">
        <f aca="false">VLOOKUP(AB$11,Графік!$I$5:$L$32,3,0)</f>
        <v>ВВ</v>
      </c>
      <c r="AC13" s="63" t="str">
        <f aca="false">VLOOKUP(AC$11,Графік!$I$5:$L$32,3,0)</f>
        <v>ВВ</v>
      </c>
      <c r="AD13" s="63" t="str">
        <f aca="false">VLOOKUP(AD$11,Графік!$I$5:$L$32,3,0)</f>
        <v>Р</v>
      </c>
      <c r="AE13" s="64" t="str">
        <f aca="false">VLOOKUP(AE$11,Графік!$I$5:$L$32,3,0)</f>
        <v>Р</v>
      </c>
      <c r="AF13" s="63" t="str">
        <f aca="false">VLOOKUP(AF$11,Графік!$I$5:$L$32,3,0)</f>
        <v>Р</v>
      </c>
      <c r="AG13" s="63" t="str">
        <f aca="false">VLOOKUP(AG$11,Графік!$I$5:$L$32,3,0)</f>
        <v>Р</v>
      </c>
      <c r="AH13" s="62"/>
      <c r="AI13" s="62"/>
      <c r="AJ13" s="62"/>
      <c r="AK13" s="66" t="n">
        <f aca="false">SUMIF($F13:$AJ16,"Р",$F14:$AJ14)</f>
        <v>144</v>
      </c>
      <c r="AL13" s="67" t="n">
        <f aca="false">SUMIF($F15:$AJ16,"НУ",$F16:$AJ16)</f>
        <v>0</v>
      </c>
      <c r="AM13" s="68" t="n">
        <f aca="false">SUMIF(F13:AJ16,"РВ",F14:AJ14)</f>
        <v>0</v>
      </c>
      <c r="AN13" s="69" t="n">
        <f aca="false">AK13+AL13+AM13</f>
        <v>144</v>
      </c>
      <c r="AO13" s="70" t="n">
        <f aca="false">COUNTIF($F13:$AJ16,"=Р")</f>
        <v>20</v>
      </c>
      <c r="AP13" s="70" t="n">
        <f aca="false">COUNTIF($F13:$AJ16,"=ВВ")</f>
        <v>8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0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0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n">
        <f aca="false">IF(C13&gt;1,Графік!$L$36,"")</f>
        <v>160</v>
      </c>
    </row>
    <row r="14" s="80" customFormat="true" ht="15" hidden="false" customHeight="true" outlineLevel="0" collapsed="false">
      <c r="A14" s="57"/>
      <c r="B14" s="58"/>
      <c r="C14" s="102"/>
      <c r="D14" s="60"/>
      <c r="E14" s="74"/>
      <c r="F14" s="75" t="n">
        <f aca="false">IF(F13="Р",8,"")</f>
        <v>8</v>
      </c>
      <c r="G14" s="170" t="n">
        <f aca="false">IF(G13="Р",8,"")</f>
        <v>8</v>
      </c>
      <c r="H14" s="170" t="n">
        <f aca="false">IF(H13="Р",8,"")</f>
        <v>8</v>
      </c>
      <c r="I14" s="170" t="n">
        <f aca="false">IF(I13="Р",8,"")</f>
        <v>8</v>
      </c>
      <c r="J14" s="170" t="str">
        <f aca="false">IF(J13="Р",8,"")</f>
        <v/>
      </c>
      <c r="K14" s="170" t="str">
        <f aca="false">IF(K13="Р",8,"")</f>
        <v/>
      </c>
      <c r="L14" s="170" t="n">
        <f aca="false">IF(L13="Р",8,"")</f>
        <v>8</v>
      </c>
      <c r="M14" s="170" t="n">
        <f aca="false">IF(M13="Р",8,"")</f>
        <v>8</v>
      </c>
      <c r="N14" s="170" t="n">
        <f aca="false">IF(N13="Р",8,"")</f>
        <v>8</v>
      </c>
      <c r="O14" s="170" t="n">
        <f aca="false">IF(O13="Р",8,"")</f>
        <v>8</v>
      </c>
      <c r="P14" s="170" t="str">
        <f aca="false">IF(P13="Р",8,"")</f>
        <v/>
      </c>
      <c r="Q14" s="171" t="str">
        <f aca="false">IF(Q13="Р",8,"")</f>
        <v/>
      </c>
      <c r="R14" s="170" t="n">
        <f aca="false">IF(R13="Р",8,"")</f>
        <v>8</v>
      </c>
      <c r="S14" s="170" t="n">
        <f aca="false">IF(S13="Р",8,"")</f>
        <v>8</v>
      </c>
      <c r="T14" s="171" t="n">
        <f aca="false">IF(T13="Р",8,"")</f>
        <v>8</v>
      </c>
      <c r="U14" s="170" t="n">
        <f aca="false">IF(U13="Р",8,"")</f>
        <v>8</v>
      </c>
      <c r="V14" s="170" t="str">
        <f aca="false">IF(V13="Р",8,"")</f>
        <v/>
      </c>
      <c r="W14" s="171" t="str">
        <f aca="false">IF(W13="Р",8,"")</f>
        <v/>
      </c>
      <c r="X14" s="170" t="n">
        <f aca="false">IF(X13="Р",8,"")</f>
        <v>8</v>
      </c>
      <c r="Y14" s="171" t="n">
        <f aca="false">IF(Y13="Р",8,"")</f>
        <v>8</v>
      </c>
      <c r="Z14" s="170" t="n">
        <v>8</v>
      </c>
      <c r="AA14" s="170" t="n">
        <v>8</v>
      </c>
      <c r="AB14" s="170"/>
      <c r="AC14" s="170"/>
      <c r="AD14" s="171" t="n">
        <v>8</v>
      </c>
      <c r="AE14" s="172" t="n">
        <v>8</v>
      </c>
      <c r="AF14" s="170"/>
      <c r="AG14" s="170"/>
      <c r="AH14" s="170"/>
      <c r="AI14" s="170"/>
      <c r="AJ14" s="170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102"/>
      <c r="D15" s="60"/>
      <c r="E15" s="74"/>
      <c r="F15" s="81" t="str">
        <f aca="false">IF(F16&gt;0,"НУ","")</f>
        <v/>
      </c>
      <c r="G15" s="183" t="str">
        <f aca="false">IF(G16&gt;0,"НУ","")</f>
        <v/>
      </c>
      <c r="H15" s="183" t="str">
        <f aca="false">IF(H16&gt;0,"НУ","")</f>
        <v/>
      </c>
      <c r="I15" s="183" t="str">
        <f aca="false">IF(I16&gt;0,"НУ","")</f>
        <v/>
      </c>
      <c r="J15" s="183" t="str">
        <f aca="false">IF(J16&gt;0,"НУ","")</f>
        <v/>
      </c>
      <c r="K15" s="183" t="str">
        <f aca="false">IF(K16&gt;0,"НУ","")</f>
        <v/>
      </c>
      <c r="L15" s="183" t="str">
        <f aca="false">IF(L16&gt;0,"НУ","")</f>
        <v/>
      </c>
      <c r="M15" s="183" t="str">
        <f aca="false">IF(M16&gt;0,"НУ","")</f>
        <v/>
      </c>
      <c r="N15" s="183" t="str">
        <f aca="false">IF(N16&gt;0,"НУ","")</f>
        <v/>
      </c>
      <c r="O15" s="183" t="str">
        <f aca="false">IF(O16&gt;0,"НУ","")</f>
        <v/>
      </c>
      <c r="P15" s="183" t="str">
        <f aca="false">IF(P16&gt;0,"НУ","")</f>
        <v/>
      </c>
      <c r="Q15" s="184" t="str">
        <f aca="false">IF(Q16&gt;0,"НУ","")</f>
        <v/>
      </c>
      <c r="R15" s="183" t="str">
        <f aca="false">IF(R16&gt;0,"НУ","")</f>
        <v/>
      </c>
      <c r="S15" s="183" t="str">
        <f aca="false">IF(S16&gt;0,"НУ","")</f>
        <v/>
      </c>
      <c r="T15" s="184" t="str">
        <f aca="false">IF(T16&gt;0,"НУ","")</f>
        <v/>
      </c>
      <c r="U15" s="183" t="str">
        <f aca="false">IF(U16&gt;0,"НУ","")</f>
        <v/>
      </c>
      <c r="V15" s="183" t="str">
        <f aca="false">IF(V16&gt;0,"НУ","")</f>
        <v/>
      </c>
      <c r="W15" s="184" t="str">
        <f aca="false">IF(W16&gt;0,"НУ","")</f>
        <v/>
      </c>
      <c r="X15" s="183" t="str">
        <f aca="false">IF(X16&gt;0,"НУ","")</f>
        <v/>
      </c>
      <c r="Y15" s="184" t="str">
        <f aca="false">IF(Y16&gt;0,"НУ","")</f>
        <v/>
      </c>
      <c r="Z15" s="183"/>
      <c r="AA15" s="183"/>
      <c r="AB15" s="183"/>
      <c r="AC15" s="183"/>
      <c r="AD15" s="184"/>
      <c r="AE15" s="185"/>
      <c r="AF15" s="183"/>
      <c r="AG15" s="183"/>
      <c r="AH15" s="183" t="str">
        <f aca="false">IF(AH16&gt;0,"НУ","")</f>
        <v/>
      </c>
      <c r="AI15" s="183" t="str">
        <f aca="false">IF(AI16&gt;0,"НУ","")</f>
        <v/>
      </c>
      <c r="AJ15" s="183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102"/>
      <c r="D16" s="60"/>
      <c r="E16" s="86"/>
      <c r="F16" s="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8"/>
      <c r="R16" s="187"/>
      <c r="S16" s="187"/>
      <c r="T16" s="188"/>
      <c r="U16" s="187"/>
      <c r="V16" s="187"/>
      <c r="W16" s="188"/>
      <c r="X16" s="187"/>
      <c r="Y16" s="188"/>
      <c r="Z16" s="187"/>
      <c r="AA16" s="187"/>
      <c r="AB16" s="187"/>
      <c r="AC16" s="187"/>
      <c r="AD16" s="188"/>
      <c r="AE16" s="189"/>
      <c r="AF16" s="187"/>
      <c r="AG16" s="187"/>
      <c r="AH16" s="187"/>
      <c r="AI16" s="187"/>
      <c r="AJ16" s="187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>Гречак Степан Васильович</v>
      </c>
      <c r="C17" s="102" t="s">
        <v>207</v>
      </c>
      <c r="D17" s="60" t="str">
        <f aca="false">IFERROR(VLOOKUP($C17,Списки!$A$1:$C$3999,3,0),"")</f>
        <v>налагоджувальник </v>
      </c>
      <c r="E17" s="92"/>
      <c r="F17" s="61" t="str">
        <f aca="false">VLOOKUP(F$11,Графік!$I$5:$L$32,3,0)</f>
        <v>Р</v>
      </c>
      <c r="G17" s="62" t="str">
        <f aca="false">VLOOKUP(G$11,Графік!$I$5:$L$32,3,0)</f>
        <v>Р</v>
      </c>
      <c r="H17" s="62" t="str">
        <f aca="false">VLOOKUP(H$11,Графік!$I$5:$L$32,3,0)</f>
        <v>Р</v>
      </c>
      <c r="I17" s="62" t="str">
        <f aca="false">VLOOKUP(I$11,Графік!$I$5:$L$32,3,0)</f>
        <v>Р</v>
      </c>
      <c r="J17" s="62" t="str">
        <f aca="false">VLOOKUP(J$11,Графік!$I$5:$L$32,3,0)</f>
        <v>ВВ</v>
      </c>
      <c r="K17" s="62" t="str">
        <f aca="false">VLOOKUP(K$11,Графік!$I$5:$L$32,3,0)</f>
        <v>ВВ</v>
      </c>
      <c r="L17" s="62" t="str">
        <f aca="false">VLOOKUP(L$11,Графік!$I$5:$L$32,3,0)</f>
        <v>Р</v>
      </c>
      <c r="M17" s="62" t="str">
        <f aca="false">VLOOKUP(M$11,Графік!$I$5:$L$32,3,0)</f>
        <v>Р</v>
      </c>
      <c r="N17" s="62" t="str">
        <f aca="false">VLOOKUP(N$11,Графік!$I$5:$L$32,3,0)</f>
        <v>Р</v>
      </c>
      <c r="O17" s="62" t="str">
        <f aca="false">VLOOKUP(O$11,Графік!$I$5:$L$32,3,0)</f>
        <v>Р</v>
      </c>
      <c r="P17" s="62" t="str">
        <f aca="false">VLOOKUP(P$11,Графік!$I$5:$L$32,3,0)</f>
        <v>ВВ</v>
      </c>
      <c r="Q17" s="63" t="str">
        <f aca="false">VLOOKUP(Q$11,Графік!$I$5:$L$32,3,0)</f>
        <v>ВВ</v>
      </c>
      <c r="R17" s="62" t="str">
        <f aca="false">VLOOKUP(R$11,Графік!$I$5:$L$32,3,0)</f>
        <v>Р</v>
      </c>
      <c r="S17" s="62" t="str">
        <f aca="false">VLOOKUP(S$11,Графік!$I$5:$L$32,3,0)</f>
        <v>Р</v>
      </c>
      <c r="T17" s="63" t="str">
        <f aca="false">VLOOKUP(T$11,Графік!$I$5:$L$32,3,0)</f>
        <v>Р</v>
      </c>
      <c r="U17" s="62" t="str">
        <f aca="false">VLOOKUP(U$11,Графік!$I$5:$L$32,3,0)</f>
        <v>Р</v>
      </c>
      <c r="V17" s="62" t="str">
        <f aca="false">VLOOKUP(V$11,Графік!$I$5:$L$32,3,0)</f>
        <v>ВВ</v>
      </c>
      <c r="W17" s="63" t="str">
        <f aca="false">VLOOKUP(W$11,Графік!$I$5:$L$32,3,0)</f>
        <v>ВВ</v>
      </c>
      <c r="X17" s="62" t="str">
        <f aca="false">VLOOKUP(X$11,Графік!$I$5:$L$32,3,0)</f>
        <v>Р</v>
      </c>
      <c r="Y17" s="63" t="str">
        <f aca="false">VLOOKUP(Y$11,Графік!$I$5:$L$32,3,0)</f>
        <v>Р</v>
      </c>
      <c r="Z17" s="63" t="str">
        <f aca="false">VLOOKUP(Z$11,Графік!$I$5:$L$32,3,0)</f>
        <v>Р</v>
      </c>
      <c r="AA17" s="63" t="str">
        <f aca="false">VLOOKUP(AA$11,Графік!$I$5:$L$32,3,0)</f>
        <v>Р</v>
      </c>
      <c r="AB17" s="63" t="str">
        <f aca="false">VLOOKUP(AB$11,Графік!$I$5:$L$32,3,0)</f>
        <v>ВВ</v>
      </c>
      <c r="AC17" s="63" t="str">
        <f aca="false">VLOOKUP(AC$11,Графік!$I$5:$L$32,3,0)</f>
        <v>ВВ</v>
      </c>
      <c r="AD17" s="63" t="str">
        <f aca="false">VLOOKUP(AD$11,Графік!$I$5:$L$32,3,0)</f>
        <v>Р</v>
      </c>
      <c r="AE17" s="64" t="str">
        <f aca="false">VLOOKUP(AE$11,Графік!$I$5:$L$32,3,0)</f>
        <v>Р</v>
      </c>
      <c r="AF17" s="63" t="str">
        <f aca="false">VLOOKUP(AF$11,Графік!$I$5:$L$32,3,0)</f>
        <v>Р</v>
      </c>
      <c r="AG17" s="63" t="str">
        <f aca="false">VLOOKUP(AG$11,Графік!$I$5:$L$32,3,0)</f>
        <v>Р</v>
      </c>
      <c r="AH17" s="62"/>
      <c r="AI17" s="62"/>
      <c r="AJ17" s="62"/>
      <c r="AK17" s="93" t="n">
        <f aca="false">SUMIF($F17:$AJ20,"Р",$F18:$AJ18)</f>
        <v>144</v>
      </c>
      <c r="AL17" s="94" t="n">
        <f aca="false">SUMIF($F19:$AJ20,"НУ",$F20:$AJ20)</f>
        <v>0</v>
      </c>
      <c r="AM17" s="95" t="n">
        <f aca="false">SUMIF(F17:AJ20,"РВ",F18:AJ18)</f>
        <v>0</v>
      </c>
      <c r="AN17" s="96" t="n">
        <f aca="false">AK17+AL17+AM17</f>
        <v>144</v>
      </c>
      <c r="AO17" s="70" t="n">
        <f aca="false">COUNTIF($F17:$AJ20,"=Р")</f>
        <v>20</v>
      </c>
      <c r="AP17" s="97" t="n">
        <f aca="false">COUNTIF($F17:$AJ20,"=ВВ")</f>
        <v>8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0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0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0</v>
      </c>
      <c r="BA17" s="73" t="n">
        <f aca="false">IF(C17&gt;1,Графік!$L$36,"")</f>
        <v>160</v>
      </c>
    </row>
    <row r="18" customFormat="false" ht="15" hidden="false" customHeight="true" outlineLevel="0" collapsed="false">
      <c r="A18" s="57"/>
      <c r="B18" s="58"/>
      <c r="C18" s="102"/>
      <c r="D18" s="60"/>
      <c r="E18" s="100"/>
      <c r="F18" s="75" t="n">
        <f aca="false">IF(F17="Р",8,"")</f>
        <v>8</v>
      </c>
      <c r="G18" s="170" t="n">
        <f aca="false">IF(G17="Р",8,"")</f>
        <v>8</v>
      </c>
      <c r="H18" s="170" t="n">
        <f aca="false">IF(H17="Р",8,"")</f>
        <v>8</v>
      </c>
      <c r="I18" s="170" t="n">
        <f aca="false">IF(I17="Р",8,"")</f>
        <v>8</v>
      </c>
      <c r="J18" s="170" t="str">
        <f aca="false">IF(J17="Р",8,"")</f>
        <v/>
      </c>
      <c r="K18" s="170" t="str">
        <f aca="false">IF(K17="Р",8,"")</f>
        <v/>
      </c>
      <c r="L18" s="170" t="n">
        <f aca="false">IF(L17="Р",8,"")</f>
        <v>8</v>
      </c>
      <c r="M18" s="170" t="n">
        <f aca="false">IF(M17="Р",8,"")</f>
        <v>8</v>
      </c>
      <c r="N18" s="170" t="n">
        <f aca="false">IF(N17="Р",8,"")</f>
        <v>8</v>
      </c>
      <c r="O18" s="170" t="n">
        <f aca="false">IF(O17="Р",8,"")</f>
        <v>8</v>
      </c>
      <c r="P18" s="170" t="str">
        <f aca="false">IF(P17="Р",8,"")</f>
        <v/>
      </c>
      <c r="Q18" s="171" t="str">
        <f aca="false">IF(Q17="Р",8,"")</f>
        <v/>
      </c>
      <c r="R18" s="170" t="n">
        <f aca="false">IF(R17="Р",8,"")</f>
        <v>8</v>
      </c>
      <c r="S18" s="170" t="n">
        <f aca="false">IF(S17="Р",8,"")</f>
        <v>8</v>
      </c>
      <c r="T18" s="171" t="n">
        <f aca="false">IF(T17="Р",8,"")</f>
        <v>8</v>
      </c>
      <c r="U18" s="170" t="n">
        <f aca="false">IF(U17="Р",8,"")</f>
        <v>8</v>
      </c>
      <c r="V18" s="170" t="str">
        <f aca="false">IF(V17="Р",8,"")</f>
        <v/>
      </c>
      <c r="W18" s="171" t="str">
        <f aca="false">IF(W17="Р",8,"")</f>
        <v/>
      </c>
      <c r="X18" s="170" t="n">
        <f aca="false">IF(X17="Р",8,"")</f>
        <v>8</v>
      </c>
      <c r="Y18" s="171" t="n">
        <f aca="false">IF(Y17="Р",8,"")</f>
        <v>8</v>
      </c>
      <c r="Z18" s="170" t="n">
        <v>8</v>
      </c>
      <c r="AA18" s="170" t="n">
        <v>8</v>
      </c>
      <c r="AB18" s="170"/>
      <c r="AC18" s="170"/>
      <c r="AD18" s="171" t="n">
        <v>8</v>
      </c>
      <c r="AE18" s="172" t="n">
        <v>8</v>
      </c>
      <c r="AF18" s="170"/>
      <c r="AG18" s="170"/>
      <c r="AH18" s="170"/>
      <c r="AI18" s="170"/>
      <c r="AJ18" s="170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102"/>
      <c r="D19" s="60"/>
      <c r="E19" s="100"/>
      <c r="F19" s="81" t="str">
        <f aca="false">IF(F20&gt;0,"НУ","")</f>
        <v/>
      </c>
      <c r="G19" s="183" t="str">
        <f aca="false">IF(G20&gt;0,"НУ","")</f>
        <v/>
      </c>
      <c r="H19" s="183" t="str">
        <f aca="false">IF(H20&gt;0,"НУ","")</f>
        <v/>
      </c>
      <c r="I19" s="183" t="str">
        <f aca="false">IF(I20&gt;0,"НУ","")</f>
        <v/>
      </c>
      <c r="J19" s="183" t="str">
        <f aca="false">IF(J20&gt;0,"НУ","")</f>
        <v/>
      </c>
      <c r="K19" s="183" t="str">
        <f aca="false">IF(K20&gt;0,"НУ","")</f>
        <v/>
      </c>
      <c r="L19" s="183" t="str">
        <f aca="false">IF(L20&gt;0,"НУ","")</f>
        <v/>
      </c>
      <c r="M19" s="183" t="str">
        <f aca="false">IF(M20&gt;0,"НУ","")</f>
        <v/>
      </c>
      <c r="N19" s="183" t="str">
        <f aca="false">IF(N20&gt;0,"НУ","")</f>
        <v/>
      </c>
      <c r="O19" s="183" t="str">
        <f aca="false">IF(O20&gt;0,"НУ","")</f>
        <v/>
      </c>
      <c r="P19" s="183" t="str">
        <f aca="false">IF(P20&gt;0,"НУ","")</f>
        <v/>
      </c>
      <c r="Q19" s="184" t="str">
        <f aca="false">IF(Q20&gt;0,"НУ","")</f>
        <v/>
      </c>
      <c r="R19" s="183" t="str">
        <f aca="false">IF(R20&gt;0,"НУ","")</f>
        <v/>
      </c>
      <c r="S19" s="183" t="str">
        <f aca="false">IF(S20&gt;0,"НУ","")</f>
        <v/>
      </c>
      <c r="T19" s="184" t="str">
        <f aca="false">IF(T20&gt;0,"НУ","")</f>
        <v/>
      </c>
      <c r="U19" s="183" t="str">
        <f aca="false">IF(U20&gt;0,"НУ","")</f>
        <v/>
      </c>
      <c r="V19" s="183" t="str">
        <f aca="false">IF(V20&gt;0,"НУ","")</f>
        <v/>
      </c>
      <c r="W19" s="184" t="str">
        <f aca="false">IF(W20&gt;0,"НУ","")</f>
        <v/>
      </c>
      <c r="X19" s="183" t="str">
        <f aca="false">IF(X20&gt;0,"НУ","")</f>
        <v/>
      </c>
      <c r="Y19" s="184" t="str">
        <f aca="false">IF(Y20&gt;0,"НУ","")</f>
        <v/>
      </c>
      <c r="Z19" s="183"/>
      <c r="AA19" s="183"/>
      <c r="AB19" s="183"/>
      <c r="AC19" s="183"/>
      <c r="AD19" s="184"/>
      <c r="AE19" s="185"/>
      <c r="AF19" s="183"/>
      <c r="AG19" s="183"/>
      <c r="AH19" s="183" t="str">
        <f aca="false">IF(AH20&gt;0,"НУ","")</f>
        <v/>
      </c>
      <c r="AI19" s="183" t="str">
        <f aca="false">IF(AI20&gt;0,"НУ","")</f>
        <v/>
      </c>
      <c r="AJ19" s="183" t="str">
        <f aca="false">IF(AJ20&gt;0,"НУ","")</f>
        <v/>
      </c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102"/>
      <c r="D20" s="60"/>
      <c r="E20" s="101"/>
      <c r="F20" s="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8"/>
      <c r="R20" s="187"/>
      <c r="S20" s="187"/>
      <c r="T20" s="188"/>
      <c r="U20" s="187"/>
      <c r="V20" s="187"/>
      <c r="W20" s="188"/>
      <c r="X20" s="187"/>
      <c r="Y20" s="188"/>
      <c r="Z20" s="187"/>
      <c r="AA20" s="187"/>
      <c r="AB20" s="187"/>
      <c r="AC20" s="187"/>
      <c r="AD20" s="188"/>
      <c r="AE20" s="189"/>
      <c r="AF20" s="187"/>
      <c r="AG20" s="187"/>
      <c r="AH20" s="187"/>
      <c r="AI20" s="187"/>
      <c r="AJ20" s="187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>Губчак Олександр Григорійович</v>
      </c>
      <c r="C21" s="102" t="s">
        <v>208</v>
      </c>
      <c r="D21" s="60" t="str">
        <f aca="false">IFERROR(VLOOKUP($C21,Списки!$A$1:$C$3999,3,0),"")</f>
        <v>налагоджувальник </v>
      </c>
      <c r="E21" s="92"/>
      <c r="F21" s="61" t="str">
        <f aca="false">VLOOKUP(F$11,Графік!$I$5:$L$32,3,0)</f>
        <v>Р</v>
      </c>
      <c r="G21" s="62" t="str">
        <f aca="false">VLOOKUP(G$11,Графік!$I$5:$L$32,3,0)</f>
        <v>Р</v>
      </c>
      <c r="H21" s="62" t="str">
        <f aca="false">VLOOKUP(H$11,Графік!$I$5:$L$32,3,0)</f>
        <v>Р</v>
      </c>
      <c r="I21" s="62" t="str">
        <f aca="false">VLOOKUP(I$11,Графік!$I$5:$L$32,3,0)</f>
        <v>Р</v>
      </c>
      <c r="J21" s="62" t="str">
        <f aca="false">VLOOKUP(J$11,Графік!$I$5:$L$32,3,0)</f>
        <v>ВВ</v>
      </c>
      <c r="K21" s="62" t="str">
        <f aca="false">VLOOKUP(K$11,Графік!$I$5:$L$32,3,0)</f>
        <v>ВВ</v>
      </c>
      <c r="L21" s="62" t="str">
        <f aca="false">VLOOKUP(L$11,Графік!$I$5:$L$32,3,0)</f>
        <v>Р</v>
      </c>
      <c r="M21" s="62" t="str">
        <f aca="false">VLOOKUP(M$11,Графік!$I$5:$L$32,3,0)</f>
        <v>Р</v>
      </c>
      <c r="N21" s="62" t="str">
        <f aca="false">VLOOKUP(N$11,Графік!$I$5:$L$32,3,0)</f>
        <v>Р</v>
      </c>
      <c r="O21" s="62" t="str">
        <f aca="false">VLOOKUP(O$11,Графік!$I$5:$L$32,3,0)</f>
        <v>Р</v>
      </c>
      <c r="P21" s="62" t="str">
        <f aca="false">VLOOKUP(P$11,Графік!$I$5:$L$32,3,0)</f>
        <v>ВВ</v>
      </c>
      <c r="Q21" s="63" t="str">
        <f aca="false">VLOOKUP(Q$11,Графік!$I$5:$L$32,3,0)</f>
        <v>ВВ</v>
      </c>
      <c r="R21" s="62" t="str">
        <f aca="false">VLOOKUP(R$11,Графік!$I$5:$L$32,3,0)</f>
        <v>Р</v>
      </c>
      <c r="S21" s="62" t="str">
        <f aca="false">VLOOKUP(S$11,Графік!$I$5:$L$32,3,0)</f>
        <v>Р</v>
      </c>
      <c r="T21" s="63" t="str">
        <f aca="false">VLOOKUP(T$11,Графік!$I$5:$L$32,3,0)</f>
        <v>Р</v>
      </c>
      <c r="U21" s="62" t="str">
        <f aca="false">VLOOKUP(U$11,Графік!$I$5:$L$32,3,0)</f>
        <v>Р</v>
      </c>
      <c r="V21" s="62" t="str">
        <f aca="false">VLOOKUP(V$11,Графік!$I$5:$L$32,3,0)</f>
        <v>ВВ</v>
      </c>
      <c r="W21" s="63" t="str">
        <f aca="false">VLOOKUP(W$11,Графік!$I$5:$L$32,3,0)</f>
        <v>ВВ</v>
      </c>
      <c r="X21" s="62" t="str">
        <f aca="false">VLOOKUP(X$11,Графік!$I$5:$L$32,3,0)</f>
        <v>Р</v>
      </c>
      <c r="Y21" s="63" t="str">
        <f aca="false">VLOOKUP(Y$11,Графік!$I$5:$L$32,3,0)</f>
        <v>Р</v>
      </c>
      <c r="Z21" s="63" t="str">
        <f aca="false">VLOOKUP(Z$11,Графік!$I$5:$L$32,3,0)</f>
        <v>Р</v>
      </c>
      <c r="AA21" s="62" t="s">
        <v>51</v>
      </c>
      <c r="AB21" s="63" t="str">
        <f aca="false">VLOOKUP(AB$11,Графік!$I$5:$L$32,3,0)</f>
        <v>ВВ</v>
      </c>
      <c r="AC21" s="63" t="str">
        <f aca="false">VLOOKUP(AC$11,Графік!$I$5:$L$32,3,0)</f>
        <v>ВВ</v>
      </c>
      <c r="AD21" s="63" t="str">
        <f aca="false">VLOOKUP(AD$11,Графік!$I$5:$L$32,3,0)</f>
        <v>Р</v>
      </c>
      <c r="AE21" s="64" t="str">
        <f aca="false">VLOOKUP(AE$11,Графік!$I$5:$L$32,3,0)</f>
        <v>Р</v>
      </c>
      <c r="AF21" s="63" t="str">
        <f aca="false">VLOOKUP(AF$11,Графік!$I$5:$L$32,3,0)</f>
        <v>Р</v>
      </c>
      <c r="AG21" s="63" t="str">
        <f aca="false">VLOOKUP(AG$11,Графік!$I$5:$L$32,3,0)</f>
        <v>Р</v>
      </c>
      <c r="AH21" s="62"/>
      <c r="AI21" s="62"/>
      <c r="AJ21" s="62"/>
      <c r="AK21" s="93" t="n">
        <f aca="false">SUMIF($F21:$AJ24,"Р",$F22:$AJ22)</f>
        <v>136</v>
      </c>
      <c r="AL21" s="94" t="n">
        <f aca="false">SUMIF($F23:$AJ24,"НУ",$F24:$AJ24)</f>
        <v>0</v>
      </c>
      <c r="AM21" s="95" t="n">
        <f aca="false">SUMIF(F21:AJ24,"РВ",F22:AJ22)</f>
        <v>0</v>
      </c>
      <c r="AN21" s="96" t="n">
        <f aca="false">AK21+AL21+AM21</f>
        <v>136</v>
      </c>
      <c r="AO21" s="70" t="n">
        <f aca="false">COUNTIF($F21:$AJ24,"=Р")</f>
        <v>19</v>
      </c>
      <c r="AP21" s="97" t="n">
        <f aca="false">COUNTIF($F21:$AJ24,"=ВВ")</f>
        <v>8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1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0</v>
      </c>
      <c r="BA21" s="73" t="n">
        <f aca="false">IF(C21&gt;1,Графік!$L$36,"")</f>
        <v>160</v>
      </c>
    </row>
    <row r="22" customFormat="false" ht="15" hidden="false" customHeight="true" outlineLevel="0" collapsed="false">
      <c r="A22" s="57"/>
      <c r="B22" s="58"/>
      <c r="C22" s="102"/>
      <c r="D22" s="60"/>
      <c r="E22" s="100"/>
      <c r="F22" s="75" t="n">
        <f aca="false">IF(F21="Р",8,"")</f>
        <v>8</v>
      </c>
      <c r="G22" s="170" t="n">
        <f aca="false">IF(G21="Р",8,"")</f>
        <v>8</v>
      </c>
      <c r="H22" s="170" t="n">
        <f aca="false">IF(H21="Р",8,"")</f>
        <v>8</v>
      </c>
      <c r="I22" s="170" t="n">
        <f aca="false">IF(I21="Р",8,"")</f>
        <v>8</v>
      </c>
      <c r="J22" s="170" t="str">
        <f aca="false">IF(J21="Р",8,"")</f>
        <v/>
      </c>
      <c r="K22" s="170" t="str">
        <f aca="false">IF(K21="Р",8,"")</f>
        <v/>
      </c>
      <c r="L22" s="170" t="n">
        <f aca="false">IF(L21="Р",8,"")</f>
        <v>8</v>
      </c>
      <c r="M22" s="170" t="n">
        <f aca="false">IF(M21="Р",8,"")</f>
        <v>8</v>
      </c>
      <c r="N22" s="170" t="n">
        <f aca="false">IF(N21="Р",8,"")</f>
        <v>8</v>
      </c>
      <c r="O22" s="170" t="n">
        <f aca="false">IF(O21="Р",8,"")</f>
        <v>8</v>
      </c>
      <c r="P22" s="170" t="str">
        <f aca="false">IF(P21="Р",8,"")</f>
        <v/>
      </c>
      <c r="Q22" s="171" t="str">
        <f aca="false">IF(Q21="Р",8,"")</f>
        <v/>
      </c>
      <c r="R22" s="170" t="n">
        <f aca="false">IF(R21="Р",8,"")</f>
        <v>8</v>
      </c>
      <c r="S22" s="170" t="n">
        <f aca="false">IF(S21="Р",8,"")</f>
        <v>8</v>
      </c>
      <c r="T22" s="171" t="n">
        <f aca="false">IF(T21="Р",8,"")</f>
        <v>8</v>
      </c>
      <c r="U22" s="170" t="n">
        <f aca="false">IF(U21="Р",8,"")</f>
        <v>8</v>
      </c>
      <c r="V22" s="170" t="str">
        <f aca="false">IF(V21="Р",8,"")</f>
        <v/>
      </c>
      <c r="W22" s="171" t="str">
        <f aca="false">IF(W21="Р",8,"")</f>
        <v/>
      </c>
      <c r="X22" s="170" t="n">
        <f aca="false">IF(X21="Р",8,"")</f>
        <v>8</v>
      </c>
      <c r="Y22" s="171" t="n">
        <f aca="false">IF(Y21="Р",8,"")</f>
        <v>8</v>
      </c>
      <c r="Z22" s="170" t="n">
        <v>8</v>
      </c>
      <c r="AA22" s="170"/>
      <c r="AB22" s="170"/>
      <c r="AC22" s="170"/>
      <c r="AD22" s="171" t="n">
        <v>8</v>
      </c>
      <c r="AE22" s="172" t="n">
        <v>8</v>
      </c>
      <c r="AF22" s="170"/>
      <c r="AG22" s="170"/>
      <c r="AH22" s="170"/>
      <c r="AI22" s="170"/>
      <c r="AJ22" s="170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102"/>
      <c r="D23" s="60"/>
      <c r="E23" s="100"/>
      <c r="F23" s="81" t="str">
        <f aca="false">IF(F24&gt;0,"НУ","")</f>
        <v/>
      </c>
      <c r="G23" s="183" t="str">
        <f aca="false">IF(G24&gt;0,"НУ","")</f>
        <v/>
      </c>
      <c r="H23" s="183" t="str">
        <f aca="false">IF(H24&gt;0,"НУ","")</f>
        <v/>
      </c>
      <c r="I23" s="183" t="str">
        <f aca="false">IF(I24&gt;0,"НУ","")</f>
        <v/>
      </c>
      <c r="J23" s="183" t="str">
        <f aca="false">IF(J24&gt;0,"НУ","")</f>
        <v/>
      </c>
      <c r="K23" s="183" t="str">
        <f aca="false">IF(K24&gt;0,"НУ","")</f>
        <v/>
      </c>
      <c r="L23" s="183" t="str">
        <f aca="false">IF(L24&gt;0,"НУ","")</f>
        <v/>
      </c>
      <c r="M23" s="183" t="str">
        <f aca="false">IF(M24&gt;0,"НУ","")</f>
        <v/>
      </c>
      <c r="N23" s="183" t="str">
        <f aca="false">IF(N24&gt;0,"НУ","")</f>
        <v/>
      </c>
      <c r="O23" s="183" t="str">
        <f aca="false">IF(O24&gt;0,"НУ","")</f>
        <v/>
      </c>
      <c r="P23" s="183" t="str">
        <f aca="false">IF(P24&gt;0,"НУ","")</f>
        <v/>
      </c>
      <c r="Q23" s="184" t="str">
        <f aca="false">IF(Q24&gt;0,"НУ","")</f>
        <v/>
      </c>
      <c r="R23" s="183" t="str">
        <f aca="false">IF(R24&gt;0,"НУ","")</f>
        <v/>
      </c>
      <c r="S23" s="183" t="str">
        <f aca="false">IF(S24&gt;0,"НУ","")</f>
        <v/>
      </c>
      <c r="T23" s="184" t="str">
        <f aca="false">IF(T24&gt;0,"НУ","")</f>
        <v/>
      </c>
      <c r="U23" s="183" t="str">
        <f aca="false">IF(U24&gt;0,"НУ","")</f>
        <v/>
      </c>
      <c r="V23" s="183" t="str">
        <f aca="false">IF(V24&gt;0,"НУ","")</f>
        <v/>
      </c>
      <c r="W23" s="184" t="str">
        <f aca="false">IF(W24&gt;0,"НУ","")</f>
        <v/>
      </c>
      <c r="X23" s="183" t="str">
        <f aca="false">IF(X24&gt;0,"НУ","")</f>
        <v/>
      </c>
      <c r="Y23" s="184" t="str">
        <f aca="false">IF(Y24&gt;0,"НУ","")</f>
        <v/>
      </c>
      <c r="Z23" s="183"/>
      <c r="AA23" s="183"/>
      <c r="AB23" s="183"/>
      <c r="AC23" s="183"/>
      <c r="AD23" s="184"/>
      <c r="AE23" s="185"/>
      <c r="AF23" s="183"/>
      <c r="AG23" s="183"/>
      <c r="AH23" s="183" t="str">
        <f aca="false">IF(AH24&gt;0,"НУ","")</f>
        <v/>
      </c>
      <c r="AI23" s="183" t="str">
        <f aca="false">IF(AI24&gt;0,"НУ","")</f>
        <v/>
      </c>
      <c r="AJ23" s="183" t="str">
        <f aca="false">IF(AJ24&gt;0,"НУ","")</f>
        <v/>
      </c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102"/>
      <c r="D24" s="60"/>
      <c r="E24" s="101"/>
      <c r="F24" s="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8"/>
      <c r="R24" s="187"/>
      <c r="S24" s="187"/>
      <c r="T24" s="188"/>
      <c r="U24" s="187"/>
      <c r="V24" s="187"/>
      <c r="W24" s="188"/>
      <c r="X24" s="187"/>
      <c r="Y24" s="188"/>
      <c r="Z24" s="187"/>
      <c r="AA24" s="187"/>
      <c r="AB24" s="187"/>
      <c r="AC24" s="187"/>
      <c r="AD24" s="188"/>
      <c r="AE24" s="189"/>
      <c r="AF24" s="187"/>
      <c r="AG24" s="187"/>
      <c r="AH24" s="187"/>
      <c r="AI24" s="187"/>
      <c r="AJ24" s="187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>Іващенко Анастасія Сергіївна</v>
      </c>
      <c r="C25" s="102" t="s">
        <v>209</v>
      </c>
      <c r="D25" s="60" t="str">
        <f aca="false">IFERROR(VLOOKUP($C25,Списки!$A$1:$C$3999,3,0),"")</f>
        <v>налагоджувальник </v>
      </c>
      <c r="E25" s="92"/>
      <c r="F25" s="61" t="str">
        <f aca="false">VLOOKUP(F$11,Графік!$I$5:$L$32,3,0)</f>
        <v>Р</v>
      </c>
      <c r="G25" s="62" t="str">
        <f aca="false">VLOOKUP(G$11,Графік!$I$5:$L$32,3,0)</f>
        <v>Р</v>
      </c>
      <c r="H25" s="62" t="str">
        <f aca="false">VLOOKUP(H$11,Графік!$I$5:$L$32,3,0)</f>
        <v>Р</v>
      </c>
      <c r="I25" s="62" t="str">
        <f aca="false">VLOOKUP(I$11,Графік!$I$5:$L$32,3,0)</f>
        <v>Р</v>
      </c>
      <c r="J25" s="62" t="str">
        <f aca="false">VLOOKUP(J$11,Графік!$I$5:$L$32,3,0)</f>
        <v>ВВ</v>
      </c>
      <c r="K25" s="62" t="str">
        <f aca="false">VLOOKUP(K$11,Графік!$I$5:$L$32,3,0)</f>
        <v>ВВ</v>
      </c>
      <c r="L25" s="62" t="str">
        <f aca="false">VLOOKUP(L$11,Графік!$I$5:$L$32,3,0)</f>
        <v>Р</v>
      </c>
      <c r="M25" s="62" t="str">
        <f aca="false">VLOOKUP(M$11,Графік!$I$5:$L$32,3,0)</f>
        <v>Р</v>
      </c>
      <c r="N25" s="62" t="str">
        <f aca="false">VLOOKUP(N$11,Графік!$I$5:$L$32,3,0)</f>
        <v>Р</v>
      </c>
      <c r="O25" s="62" t="str">
        <f aca="false">VLOOKUP(O$11,Графік!$I$5:$L$32,3,0)</f>
        <v>Р</v>
      </c>
      <c r="P25" s="62" t="str">
        <f aca="false">VLOOKUP(P$11,Графік!$I$5:$L$32,3,0)</f>
        <v>ВВ</v>
      </c>
      <c r="Q25" s="63" t="str">
        <f aca="false">VLOOKUP(Q$11,Графік!$I$5:$L$32,3,0)</f>
        <v>ВВ</v>
      </c>
      <c r="R25" s="62" t="str">
        <f aca="false">VLOOKUP(R$11,Графік!$I$5:$L$32,3,0)</f>
        <v>Р</v>
      </c>
      <c r="S25" s="62" t="str">
        <f aca="false">VLOOKUP(S$11,Графік!$I$5:$L$32,3,0)</f>
        <v>Р</v>
      </c>
      <c r="T25" s="63" t="str">
        <f aca="false">VLOOKUP(T$11,Графік!$I$5:$L$32,3,0)</f>
        <v>Р</v>
      </c>
      <c r="U25" s="62" t="str">
        <f aca="false">VLOOKUP(U$11,Графік!$I$5:$L$32,3,0)</f>
        <v>Р</v>
      </c>
      <c r="V25" s="62" t="str">
        <f aca="false">VLOOKUP(V$11,Графік!$I$5:$L$32,3,0)</f>
        <v>ВВ</v>
      </c>
      <c r="W25" s="63" t="str">
        <f aca="false">VLOOKUP(W$11,Графік!$I$5:$L$32,3,0)</f>
        <v>ВВ</v>
      </c>
      <c r="X25" s="62" t="str">
        <f aca="false">VLOOKUP(X$11,Графік!$I$5:$L$32,3,0)</f>
        <v>Р</v>
      </c>
      <c r="Y25" s="63" t="str">
        <f aca="false">VLOOKUP(Y$11,Графік!$I$5:$L$32,3,0)</f>
        <v>Р</v>
      </c>
      <c r="Z25" s="63" t="str">
        <f aca="false">VLOOKUP(Z$11,Графік!$I$5:$L$32,3,0)</f>
        <v>Р</v>
      </c>
      <c r="AA25" s="62" t="s">
        <v>51</v>
      </c>
      <c r="AB25" s="63" t="str">
        <f aca="false">VLOOKUP(AB$11,Графік!$I$5:$L$32,3,0)</f>
        <v>ВВ</v>
      </c>
      <c r="AC25" s="63" t="str">
        <f aca="false">VLOOKUP(AC$11,Графік!$I$5:$L$32,3,0)</f>
        <v>ВВ</v>
      </c>
      <c r="AD25" s="63" t="str">
        <f aca="false">VLOOKUP(AD$11,Графік!$I$5:$L$32,3,0)</f>
        <v>Р</v>
      </c>
      <c r="AE25" s="64" t="str">
        <f aca="false">VLOOKUP(AE$11,Графік!$I$5:$L$32,3,0)</f>
        <v>Р</v>
      </c>
      <c r="AF25" s="63" t="str">
        <f aca="false">VLOOKUP(AF$11,Графік!$I$5:$L$32,3,0)</f>
        <v>Р</v>
      </c>
      <c r="AG25" s="63" t="str">
        <f aca="false">VLOOKUP(AG$11,Графік!$I$5:$L$32,3,0)</f>
        <v>Р</v>
      </c>
      <c r="AH25" s="62"/>
      <c r="AI25" s="62"/>
      <c r="AJ25" s="62"/>
      <c r="AK25" s="93" t="n">
        <f aca="false">SUMIF($F25:$AJ28,"Р",$F26:$AJ26)</f>
        <v>131</v>
      </c>
      <c r="AL25" s="94" t="n">
        <f aca="false">SUMIF($F27:$AJ28,"НУ",$F28:$AJ28)</f>
        <v>0</v>
      </c>
      <c r="AM25" s="95" t="n">
        <f aca="false">SUMIF(F25:AJ28,"РВ",F26:AJ26)</f>
        <v>0</v>
      </c>
      <c r="AN25" s="96" t="n">
        <f aca="false">AK25+AL25+AM25</f>
        <v>131</v>
      </c>
      <c r="AO25" s="70" t="n">
        <f aca="false">COUNTIF($F25:$AJ28,"=Р")</f>
        <v>19</v>
      </c>
      <c r="AP25" s="97" t="n">
        <f aca="false">COUNTIF($F25:$AJ28,"=ВВ")</f>
        <v>8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1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0</v>
      </c>
      <c r="BA25" s="73" t="n">
        <f aca="false">IF(C25&gt;1,Графік!$L$36,"")</f>
        <v>160</v>
      </c>
    </row>
    <row r="26" customFormat="false" ht="15" hidden="false" customHeight="true" outlineLevel="0" collapsed="false">
      <c r="A26" s="57"/>
      <c r="B26" s="58"/>
      <c r="C26" s="102"/>
      <c r="D26" s="60"/>
      <c r="E26" s="100"/>
      <c r="F26" s="75" t="n">
        <f aca="false">IF(F25="Р",8,"")</f>
        <v>8</v>
      </c>
      <c r="G26" s="170" t="n">
        <f aca="false">IF(G25="Р",8,"")</f>
        <v>8</v>
      </c>
      <c r="H26" s="170" t="n">
        <f aca="false">IF(H25="Р",8,"")</f>
        <v>8</v>
      </c>
      <c r="I26" s="170" t="n">
        <f aca="false">IF(I25="Р",8,"")</f>
        <v>8</v>
      </c>
      <c r="J26" s="170" t="str">
        <f aca="false">IF(J25="Р",8,"")</f>
        <v/>
      </c>
      <c r="K26" s="170" t="str">
        <f aca="false">IF(K25="Р",8,"")</f>
        <v/>
      </c>
      <c r="L26" s="170" t="n">
        <f aca="false">IF(L25="Р",8,"")</f>
        <v>8</v>
      </c>
      <c r="M26" s="170" t="n">
        <f aca="false">IF(M25="Р",8,"")</f>
        <v>8</v>
      </c>
      <c r="N26" s="170" t="n">
        <v>4</v>
      </c>
      <c r="O26" s="170" t="n">
        <f aca="false">IF(O25="Р",8,"")</f>
        <v>8</v>
      </c>
      <c r="P26" s="170" t="str">
        <f aca="false">IF(P25="Р",8,"")</f>
        <v/>
      </c>
      <c r="Q26" s="171" t="str">
        <f aca="false">IF(Q25="Р",8,"")</f>
        <v/>
      </c>
      <c r="R26" s="170" t="n">
        <f aca="false">IF(R25="Р",8,"")</f>
        <v>8</v>
      </c>
      <c r="S26" s="170" t="n">
        <f aca="false">IF(S25="Р",8,"")</f>
        <v>8</v>
      </c>
      <c r="T26" s="171" t="n">
        <f aca="false">IF(T25="Р",8,"")</f>
        <v>8</v>
      </c>
      <c r="U26" s="170" t="n">
        <v>7</v>
      </c>
      <c r="V26" s="170" t="str">
        <f aca="false">IF(V25="Р",8,"")</f>
        <v/>
      </c>
      <c r="W26" s="171" t="str">
        <f aca="false">IF(W25="Р",8,"")</f>
        <v/>
      </c>
      <c r="X26" s="170" t="n">
        <f aca="false">IF(X25="Р",8,"")</f>
        <v>8</v>
      </c>
      <c r="Y26" s="171" t="n">
        <f aca="false">IF(Y25="Р",8,"")</f>
        <v>8</v>
      </c>
      <c r="Z26" s="170" t="n">
        <v>8</v>
      </c>
      <c r="AA26" s="170"/>
      <c r="AB26" s="170"/>
      <c r="AC26" s="170"/>
      <c r="AD26" s="171" t="n">
        <v>8</v>
      </c>
      <c r="AE26" s="172" t="n">
        <v>8</v>
      </c>
      <c r="AF26" s="170"/>
      <c r="AG26" s="170"/>
      <c r="AH26" s="170"/>
      <c r="AI26" s="170"/>
      <c r="AJ26" s="170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102"/>
      <c r="D27" s="60"/>
      <c r="E27" s="100"/>
      <c r="F27" s="81" t="str">
        <f aca="false">IF(F28&gt;0,"НУ","")</f>
        <v/>
      </c>
      <c r="G27" s="183" t="str">
        <f aca="false">IF(G28&gt;0,"НУ","")</f>
        <v/>
      </c>
      <c r="H27" s="183" t="str">
        <f aca="false">IF(H28&gt;0,"НУ","")</f>
        <v/>
      </c>
      <c r="I27" s="183" t="str">
        <f aca="false">IF(I28&gt;0,"НУ","")</f>
        <v/>
      </c>
      <c r="J27" s="183" t="str">
        <f aca="false">IF(J28&gt;0,"НУ","")</f>
        <v/>
      </c>
      <c r="K27" s="183" t="str">
        <f aca="false">IF(K28&gt;0,"НУ","")</f>
        <v/>
      </c>
      <c r="L27" s="183" t="str">
        <f aca="false">IF(L28&gt;0,"НУ","")</f>
        <v/>
      </c>
      <c r="M27" s="183" t="str">
        <f aca="false">IF(M28&gt;0,"НУ","")</f>
        <v/>
      </c>
      <c r="N27" s="183" t="str">
        <f aca="false">IF(N28&gt;0,"НУ","")</f>
        <v/>
      </c>
      <c r="O27" s="183" t="str">
        <f aca="false">IF(O28&gt;0,"НУ","")</f>
        <v/>
      </c>
      <c r="P27" s="183" t="str">
        <f aca="false">IF(P28&gt;0,"НУ","")</f>
        <v/>
      </c>
      <c r="Q27" s="184" t="str">
        <f aca="false">IF(Q28&gt;0,"НУ","")</f>
        <v/>
      </c>
      <c r="R27" s="183" t="str">
        <f aca="false">IF(R28&gt;0,"НУ","")</f>
        <v/>
      </c>
      <c r="S27" s="183" t="str">
        <f aca="false">IF(S28&gt;0,"НУ","")</f>
        <v/>
      </c>
      <c r="T27" s="184" t="str">
        <f aca="false">IF(T28&gt;0,"НУ","")</f>
        <v/>
      </c>
      <c r="U27" s="183" t="str">
        <f aca="false">IF(U28&gt;0,"НУ","")</f>
        <v/>
      </c>
      <c r="V27" s="183" t="str">
        <f aca="false">IF(V28&gt;0,"НУ","")</f>
        <v/>
      </c>
      <c r="W27" s="184" t="str">
        <f aca="false">IF(W28&gt;0,"НУ","")</f>
        <v/>
      </c>
      <c r="X27" s="183" t="str">
        <f aca="false">IF(X28&gt;0,"НУ","")</f>
        <v/>
      </c>
      <c r="Y27" s="184" t="str">
        <f aca="false">IF(Y28&gt;0,"НУ","")</f>
        <v/>
      </c>
      <c r="Z27" s="183"/>
      <c r="AA27" s="183"/>
      <c r="AB27" s="183"/>
      <c r="AC27" s="183"/>
      <c r="AD27" s="184"/>
      <c r="AE27" s="185"/>
      <c r="AF27" s="183"/>
      <c r="AG27" s="183"/>
      <c r="AH27" s="183" t="str">
        <f aca="false">IF(AH28&gt;0,"НУ","")</f>
        <v/>
      </c>
      <c r="AI27" s="183" t="str">
        <f aca="false">IF(AI28&gt;0,"НУ","")</f>
        <v/>
      </c>
      <c r="AJ27" s="183" t="str">
        <f aca="false">IF(AJ28&gt;0,"НУ","")</f>
        <v/>
      </c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102"/>
      <c r="D28" s="60"/>
      <c r="E28" s="101"/>
      <c r="F28" s="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8"/>
      <c r="R28" s="187"/>
      <c r="S28" s="187"/>
      <c r="T28" s="188"/>
      <c r="U28" s="187"/>
      <c r="V28" s="187"/>
      <c r="W28" s="188"/>
      <c r="X28" s="187"/>
      <c r="Y28" s="188"/>
      <c r="Z28" s="187"/>
      <c r="AA28" s="187"/>
      <c r="AB28" s="187"/>
      <c r="AC28" s="187"/>
      <c r="AD28" s="188"/>
      <c r="AE28" s="189"/>
      <c r="AF28" s="187"/>
      <c r="AG28" s="187"/>
      <c r="AH28" s="187"/>
      <c r="AI28" s="187"/>
      <c r="AJ28" s="187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>Кожуленко Тетяна Богданівна</v>
      </c>
      <c r="C29" s="102" t="s">
        <v>210</v>
      </c>
      <c r="D29" s="60" t="str">
        <f aca="false">IFERROR(VLOOKUP($C29,Списки!$A$1:$C$3999,3,0),"")</f>
        <v>обліковець складу запчастин</v>
      </c>
      <c r="E29" s="92"/>
      <c r="F29" s="61" t="str">
        <f aca="false">VLOOKUP(F$11,Графік!$I$5:$L$32,3,0)</f>
        <v>Р</v>
      </c>
      <c r="G29" s="62" t="str">
        <f aca="false">VLOOKUP(G$11,Графік!$I$5:$L$32,3,0)</f>
        <v>Р</v>
      </c>
      <c r="H29" s="62" t="str">
        <f aca="false">VLOOKUP(H$11,Графік!$I$5:$L$32,3,0)</f>
        <v>Р</v>
      </c>
      <c r="I29" s="62" t="str">
        <f aca="false">VLOOKUP(I$11,Графік!$I$5:$L$32,3,0)</f>
        <v>Р</v>
      </c>
      <c r="J29" s="62" t="str">
        <f aca="false">VLOOKUP(J$11,Графік!$I$5:$L$32,3,0)</f>
        <v>ВВ</v>
      </c>
      <c r="K29" s="62" t="str">
        <f aca="false">VLOOKUP(K$11,Графік!$I$5:$L$32,3,0)</f>
        <v>ВВ</v>
      </c>
      <c r="L29" s="62" t="str">
        <f aca="false">VLOOKUP(L$11,Графік!$I$5:$L$32,3,0)</f>
        <v>Р</v>
      </c>
      <c r="M29" s="62" t="str">
        <f aca="false">VLOOKUP(M$11,Графік!$I$5:$L$32,3,0)</f>
        <v>Р</v>
      </c>
      <c r="N29" s="62" t="str">
        <f aca="false">VLOOKUP(N$11,Графік!$I$5:$L$32,3,0)</f>
        <v>Р</v>
      </c>
      <c r="O29" s="62" t="str">
        <f aca="false">VLOOKUP(O$11,Графік!$I$5:$L$32,3,0)</f>
        <v>Р</v>
      </c>
      <c r="P29" s="62" t="str">
        <f aca="false">VLOOKUP(P$11,Графік!$I$5:$L$32,3,0)</f>
        <v>ВВ</v>
      </c>
      <c r="Q29" s="63" t="str">
        <f aca="false">VLOOKUP(Q$11,Графік!$I$5:$L$32,3,0)</f>
        <v>ВВ</v>
      </c>
      <c r="R29" s="62" t="str">
        <f aca="false">VLOOKUP(R$11,Графік!$I$5:$L$32,3,0)</f>
        <v>Р</v>
      </c>
      <c r="S29" s="62" t="str">
        <f aca="false">VLOOKUP(S$11,Графік!$I$5:$L$32,3,0)</f>
        <v>Р</v>
      </c>
      <c r="T29" s="63" t="str">
        <f aca="false">VLOOKUP(T$11,Графік!$I$5:$L$32,3,0)</f>
        <v>Р</v>
      </c>
      <c r="U29" s="62" t="str">
        <f aca="false">VLOOKUP(U$11,Графік!$I$5:$L$32,3,0)</f>
        <v>Р</v>
      </c>
      <c r="V29" s="62" t="str">
        <f aca="false">VLOOKUP(V$11,Графік!$I$5:$L$32,3,0)</f>
        <v>ВВ</v>
      </c>
      <c r="W29" s="63" t="str">
        <f aca="false">VLOOKUP(W$11,Графік!$I$5:$L$32,3,0)</f>
        <v>ВВ</v>
      </c>
      <c r="X29" s="62" t="str">
        <f aca="false">VLOOKUP(X$11,Графік!$I$5:$L$32,3,0)</f>
        <v>Р</v>
      </c>
      <c r="Y29" s="63" t="str">
        <f aca="false">VLOOKUP(Y$11,Графік!$I$5:$L$32,3,0)</f>
        <v>Р</v>
      </c>
      <c r="Z29" s="63" t="str">
        <f aca="false">VLOOKUP(Z$11,Графік!$I$5:$L$32,3,0)</f>
        <v>Р</v>
      </c>
      <c r="AA29" s="62" t="s">
        <v>51</v>
      </c>
      <c r="AB29" s="63" t="str">
        <f aca="false">VLOOKUP(AB$11,Графік!$I$5:$L$32,3,0)</f>
        <v>ВВ</v>
      </c>
      <c r="AC29" s="63" t="str">
        <f aca="false">VLOOKUP(AC$11,Графік!$I$5:$L$32,3,0)</f>
        <v>ВВ</v>
      </c>
      <c r="AD29" s="63" t="str">
        <f aca="false">VLOOKUP(AD$11,Графік!$I$5:$L$32,3,0)</f>
        <v>Р</v>
      </c>
      <c r="AE29" s="64" t="str">
        <f aca="false">VLOOKUP(AE$11,Графік!$I$5:$L$32,3,0)</f>
        <v>Р</v>
      </c>
      <c r="AF29" s="63" t="str">
        <f aca="false">VLOOKUP(AF$11,Графік!$I$5:$L$32,3,0)</f>
        <v>Р</v>
      </c>
      <c r="AG29" s="63" t="str">
        <f aca="false">VLOOKUP(AG$11,Графік!$I$5:$L$32,3,0)</f>
        <v>Р</v>
      </c>
      <c r="AH29" s="62"/>
      <c r="AI29" s="62"/>
      <c r="AJ29" s="62"/>
      <c r="AK29" s="93" t="n">
        <f aca="false">SUMIF($F29:$AJ32,"Р",$F30:$AJ30)</f>
        <v>136</v>
      </c>
      <c r="AL29" s="94" t="n">
        <f aca="false">SUMIF($F31:$AJ32,"НУ",$F32:$AJ32)</f>
        <v>0</v>
      </c>
      <c r="AM29" s="95" t="n">
        <f aca="false">SUMIF(F29:AJ32,"РВ",F30:AJ30)</f>
        <v>0</v>
      </c>
      <c r="AN29" s="96" t="n">
        <f aca="false">AK29+AL29+AM29</f>
        <v>136</v>
      </c>
      <c r="AO29" s="70" t="n">
        <f aca="false">COUNTIF($F29:$AJ32,"=Р")</f>
        <v>19</v>
      </c>
      <c r="AP29" s="97" t="n">
        <f aca="false">COUNTIF($F29:$AJ32,"=ВВ")</f>
        <v>8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1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n">
        <f aca="false">IF(C29&gt;1,Графік!$L$36,"")</f>
        <v>160</v>
      </c>
    </row>
    <row r="30" customFormat="false" ht="15" hidden="false" customHeight="true" outlineLevel="0" collapsed="false">
      <c r="A30" s="57"/>
      <c r="B30" s="58"/>
      <c r="C30" s="102"/>
      <c r="D30" s="60"/>
      <c r="E30" s="100"/>
      <c r="F30" s="75" t="n">
        <f aca="false">IF(F29="Р",8,"")</f>
        <v>8</v>
      </c>
      <c r="G30" s="170" t="n">
        <f aca="false">IF(G29="Р",8,"")</f>
        <v>8</v>
      </c>
      <c r="H30" s="170" t="n">
        <f aca="false">IF(H29="Р",8,"")</f>
        <v>8</v>
      </c>
      <c r="I30" s="170" t="n">
        <f aca="false">IF(I29="Р",8,"")</f>
        <v>8</v>
      </c>
      <c r="J30" s="170" t="str">
        <f aca="false">IF(J29="Р",8,"")</f>
        <v/>
      </c>
      <c r="K30" s="170" t="str">
        <f aca="false">IF(K29="Р",8,"")</f>
        <v/>
      </c>
      <c r="L30" s="170" t="n">
        <f aca="false">IF(L29="Р",8,"")</f>
        <v>8</v>
      </c>
      <c r="M30" s="170" t="n">
        <f aca="false">IF(M29="Р",8,"")</f>
        <v>8</v>
      </c>
      <c r="N30" s="170" t="n">
        <v>8</v>
      </c>
      <c r="O30" s="170" t="n">
        <f aca="false">IF(O29="Р",8,"")</f>
        <v>8</v>
      </c>
      <c r="P30" s="170" t="str">
        <f aca="false">IF(P29="Р",8,"")</f>
        <v/>
      </c>
      <c r="Q30" s="171" t="str">
        <f aca="false">IF(Q29="Р",8,"")</f>
        <v/>
      </c>
      <c r="R30" s="170" t="n">
        <f aca="false">IF(R29="Р",8,"")</f>
        <v>8</v>
      </c>
      <c r="S30" s="170" t="n">
        <f aca="false">IF(S29="Р",8,"")</f>
        <v>8</v>
      </c>
      <c r="T30" s="171" t="n">
        <f aca="false">IF(T29="Р",8,"")</f>
        <v>8</v>
      </c>
      <c r="U30" s="170" t="n">
        <f aca="false">IF(U29="Р",8,"")</f>
        <v>8</v>
      </c>
      <c r="V30" s="170" t="str">
        <f aca="false">IF(V29="Р",8,"")</f>
        <v/>
      </c>
      <c r="W30" s="171" t="str">
        <f aca="false">IF(W29="Р",8,"")</f>
        <v/>
      </c>
      <c r="X30" s="170" t="n">
        <f aca="false">IF(X29="Р",8,"")</f>
        <v>8</v>
      </c>
      <c r="Y30" s="171" t="n">
        <f aca="false">IF(Y29="Р",8,"")</f>
        <v>8</v>
      </c>
      <c r="Z30" s="170" t="n">
        <v>8</v>
      </c>
      <c r="AA30" s="170"/>
      <c r="AB30" s="170"/>
      <c r="AC30" s="170"/>
      <c r="AD30" s="171" t="n">
        <v>8</v>
      </c>
      <c r="AE30" s="172" t="n">
        <v>8</v>
      </c>
      <c r="AF30" s="170"/>
      <c r="AG30" s="170"/>
      <c r="AH30" s="170"/>
      <c r="AI30" s="170"/>
      <c r="AJ30" s="170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102"/>
      <c r="D31" s="60"/>
      <c r="E31" s="100"/>
      <c r="F31" s="81" t="str">
        <f aca="false">IF(F32&gt;0,"НУ","")</f>
        <v/>
      </c>
      <c r="G31" s="183" t="str">
        <f aca="false">IF(G32&gt;0,"НУ","")</f>
        <v/>
      </c>
      <c r="H31" s="183" t="str">
        <f aca="false">IF(H32&gt;0,"НУ","")</f>
        <v/>
      </c>
      <c r="I31" s="183" t="str">
        <f aca="false">IF(I32&gt;0,"НУ","")</f>
        <v/>
      </c>
      <c r="J31" s="183" t="str">
        <f aca="false">IF(J32&gt;0,"НУ","")</f>
        <v/>
      </c>
      <c r="K31" s="183" t="str">
        <f aca="false">IF(K32&gt;0,"НУ","")</f>
        <v/>
      </c>
      <c r="L31" s="183" t="str">
        <f aca="false">IF(L32&gt;0,"НУ","")</f>
        <v/>
      </c>
      <c r="M31" s="183" t="str">
        <f aca="false">IF(M32&gt;0,"НУ","")</f>
        <v/>
      </c>
      <c r="N31" s="183" t="str">
        <f aca="false">IF(N32&gt;0,"НУ","")</f>
        <v/>
      </c>
      <c r="O31" s="183" t="str">
        <f aca="false">IF(O32&gt;0,"НУ","")</f>
        <v/>
      </c>
      <c r="P31" s="183" t="str">
        <f aca="false">IF(P32&gt;0,"НУ","")</f>
        <v/>
      </c>
      <c r="Q31" s="184" t="str">
        <f aca="false">IF(Q32&gt;0,"НУ","")</f>
        <v/>
      </c>
      <c r="R31" s="183" t="str">
        <f aca="false">IF(R32&gt;0,"НУ","")</f>
        <v/>
      </c>
      <c r="S31" s="183" t="str">
        <f aca="false">IF(S32&gt;0,"НУ","")</f>
        <v/>
      </c>
      <c r="T31" s="184" t="str">
        <f aca="false">IF(T32&gt;0,"НУ","")</f>
        <v/>
      </c>
      <c r="U31" s="183" t="str">
        <f aca="false">IF(U32&gt;0,"НУ","")</f>
        <v/>
      </c>
      <c r="V31" s="183" t="str">
        <f aca="false">IF(V32&gt;0,"НУ","")</f>
        <v/>
      </c>
      <c r="W31" s="184" t="str">
        <f aca="false">IF(W32&gt;0,"НУ","")</f>
        <v/>
      </c>
      <c r="X31" s="183" t="str">
        <f aca="false">IF(X32&gt;0,"НУ","")</f>
        <v/>
      </c>
      <c r="Y31" s="184" t="str">
        <f aca="false">IF(Y32&gt;0,"НУ","")</f>
        <v/>
      </c>
      <c r="Z31" s="183"/>
      <c r="AA31" s="183"/>
      <c r="AB31" s="183"/>
      <c r="AC31" s="183"/>
      <c r="AD31" s="184"/>
      <c r="AE31" s="185"/>
      <c r="AF31" s="183"/>
      <c r="AG31" s="183"/>
      <c r="AH31" s="183" t="str">
        <f aca="false">IF(AH32&gt;0,"НУ","")</f>
        <v/>
      </c>
      <c r="AI31" s="183" t="str">
        <f aca="false">IF(AI32&gt;0,"НУ","")</f>
        <v/>
      </c>
      <c r="AJ31" s="183" t="str">
        <f aca="false">IF(AJ32&gt;0,"НУ","")</f>
        <v/>
      </c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102"/>
      <c r="D32" s="60"/>
      <c r="E32" s="101"/>
      <c r="F32" s="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8"/>
      <c r="R32" s="187"/>
      <c r="S32" s="187"/>
      <c r="T32" s="188"/>
      <c r="U32" s="187"/>
      <c r="V32" s="187"/>
      <c r="W32" s="188"/>
      <c r="X32" s="187"/>
      <c r="Y32" s="188"/>
      <c r="Z32" s="187"/>
      <c r="AA32" s="187"/>
      <c r="AB32" s="187"/>
      <c r="AC32" s="187"/>
      <c r="AD32" s="188"/>
      <c r="AE32" s="189"/>
      <c r="AF32" s="187"/>
      <c r="AG32" s="187"/>
      <c r="AH32" s="187"/>
      <c r="AI32" s="187"/>
      <c r="AJ32" s="187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>Кузнєцов Олег Володимирович</v>
      </c>
      <c r="C33" s="102" t="s">
        <v>211</v>
      </c>
      <c r="D33" s="60" t="str">
        <f aca="false">IFERROR(VLOOKUP($C33,Списки!$A$1:$C$3999,3,0),"")</f>
        <v>налагоджувальник</v>
      </c>
      <c r="E33" s="92"/>
      <c r="F33" s="61" t="str">
        <f aca="false">VLOOKUP(F$11,Графік!$I$5:$L$32,3,0)</f>
        <v>Р</v>
      </c>
      <c r="G33" s="62" t="str">
        <f aca="false">VLOOKUP(G$11,Графік!$I$5:$L$32,3,0)</f>
        <v>Р</v>
      </c>
      <c r="H33" s="62" t="str">
        <f aca="false">VLOOKUP(H$11,Графік!$I$5:$L$32,3,0)</f>
        <v>Р</v>
      </c>
      <c r="I33" s="62" t="str">
        <f aca="false">VLOOKUP(I$11,Графік!$I$5:$L$32,3,0)</f>
        <v>Р</v>
      </c>
      <c r="J33" s="62" t="str">
        <f aca="false">VLOOKUP(J$11,Графік!$I$5:$L$32,3,0)</f>
        <v>ВВ</v>
      </c>
      <c r="K33" s="62" t="str">
        <f aca="false">VLOOKUP(K$11,Графік!$I$5:$L$32,3,0)</f>
        <v>ВВ</v>
      </c>
      <c r="L33" s="62" t="str">
        <f aca="false">VLOOKUP(L$11,Графік!$I$5:$L$32,3,0)</f>
        <v>Р</v>
      </c>
      <c r="M33" s="62" t="str">
        <f aca="false">VLOOKUP(M$11,Графік!$I$5:$L$32,3,0)</f>
        <v>Р</v>
      </c>
      <c r="N33" s="62" t="str">
        <f aca="false">VLOOKUP(N$11,Графік!$I$5:$L$32,3,0)</f>
        <v>Р</v>
      </c>
      <c r="O33" s="62" t="str">
        <f aca="false">VLOOKUP(O$11,Графік!$I$5:$L$32,3,0)</f>
        <v>Р</v>
      </c>
      <c r="P33" s="62" t="str">
        <f aca="false">VLOOKUP(P$11,Графік!$I$5:$L$32,3,0)</f>
        <v>ВВ</v>
      </c>
      <c r="Q33" s="63" t="str">
        <f aca="false">VLOOKUP(Q$11,Графік!$I$5:$L$32,3,0)</f>
        <v>ВВ</v>
      </c>
      <c r="R33" s="62" t="str">
        <f aca="false">VLOOKUP(R$11,Графік!$I$5:$L$32,3,0)</f>
        <v>Р</v>
      </c>
      <c r="S33" s="62" t="str">
        <f aca="false">VLOOKUP(S$11,Графік!$I$5:$L$32,3,0)</f>
        <v>Р</v>
      </c>
      <c r="T33" s="63" t="str">
        <f aca="false">VLOOKUP(T$11,Графік!$I$5:$L$32,3,0)</f>
        <v>Р</v>
      </c>
      <c r="U33" s="62" t="str">
        <f aca="false">VLOOKUP(U$11,Графік!$I$5:$L$32,3,0)</f>
        <v>Р</v>
      </c>
      <c r="V33" s="62" t="str">
        <f aca="false">VLOOKUP(V$11,Графік!$I$5:$L$32,3,0)</f>
        <v>ВВ</v>
      </c>
      <c r="W33" s="63" t="str">
        <f aca="false">VLOOKUP(W$11,Графік!$I$5:$L$32,3,0)</f>
        <v>ВВ</v>
      </c>
      <c r="X33" s="62" t="str">
        <f aca="false">VLOOKUP(X$11,Графік!$I$5:$L$32,3,0)</f>
        <v>Р</v>
      </c>
      <c r="Y33" s="63" t="str">
        <f aca="false">VLOOKUP(Y$11,Графік!$I$5:$L$32,3,0)</f>
        <v>Р</v>
      </c>
      <c r="Z33" s="63" t="str">
        <f aca="false">VLOOKUP(Z$11,Графік!$I$5:$L$32,3,0)</f>
        <v>Р</v>
      </c>
      <c r="AA33" s="63" t="str">
        <f aca="false">VLOOKUP(AA$11,Графік!$I$5:$L$32,3,0)</f>
        <v>Р</v>
      </c>
      <c r="AB33" s="63" t="str">
        <f aca="false">VLOOKUP(AB$11,Графік!$I$5:$L$32,3,0)</f>
        <v>ВВ</v>
      </c>
      <c r="AC33" s="63" t="str">
        <f aca="false">VLOOKUP(AC$11,Графік!$I$5:$L$32,3,0)</f>
        <v>ВВ</v>
      </c>
      <c r="AD33" s="63" t="str">
        <f aca="false">VLOOKUP(AD$11,Графік!$I$5:$L$32,3,0)</f>
        <v>Р</v>
      </c>
      <c r="AE33" s="64" t="str">
        <f aca="false">VLOOKUP(AE$11,Графік!$I$5:$L$32,3,0)</f>
        <v>Р</v>
      </c>
      <c r="AF33" s="63" t="str">
        <f aca="false">VLOOKUP(AF$11,Графік!$I$5:$L$32,3,0)</f>
        <v>Р</v>
      </c>
      <c r="AG33" s="63" t="str">
        <f aca="false">VLOOKUP(AG$11,Графік!$I$5:$L$32,3,0)</f>
        <v>Р</v>
      </c>
      <c r="AH33" s="62"/>
      <c r="AI33" s="62"/>
      <c r="AJ33" s="62"/>
      <c r="AK33" s="93" t="n">
        <f aca="false">SUMIF($F33:$AJ36,"Р",$F34:$AJ34)</f>
        <v>144</v>
      </c>
      <c r="AL33" s="94" t="n">
        <f aca="false">SUMIF($F35:$AJ36,"НУ",$F36:$AJ36)</f>
        <v>0</v>
      </c>
      <c r="AM33" s="95" t="n">
        <f aca="false">SUMIF(F33:AJ36,"РВ",F34:AJ34)</f>
        <v>0</v>
      </c>
      <c r="AN33" s="96" t="n">
        <f aca="false">AK33+AL33+AM33</f>
        <v>144</v>
      </c>
      <c r="AO33" s="70" t="n">
        <f aca="false">COUNTIF($F33:$AJ36,"=Р")</f>
        <v>20</v>
      </c>
      <c r="AP33" s="97" t="n">
        <f aca="false">COUNTIF($F33:$AJ36,"=ВВ")</f>
        <v>8</v>
      </c>
      <c r="AQ33" s="97" t="n">
        <f aca="false">COUNTIF($F33:$AJ36,"=В")</f>
        <v>0</v>
      </c>
      <c r="AR33" s="98" t="n">
        <f aca="false">COUNTIF($F33:$AJ36,"=НА")</f>
        <v>0</v>
      </c>
      <c r="AS33" s="98" t="n">
        <f aca="false">COUNTIF(F33:AJ36,"=ТН")</f>
        <v>0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0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n">
        <f aca="false">IF(C33&gt;1,Графік!$L$36,"")</f>
        <v>160</v>
      </c>
    </row>
    <row r="34" customFormat="false" ht="15" hidden="false" customHeight="true" outlineLevel="0" collapsed="false">
      <c r="A34" s="57"/>
      <c r="B34" s="58"/>
      <c r="C34" s="102"/>
      <c r="D34" s="60"/>
      <c r="E34" s="100"/>
      <c r="F34" s="75" t="n">
        <f aca="false">IF(F33="Р",8,"")</f>
        <v>8</v>
      </c>
      <c r="G34" s="170" t="n">
        <f aca="false">IF(G33="Р",8,"")</f>
        <v>8</v>
      </c>
      <c r="H34" s="170" t="n">
        <f aca="false">IF(H33="Р",8,"")</f>
        <v>8</v>
      </c>
      <c r="I34" s="170" t="n">
        <f aca="false">IF(I33="Р",8,"")</f>
        <v>8</v>
      </c>
      <c r="J34" s="170" t="str">
        <f aca="false">IF(J33="Р",8,"")</f>
        <v/>
      </c>
      <c r="K34" s="170" t="str">
        <f aca="false">IF(K33="Р",8,"")</f>
        <v/>
      </c>
      <c r="L34" s="170" t="n">
        <f aca="false">IF(L33="Р",8,"")</f>
        <v>8</v>
      </c>
      <c r="M34" s="170" t="n">
        <f aca="false">IF(M33="Р",8,"")</f>
        <v>8</v>
      </c>
      <c r="N34" s="170" t="n">
        <f aca="false">IF(N33="Р",8,"")</f>
        <v>8</v>
      </c>
      <c r="O34" s="170" t="n">
        <f aca="false">IF(O33="Р",8,"")</f>
        <v>8</v>
      </c>
      <c r="P34" s="170" t="str">
        <f aca="false">IF(P33="Р",8,"")</f>
        <v/>
      </c>
      <c r="Q34" s="171" t="str">
        <f aca="false">IF(Q33="Р",8,"")</f>
        <v/>
      </c>
      <c r="R34" s="170" t="n">
        <f aca="false">IF(R33="Р",8,"")</f>
        <v>8</v>
      </c>
      <c r="S34" s="170" t="n">
        <f aca="false">IF(S33="Р",8,"")</f>
        <v>8</v>
      </c>
      <c r="T34" s="171" t="n">
        <f aca="false">IF(T33="Р",8,"")</f>
        <v>8</v>
      </c>
      <c r="U34" s="170" t="n">
        <f aca="false">IF(U33="Р",8,"")</f>
        <v>8</v>
      </c>
      <c r="V34" s="170" t="str">
        <f aca="false">IF(V33="Р",8,"")</f>
        <v/>
      </c>
      <c r="W34" s="171" t="str">
        <f aca="false">IF(W33="Р",8,"")</f>
        <v/>
      </c>
      <c r="X34" s="170" t="n">
        <f aca="false">IF(X33="Р",8,"")</f>
        <v>8</v>
      </c>
      <c r="Y34" s="171" t="n">
        <f aca="false">IF(Y33="Р",8,"")</f>
        <v>8</v>
      </c>
      <c r="Z34" s="170" t="n">
        <v>8</v>
      </c>
      <c r="AA34" s="170" t="n">
        <v>8</v>
      </c>
      <c r="AB34" s="170"/>
      <c r="AC34" s="170"/>
      <c r="AD34" s="171" t="n">
        <v>8</v>
      </c>
      <c r="AE34" s="172" t="n">
        <v>8</v>
      </c>
      <c r="AF34" s="170"/>
      <c r="AG34" s="170"/>
      <c r="AH34" s="170"/>
      <c r="AI34" s="170"/>
      <c r="AJ34" s="170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102"/>
      <c r="D35" s="60"/>
      <c r="E35" s="100"/>
      <c r="F35" s="81" t="str">
        <f aca="false">IF(F36&gt;0,"НУ","")</f>
        <v/>
      </c>
      <c r="G35" s="183" t="str">
        <f aca="false">IF(G36&gt;0,"НУ","")</f>
        <v/>
      </c>
      <c r="H35" s="183" t="str">
        <f aca="false">IF(H36&gt;0,"НУ","")</f>
        <v/>
      </c>
      <c r="I35" s="183" t="str">
        <f aca="false">IF(I36&gt;0,"НУ","")</f>
        <v/>
      </c>
      <c r="J35" s="183" t="str">
        <f aca="false">IF(J36&gt;0,"НУ","")</f>
        <v/>
      </c>
      <c r="K35" s="183" t="str">
        <f aca="false">IF(K36&gt;0,"НУ","")</f>
        <v/>
      </c>
      <c r="L35" s="183" t="str">
        <f aca="false">IF(L36&gt;0,"НУ","")</f>
        <v/>
      </c>
      <c r="M35" s="183" t="str">
        <f aca="false">IF(M36&gt;0,"НУ","")</f>
        <v/>
      </c>
      <c r="N35" s="183" t="str">
        <f aca="false">IF(N36&gt;0,"НУ","")</f>
        <v/>
      </c>
      <c r="O35" s="183" t="str">
        <f aca="false">IF(O36&gt;0,"НУ","")</f>
        <v/>
      </c>
      <c r="P35" s="183" t="str">
        <f aca="false">IF(P36&gt;0,"НУ","")</f>
        <v/>
      </c>
      <c r="Q35" s="184" t="str">
        <f aca="false">IF(Q36&gt;0,"НУ","")</f>
        <v/>
      </c>
      <c r="R35" s="183" t="str">
        <f aca="false">IF(R36&gt;0,"НУ","")</f>
        <v/>
      </c>
      <c r="S35" s="183" t="str">
        <f aca="false">IF(S36&gt;0,"НУ","")</f>
        <v/>
      </c>
      <c r="T35" s="184" t="str">
        <f aca="false">IF(T36&gt;0,"НУ","")</f>
        <v/>
      </c>
      <c r="U35" s="183" t="str">
        <f aca="false">IF(U36&gt;0,"НУ","")</f>
        <v/>
      </c>
      <c r="V35" s="183" t="str">
        <f aca="false">IF(V36&gt;0,"НУ","")</f>
        <v/>
      </c>
      <c r="W35" s="184" t="str">
        <f aca="false">IF(W36&gt;0,"НУ","")</f>
        <v/>
      </c>
      <c r="X35" s="183" t="str">
        <f aca="false">IF(X36&gt;0,"НУ","")</f>
        <v/>
      </c>
      <c r="Y35" s="184" t="str">
        <f aca="false">IF(Y36&gt;0,"НУ","")</f>
        <v/>
      </c>
      <c r="Z35" s="183"/>
      <c r="AA35" s="183"/>
      <c r="AB35" s="183"/>
      <c r="AC35" s="183"/>
      <c r="AD35" s="184"/>
      <c r="AE35" s="185"/>
      <c r="AF35" s="183"/>
      <c r="AG35" s="183"/>
      <c r="AH35" s="183" t="str">
        <f aca="false">IF(AH36&gt;0,"НУ","")</f>
        <v/>
      </c>
      <c r="AI35" s="183" t="str">
        <f aca="false">IF(AI36&gt;0,"НУ","")</f>
        <v/>
      </c>
      <c r="AJ35" s="183" t="str">
        <f aca="false">IF(AJ36&gt;0,"НУ","")</f>
        <v/>
      </c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102"/>
      <c r="D36" s="60"/>
      <c r="E36" s="101"/>
      <c r="F36" s="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8"/>
      <c r="R36" s="187"/>
      <c r="S36" s="187"/>
      <c r="T36" s="188"/>
      <c r="U36" s="187"/>
      <c r="V36" s="187"/>
      <c r="W36" s="188"/>
      <c r="X36" s="187"/>
      <c r="Y36" s="188"/>
      <c r="Z36" s="187"/>
      <c r="AA36" s="187"/>
      <c r="AB36" s="187"/>
      <c r="AC36" s="187"/>
      <c r="AD36" s="188"/>
      <c r="AE36" s="189"/>
      <c r="AF36" s="187"/>
      <c r="AG36" s="187"/>
      <c r="AH36" s="187"/>
      <c r="AI36" s="187"/>
      <c r="AJ36" s="187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57" t="n">
        <v>7</v>
      </c>
      <c r="B37" s="58" t="str">
        <f aca="false">IFERROR(VLOOKUP($C37,Списки!$A$1:$C$3999,2,0),"")</f>
        <v>Мамонтов Сергій Вікторович</v>
      </c>
      <c r="C37" s="102" t="s">
        <v>212</v>
      </c>
      <c r="D37" s="60" t="str">
        <f aca="false">IFERROR(VLOOKUP($C37,Списки!$A$1:$C$3999,3,0),"")</f>
        <v>налагоджувальник</v>
      </c>
      <c r="E37" s="92"/>
      <c r="F37" s="61" t="str">
        <f aca="false">VLOOKUP(F$11,Графік!$I$5:$L$32,3,0)</f>
        <v>Р</v>
      </c>
      <c r="G37" s="62" t="str">
        <f aca="false">VLOOKUP(G$11,Графік!$I$5:$L$32,3,0)</f>
        <v>Р</v>
      </c>
      <c r="H37" s="62" t="str">
        <f aca="false">VLOOKUP(H$11,Графік!$I$5:$L$32,3,0)</f>
        <v>Р</v>
      </c>
      <c r="I37" s="62" t="str">
        <f aca="false">VLOOKUP(I$11,Графік!$I$5:$L$32,3,0)</f>
        <v>Р</v>
      </c>
      <c r="J37" s="62" t="str">
        <f aca="false">VLOOKUP(J$11,Графік!$I$5:$L$32,3,0)</f>
        <v>ВВ</v>
      </c>
      <c r="K37" s="62" t="str">
        <f aca="false">VLOOKUP(K$11,Графік!$I$5:$L$32,3,0)</f>
        <v>ВВ</v>
      </c>
      <c r="L37" s="62" t="str">
        <f aca="false">VLOOKUP(L$11,Графік!$I$5:$L$32,3,0)</f>
        <v>Р</v>
      </c>
      <c r="M37" s="62" t="str">
        <f aca="false">VLOOKUP(M$11,Графік!$I$5:$L$32,3,0)</f>
        <v>Р</v>
      </c>
      <c r="N37" s="62" t="str">
        <f aca="false">VLOOKUP(N$11,Графік!$I$5:$L$32,3,0)</f>
        <v>Р</v>
      </c>
      <c r="O37" s="62" t="str">
        <f aca="false">VLOOKUP(O$11,Графік!$I$5:$L$32,3,0)</f>
        <v>Р</v>
      </c>
      <c r="P37" s="62" t="str">
        <f aca="false">VLOOKUP(P$11,Графік!$I$5:$L$32,3,0)</f>
        <v>ВВ</v>
      </c>
      <c r="Q37" s="63" t="str">
        <f aca="false">VLOOKUP(Q$11,Графік!$I$5:$L$32,3,0)</f>
        <v>ВВ</v>
      </c>
      <c r="R37" s="62" t="str">
        <f aca="false">VLOOKUP(R$11,Графік!$I$5:$L$32,3,0)</f>
        <v>Р</v>
      </c>
      <c r="S37" s="62" t="str">
        <f aca="false">VLOOKUP(S$11,Графік!$I$5:$L$32,3,0)</f>
        <v>Р</v>
      </c>
      <c r="T37" s="63" t="str">
        <f aca="false">VLOOKUP(T$11,Графік!$I$5:$L$32,3,0)</f>
        <v>Р</v>
      </c>
      <c r="U37" s="62" t="str">
        <f aca="false">VLOOKUP(U$11,Графік!$I$5:$L$32,3,0)</f>
        <v>Р</v>
      </c>
      <c r="V37" s="62" t="str">
        <f aca="false">VLOOKUP(V$11,Графік!$I$5:$L$32,3,0)</f>
        <v>ВВ</v>
      </c>
      <c r="W37" s="63" t="str">
        <f aca="false">VLOOKUP(W$11,Графік!$I$5:$L$32,3,0)</f>
        <v>ВВ</v>
      </c>
      <c r="X37" s="62" t="str">
        <f aca="false">VLOOKUP(X$11,Графік!$I$5:$L$32,3,0)</f>
        <v>Р</v>
      </c>
      <c r="Y37" s="63" t="str">
        <f aca="false">VLOOKUP(Y$11,Графік!$I$5:$L$32,3,0)</f>
        <v>Р</v>
      </c>
      <c r="Z37" s="63" t="str">
        <f aca="false">VLOOKUP(Z$11,Графік!$I$5:$L$32,3,0)</f>
        <v>Р</v>
      </c>
      <c r="AA37" s="62" t="s">
        <v>51</v>
      </c>
      <c r="AB37" s="63" t="str">
        <f aca="false">VLOOKUP(AB$11,Графік!$I$5:$L$32,3,0)</f>
        <v>ВВ</v>
      </c>
      <c r="AC37" s="63" t="str">
        <f aca="false">VLOOKUP(AC$11,Графік!$I$5:$L$32,3,0)</f>
        <v>ВВ</v>
      </c>
      <c r="AD37" s="63" t="str">
        <f aca="false">VLOOKUP(AD$11,Графік!$I$5:$L$32,3,0)</f>
        <v>Р</v>
      </c>
      <c r="AE37" s="64" t="str">
        <f aca="false">VLOOKUP(AE$11,Графік!$I$5:$L$32,3,0)</f>
        <v>Р</v>
      </c>
      <c r="AF37" s="63" t="str">
        <f aca="false">VLOOKUP(AF$11,Графік!$I$5:$L$32,3,0)</f>
        <v>Р</v>
      </c>
      <c r="AG37" s="63" t="str">
        <f aca="false">VLOOKUP(AG$11,Графік!$I$5:$L$32,3,0)</f>
        <v>Р</v>
      </c>
      <c r="AH37" s="62"/>
      <c r="AI37" s="62"/>
      <c r="AJ37" s="62"/>
      <c r="AK37" s="93" t="n">
        <f aca="false">SUMIF($F37:$AJ40,"Р",$F38:$AJ38)</f>
        <v>136</v>
      </c>
      <c r="AL37" s="94" t="n">
        <f aca="false">SUMIF($F39:$AJ40,"НУ",$F40:$AJ40)</f>
        <v>0</v>
      </c>
      <c r="AM37" s="95" t="n">
        <f aca="false">SUMIF(F37:AJ40,"РВ",F38:AJ38)</f>
        <v>0</v>
      </c>
      <c r="AN37" s="96" t="n">
        <f aca="false">AK37+AL37+AM37</f>
        <v>136</v>
      </c>
      <c r="AO37" s="70" t="n">
        <f aca="false">COUNTIF($F37:$AJ40,"=Р")</f>
        <v>19</v>
      </c>
      <c r="AP37" s="97" t="n">
        <f aca="false">COUNTIF($F37:$AJ40,"=ВВ")</f>
        <v>8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0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1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0</v>
      </c>
      <c r="BA37" s="73" t="n">
        <f aca="false">IF(C37&gt;1,Графік!$L$36,"")</f>
        <v>160</v>
      </c>
    </row>
    <row r="38" customFormat="false" ht="15" hidden="false" customHeight="true" outlineLevel="0" collapsed="false">
      <c r="A38" s="57"/>
      <c r="B38" s="58"/>
      <c r="C38" s="102"/>
      <c r="D38" s="60"/>
      <c r="E38" s="100"/>
      <c r="F38" s="75" t="n">
        <f aca="false">IF(F37="Р",8,"")</f>
        <v>8</v>
      </c>
      <c r="G38" s="170" t="n">
        <f aca="false">IF(G37="Р",8,"")</f>
        <v>8</v>
      </c>
      <c r="H38" s="170" t="n">
        <f aca="false">IF(H37="Р",8,"")</f>
        <v>8</v>
      </c>
      <c r="I38" s="170" t="n">
        <f aca="false">IF(I37="Р",8,"")</f>
        <v>8</v>
      </c>
      <c r="J38" s="170" t="str">
        <f aca="false">IF(J37="Р",8,"")</f>
        <v/>
      </c>
      <c r="K38" s="170" t="str">
        <f aca="false">IF(K37="Р",8,"")</f>
        <v/>
      </c>
      <c r="L38" s="170" t="n">
        <f aca="false">IF(L37="Р",8,"")</f>
        <v>8</v>
      </c>
      <c r="M38" s="170" t="n">
        <f aca="false">IF(M37="Р",8,"")</f>
        <v>8</v>
      </c>
      <c r="N38" s="170" t="n">
        <f aca="false">IF(N37="Р",8,"")</f>
        <v>8</v>
      </c>
      <c r="O38" s="170" t="n">
        <f aca="false">IF(O37="Р",8,"")</f>
        <v>8</v>
      </c>
      <c r="P38" s="170" t="str">
        <f aca="false">IF(P37="Р",8,"")</f>
        <v/>
      </c>
      <c r="Q38" s="171" t="str">
        <f aca="false">IF(Q37="Р",8,"")</f>
        <v/>
      </c>
      <c r="R38" s="170" t="n">
        <f aca="false">IF(R37="Р",8,"")</f>
        <v>8</v>
      </c>
      <c r="S38" s="170" t="n">
        <f aca="false">IF(S37="Р",8,"")</f>
        <v>8</v>
      </c>
      <c r="T38" s="171" t="n">
        <f aca="false">IF(T37="Р",8,"")</f>
        <v>8</v>
      </c>
      <c r="U38" s="170" t="n">
        <f aca="false">IF(U37="Р",8,"")</f>
        <v>8</v>
      </c>
      <c r="V38" s="170" t="str">
        <f aca="false">IF(V37="Р",8,"")</f>
        <v/>
      </c>
      <c r="W38" s="171" t="str">
        <f aca="false">IF(W37="Р",8,"")</f>
        <v/>
      </c>
      <c r="X38" s="170" t="n">
        <f aca="false">IF(X37="Р",8,"")</f>
        <v>8</v>
      </c>
      <c r="Y38" s="171" t="n">
        <f aca="false">IF(Y37="Р",8,"")</f>
        <v>8</v>
      </c>
      <c r="Z38" s="170" t="n">
        <v>8</v>
      </c>
      <c r="AA38" s="170"/>
      <c r="AB38" s="170"/>
      <c r="AC38" s="170"/>
      <c r="AD38" s="171" t="n">
        <v>8</v>
      </c>
      <c r="AE38" s="172" t="n">
        <v>8</v>
      </c>
      <c r="AF38" s="170"/>
      <c r="AG38" s="170"/>
      <c r="AH38" s="170"/>
      <c r="AI38" s="170"/>
      <c r="AJ38" s="170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57"/>
      <c r="B39" s="58"/>
      <c r="C39" s="102"/>
      <c r="D39" s="60"/>
      <c r="E39" s="100"/>
      <c r="F39" s="81" t="str">
        <f aca="false">IF(F40&gt;0,"НУ","")</f>
        <v/>
      </c>
      <c r="G39" s="183" t="str">
        <f aca="false">IF(G40&gt;0,"НУ","")</f>
        <v/>
      </c>
      <c r="H39" s="183" t="str">
        <f aca="false">IF(H40&gt;0,"НУ","")</f>
        <v/>
      </c>
      <c r="I39" s="183" t="str">
        <f aca="false">IF(I40&gt;0,"НУ","")</f>
        <v/>
      </c>
      <c r="J39" s="183" t="str">
        <f aca="false">IF(J40&gt;0,"НУ","")</f>
        <v/>
      </c>
      <c r="K39" s="183" t="str">
        <f aca="false">IF(K40&gt;0,"НУ","")</f>
        <v/>
      </c>
      <c r="L39" s="183" t="str">
        <f aca="false">IF(L40&gt;0,"НУ","")</f>
        <v/>
      </c>
      <c r="M39" s="183" t="str">
        <f aca="false">IF(M40&gt;0,"НУ","")</f>
        <v/>
      </c>
      <c r="N39" s="183" t="str">
        <f aca="false">IF(N40&gt;0,"НУ","")</f>
        <v/>
      </c>
      <c r="O39" s="183" t="str">
        <f aca="false">IF(O40&gt;0,"НУ","")</f>
        <v/>
      </c>
      <c r="P39" s="183" t="str">
        <f aca="false">IF(P40&gt;0,"НУ","")</f>
        <v/>
      </c>
      <c r="Q39" s="184" t="str">
        <f aca="false">IF(Q40&gt;0,"НУ","")</f>
        <v/>
      </c>
      <c r="R39" s="183" t="str">
        <f aca="false">IF(R40&gt;0,"НУ","")</f>
        <v/>
      </c>
      <c r="S39" s="183" t="str">
        <f aca="false">IF(S40&gt;0,"НУ","")</f>
        <v/>
      </c>
      <c r="T39" s="184" t="str">
        <f aca="false">IF(T40&gt;0,"НУ","")</f>
        <v/>
      </c>
      <c r="U39" s="183" t="str">
        <f aca="false">IF(U40&gt;0,"НУ","")</f>
        <v/>
      </c>
      <c r="V39" s="183" t="str">
        <f aca="false">IF(V40&gt;0,"НУ","")</f>
        <v/>
      </c>
      <c r="W39" s="184" t="str">
        <f aca="false">IF(W40&gt;0,"НУ","")</f>
        <v/>
      </c>
      <c r="X39" s="183" t="str">
        <f aca="false">IF(X40&gt;0,"НУ","")</f>
        <v/>
      </c>
      <c r="Y39" s="184" t="str">
        <f aca="false">IF(Y40&gt;0,"НУ","")</f>
        <v/>
      </c>
      <c r="Z39" s="183"/>
      <c r="AA39" s="183"/>
      <c r="AB39" s="183"/>
      <c r="AC39" s="183"/>
      <c r="AD39" s="184"/>
      <c r="AE39" s="185"/>
      <c r="AF39" s="183"/>
      <c r="AG39" s="183"/>
      <c r="AH39" s="183" t="str">
        <f aca="false">IF(AH40&gt;0,"НУ","")</f>
        <v/>
      </c>
      <c r="AI39" s="183" t="str">
        <f aca="false">IF(AI40&gt;0,"НУ","")</f>
        <v/>
      </c>
      <c r="AJ39" s="183" t="str">
        <f aca="false">IF(AJ40&gt;0,"НУ","")</f>
        <v/>
      </c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57"/>
      <c r="B40" s="58"/>
      <c r="C40" s="102"/>
      <c r="D40" s="60"/>
      <c r="E40" s="101"/>
      <c r="F40" s="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8"/>
      <c r="R40" s="187"/>
      <c r="S40" s="187"/>
      <c r="T40" s="188"/>
      <c r="U40" s="187"/>
      <c r="V40" s="187"/>
      <c r="W40" s="188"/>
      <c r="X40" s="187"/>
      <c r="Y40" s="188"/>
      <c r="Z40" s="187"/>
      <c r="AA40" s="187"/>
      <c r="AB40" s="187"/>
      <c r="AC40" s="187"/>
      <c r="AD40" s="188"/>
      <c r="AE40" s="189"/>
      <c r="AF40" s="187"/>
      <c r="AG40" s="187"/>
      <c r="AH40" s="187"/>
      <c r="AI40" s="187"/>
      <c r="AJ40" s="187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57" t="n">
        <v>8</v>
      </c>
      <c r="B41" s="58" t="str">
        <f aca="false">IFERROR(VLOOKUP($C41,Списки!$A$1:$C$3999,2,0),"")</f>
        <v>Скращук Максим Володимирович</v>
      </c>
      <c r="C41" s="102" t="s">
        <v>213</v>
      </c>
      <c r="D41" s="60" t="str">
        <f aca="false">IFERROR(VLOOKUP($C41,Списки!$A$1:$C$3999,3,0),"")</f>
        <v>налагоджувальник </v>
      </c>
      <c r="E41" s="92"/>
      <c r="F41" s="61" t="s">
        <v>48</v>
      </c>
      <c r="G41" s="62" t="str">
        <f aca="false">VLOOKUP(G$11,Графік!$I$5:$L$32,3,0)</f>
        <v>Р</v>
      </c>
      <c r="H41" s="62" t="str">
        <f aca="false">VLOOKUP(H$11,Графік!$I$5:$L$32,3,0)</f>
        <v>Р</v>
      </c>
      <c r="I41" s="62" t="str">
        <f aca="false">VLOOKUP(I$11,Графік!$I$5:$L$32,3,0)</f>
        <v>Р</v>
      </c>
      <c r="J41" s="62" t="str">
        <f aca="false">VLOOKUP(J$11,Графік!$I$5:$L$32,3,0)</f>
        <v>ВВ</v>
      </c>
      <c r="K41" s="62" t="str">
        <f aca="false">VLOOKUP(K$11,Графік!$I$5:$L$32,3,0)</f>
        <v>ВВ</v>
      </c>
      <c r="L41" s="62" t="str">
        <f aca="false">VLOOKUP(L$11,Графік!$I$5:$L$32,3,0)</f>
        <v>Р</v>
      </c>
      <c r="M41" s="62" t="str">
        <f aca="false">VLOOKUP(M$11,Графік!$I$5:$L$32,3,0)</f>
        <v>Р</v>
      </c>
      <c r="N41" s="62" t="str">
        <f aca="false">VLOOKUP(N$11,Графік!$I$5:$L$32,3,0)</f>
        <v>Р</v>
      </c>
      <c r="O41" s="62" t="str">
        <f aca="false">VLOOKUP(O$11,Графік!$I$5:$L$32,3,0)</f>
        <v>Р</v>
      </c>
      <c r="P41" s="62" t="str">
        <f aca="false">VLOOKUP(P$11,Графік!$I$5:$L$32,3,0)</f>
        <v>ВВ</v>
      </c>
      <c r="Q41" s="63" t="str">
        <f aca="false">VLOOKUP(Q$11,Графік!$I$5:$L$32,3,0)</f>
        <v>ВВ</v>
      </c>
      <c r="R41" s="62" t="str">
        <f aca="false">VLOOKUP(R$11,Графік!$I$5:$L$32,3,0)</f>
        <v>Р</v>
      </c>
      <c r="S41" s="62" t="str">
        <f aca="false">VLOOKUP(S$11,Графік!$I$5:$L$32,3,0)</f>
        <v>Р</v>
      </c>
      <c r="T41" s="63" t="str">
        <f aca="false">VLOOKUP(T$11,Графік!$I$5:$L$32,3,0)</f>
        <v>Р</v>
      </c>
      <c r="U41" s="62" t="str">
        <f aca="false">VLOOKUP(U$11,Графік!$I$5:$L$32,3,0)</f>
        <v>Р</v>
      </c>
      <c r="V41" s="62" t="str">
        <f aca="false">VLOOKUP(V$11,Графік!$I$5:$L$32,3,0)</f>
        <v>ВВ</v>
      </c>
      <c r="W41" s="63" t="str">
        <f aca="false">VLOOKUP(W$11,Графік!$I$5:$L$32,3,0)</f>
        <v>ВВ</v>
      </c>
      <c r="X41" s="62" t="str">
        <f aca="false">VLOOKUP(X$11,Графік!$I$5:$L$32,3,0)</f>
        <v>Р</v>
      </c>
      <c r="Y41" s="63" t="str">
        <f aca="false">VLOOKUP(Y$11,Графік!$I$5:$L$32,3,0)</f>
        <v>Р</v>
      </c>
      <c r="Z41" s="63" t="str">
        <f aca="false">VLOOKUP(Z$11,Графік!$I$5:$L$32,3,0)</f>
        <v>Р</v>
      </c>
      <c r="AA41" s="62" t="s">
        <v>51</v>
      </c>
      <c r="AB41" s="63" t="str">
        <f aca="false">VLOOKUP(AB$11,Графік!$I$5:$L$32,3,0)</f>
        <v>ВВ</v>
      </c>
      <c r="AC41" s="63" t="str">
        <f aca="false">VLOOKUP(AC$11,Графік!$I$5:$L$32,3,0)</f>
        <v>ВВ</v>
      </c>
      <c r="AD41" s="63" t="s">
        <v>66</v>
      </c>
      <c r="AE41" s="64" t="str">
        <f aca="false">VLOOKUP(AE$11,Графік!$I$5:$L$32,3,0)</f>
        <v>Р</v>
      </c>
      <c r="AF41" s="63" t="str">
        <f aca="false">VLOOKUP(AF$11,Графік!$I$5:$L$32,3,0)</f>
        <v>Р</v>
      </c>
      <c r="AG41" s="63" t="str">
        <f aca="false">VLOOKUP(AG$11,Графік!$I$5:$L$32,3,0)</f>
        <v>Р</v>
      </c>
      <c r="AH41" s="62"/>
      <c r="AI41" s="62"/>
      <c r="AJ41" s="62"/>
      <c r="AK41" s="93" t="n">
        <f aca="false">SUMIF($F41:$AJ44,"Р",$F42:$AJ42)</f>
        <v>114.5</v>
      </c>
      <c r="AL41" s="94" t="n">
        <f aca="false">SUMIF($F43:$AJ44,"НУ",$F44:$AJ44)</f>
        <v>0</v>
      </c>
      <c r="AM41" s="95" t="n">
        <f aca="false">SUMIF(F41:AJ44,"РВ",F42:AJ42)</f>
        <v>0</v>
      </c>
      <c r="AN41" s="96" t="n">
        <f aca="false">AK41+AL41+AM41</f>
        <v>114.5</v>
      </c>
      <c r="AO41" s="70" t="n">
        <f aca="false">COUNTIF($F41:$AJ44,"=Р")</f>
        <v>17</v>
      </c>
      <c r="AP41" s="97" t="n">
        <f aca="false">COUNTIF($F41:$AJ44,"=ВВ")</f>
        <v>8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1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2</v>
      </c>
      <c r="BA41" s="73" t="n">
        <f aca="false">IF(C41&gt;1,Графік!$L$36,"")</f>
        <v>160</v>
      </c>
    </row>
    <row r="42" customFormat="false" ht="15" hidden="false" customHeight="true" outlineLevel="0" collapsed="false">
      <c r="A42" s="57"/>
      <c r="B42" s="58"/>
      <c r="C42" s="102"/>
      <c r="D42" s="60"/>
      <c r="E42" s="100"/>
      <c r="F42" s="75" t="str">
        <f aca="false">IF(F41="Р",8,"")</f>
        <v/>
      </c>
      <c r="G42" s="170" t="n">
        <f aca="false">IF(G41="Р",8,"")</f>
        <v>8</v>
      </c>
      <c r="H42" s="170" t="n">
        <f aca="false">IF(H41="Р",8,"")</f>
        <v>8</v>
      </c>
      <c r="I42" s="170" t="n">
        <v>4.5</v>
      </c>
      <c r="J42" s="170" t="str">
        <f aca="false">IF(J41="Р",8,"")</f>
        <v/>
      </c>
      <c r="K42" s="170" t="str">
        <f aca="false">IF(K41="Р",8,"")</f>
        <v/>
      </c>
      <c r="L42" s="170" t="n">
        <f aca="false">IF(L41="Р",8,"")</f>
        <v>8</v>
      </c>
      <c r="M42" s="170" t="n">
        <f aca="false">IF(M41="Р",8,"")</f>
        <v>8</v>
      </c>
      <c r="N42" s="170" t="n">
        <f aca="false">IF(N41="Р",8,"")</f>
        <v>8</v>
      </c>
      <c r="O42" s="170" t="n">
        <f aca="false">IF(O41="Р",8,"")</f>
        <v>8</v>
      </c>
      <c r="P42" s="170" t="str">
        <f aca="false">IF(P41="Р",8,"")</f>
        <v/>
      </c>
      <c r="Q42" s="171" t="str">
        <f aca="false">IF(Q41="Р",8,"")</f>
        <v/>
      </c>
      <c r="R42" s="170" t="n">
        <f aca="false">IF(R41="Р",8,"")</f>
        <v>8</v>
      </c>
      <c r="S42" s="170" t="n">
        <f aca="false">IF(S41="Р",8,"")</f>
        <v>8</v>
      </c>
      <c r="T42" s="171" t="n">
        <f aca="false">IF(T41="Р",8,"")</f>
        <v>8</v>
      </c>
      <c r="U42" s="170" t="n">
        <f aca="false">IF(U41="Р",8,"")</f>
        <v>8</v>
      </c>
      <c r="V42" s="170" t="str">
        <f aca="false">IF(V41="Р",8,"")</f>
        <v/>
      </c>
      <c r="W42" s="171" t="str">
        <f aca="false">IF(W41="Р",8,"")</f>
        <v/>
      </c>
      <c r="X42" s="170" t="n">
        <f aca="false">IF(X41="Р",8,"")</f>
        <v>8</v>
      </c>
      <c r="Y42" s="171" t="n">
        <f aca="false">IF(Y41="Р",8,"")</f>
        <v>8</v>
      </c>
      <c r="Z42" s="170" t="n">
        <v>6</v>
      </c>
      <c r="AA42" s="170"/>
      <c r="AB42" s="170"/>
      <c r="AC42" s="170"/>
      <c r="AD42" s="171"/>
      <c r="AE42" s="172" t="n">
        <v>8</v>
      </c>
      <c r="AF42" s="170"/>
      <c r="AG42" s="170"/>
      <c r="AH42" s="170"/>
      <c r="AI42" s="170"/>
      <c r="AJ42" s="170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57"/>
      <c r="B43" s="58"/>
      <c r="C43" s="102"/>
      <c r="D43" s="60"/>
      <c r="E43" s="100"/>
      <c r="F43" s="81" t="str">
        <f aca="false">IF(F44&gt;0,"НУ","")</f>
        <v/>
      </c>
      <c r="G43" s="183" t="str">
        <f aca="false">IF(G44&gt;0,"НУ","")</f>
        <v/>
      </c>
      <c r="H43" s="183" t="str">
        <f aca="false">IF(H44&gt;0,"НУ","")</f>
        <v/>
      </c>
      <c r="I43" s="183" t="str">
        <f aca="false">IF(I44&gt;0,"НУ","")</f>
        <v/>
      </c>
      <c r="J43" s="183" t="str">
        <f aca="false">IF(J44&gt;0,"НУ","")</f>
        <v/>
      </c>
      <c r="K43" s="183" t="str">
        <f aca="false">IF(K44&gt;0,"НУ","")</f>
        <v/>
      </c>
      <c r="L43" s="183" t="str">
        <f aca="false">IF(L44&gt;0,"НУ","")</f>
        <v/>
      </c>
      <c r="M43" s="183" t="str">
        <f aca="false">IF(M44&gt;0,"НУ","")</f>
        <v/>
      </c>
      <c r="N43" s="183" t="str">
        <f aca="false">IF(N44&gt;0,"НУ","")</f>
        <v/>
      </c>
      <c r="O43" s="183" t="str">
        <f aca="false">IF(O44&gt;0,"НУ","")</f>
        <v/>
      </c>
      <c r="P43" s="183" t="str">
        <f aca="false">IF(P44&gt;0,"НУ","")</f>
        <v/>
      </c>
      <c r="Q43" s="184" t="str">
        <f aca="false">IF(Q44&gt;0,"НУ","")</f>
        <v/>
      </c>
      <c r="R43" s="183" t="str">
        <f aca="false">IF(R44&gt;0,"НУ","")</f>
        <v/>
      </c>
      <c r="S43" s="183" t="str">
        <f aca="false">IF(S44&gt;0,"НУ","")</f>
        <v/>
      </c>
      <c r="T43" s="184" t="str">
        <f aca="false">IF(T44&gt;0,"НУ","")</f>
        <v/>
      </c>
      <c r="U43" s="183" t="str">
        <f aca="false">IF(U44&gt;0,"НУ","")</f>
        <v/>
      </c>
      <c r="V43" s="183" t="str">
        <f aca="false">IF(V44&gt;0,"НУ","")</f>
        <v/>
      </c>
      <c r="W43" s="184" t="str">
        <f aca="false">IF(W44&gt;0,"НУ","")</f>
        <v/>
      </c>
      <c r="X43" s="183" t="str">
        <f aca="false">IF(X44&gt;0,"НУ","")</f>
        <v/>
      </c>
      <c r="Y43" s="184" t="str">
        <f aca="false">IF(Y44&gt;0,"НУ","")</f>
        <v/>
      </c>
      <c r="Z43" s="183"/>
      <c r="AA43" s="183"/>
      <c r="AB43" s="183"/>
      <c r="AC43" s="183"/>
      <c r="AD43" s="184"/>
      <c r="AE43" s="185"/>
      <c r="AF43" s="183"/>
      <c r="AG43" s="183"/>
      <c r="AH43" s="183" t="str">
        <f aca="false">IF(AH44&gt;0,"НУ","")</f>
        <v/>
      </c>
      <c r="AI43" s="183" t="str">
        <f aca="false">IF(AI44&gt;0,"НУ","")</f>
        <v/>
      </c>
      <c r="AJ43" s="183" t="str">
        <f aca="false">IF(AJ44&gt;0,"НУ","")</f>
        <v/>
      </c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57"/>
      <c r="B44" s="58"/>
      <c r="C44" s="102"/>
      <c r="D44" s="60"/>
      <c r="E44" s="101"/>
      <c r="F44" s="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8"/>
      <c r="R44" s="187"/>
      <c r="S44" s="187"/>
      <c r="T44" s="188"/>
      <c r="U44" s="187"/>
      <c r="V44" s="187"/>
      <c r="W44" s="188"/>
      <c r="X44" s="187"/>
      <c r="Y44" s="188"/>
      <c r="Z44" s="187"/>
      <c r="AA44" s="187"/>
      <c r="AB44" s="187"/>
      <c r="AC44" s="187"/>
      <c r="AD44" s="188"/>
      <c r="AE44" s="189"/>
      <c r="AF44" s="187"/>
      <c r="AG44" s="187"/>
      <c r="AH44" s="187"/>
      <c r="AI44" s="187"/>
      <c r="AJ44" s="187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57" t="n">
        <v>9</v>
      </c>
      <c r="B45" s="58" t="str">
        <f aca="false">IFERROR(VLOOKUP($C45,Списки!$A$1:$C$3999,2,0),"")</f>
        <v>Шестобанський Вячеслав Володимирович</v>
      </c>
      <c r="C45" s="102" t="s">
        <v>214</v>
      </c>
      <c r="D45" s="60" t="str">
        <f aca="false">IFERROR(VLOOKUP($C45,Списки!$A$1:$C$3999,3,0),"")</f>
        <v>налагоджувальник</v>
      </c>
      <c r="E45" s="92"/>
      <c r="F45" s="61" t="s">
        <v>41</v>
      </c>
      <c r="G45" s="62" t="str">
        <f aca="false">VLOOKUP(G$11,Графік!$I$5:$L$32,3,0)</f>
        <v>Р</v>
      </c>
      <c r="H45" s="62" t="str">
        <f aca="false">VLOOKUP(H$11,Графік!$I$5:$L$32,3,0)</f>
        <v>Р</v>
      </c>
      <c r="I45" s="62" t="str">
        <f aca="false">VLOOKUP(I$11,Графік!$I$5:$L$32,3,0)</f>
        <v>Р</v>
      </c>
      <c r="J45" s="62" t="str">
        <f aca="false">VLOOKUP(J$11,Графік!$I$5:$L$32,3,0)</f>
        <v>ВВ</v>
      </c>
      <c r="K45" s="62" t="s">
        <v>37</v>
      </c>
      <c r="L45" s="62" t="str">
        <f aca="false">VLOOKUP(L$11,Графік!$I$5:$L$32,3,0)</f>
        <v>Р</v>
      </c>
      <c r="M45" s="62" t="str">
        <f aca="false">VLOOKUP(M$11,Графік!$I$5:$L$32,3,0)</f>
        <v>Р</v>
      </c>
      <c r="N45" s="62" t="str">
        <f aca="false">VLOOKUP(N$11,Графік!$I$5:$L$32,3,0)</f>
        <v>Р</v>
      </c>
      <c r="O45" s="62" t="str">
        <f aca="false">VLOOKUP(O$11,Графік!$I$5:$L$32,3,0)</f>
        <v>Р</v>
      </c>
      <c r="P45" s="62" t="str">
        <f aca="false">VLOOKUP(P$11,Графік!$I$5:$L$32,3,0)</f>
        <v>ВВ</v>
      </c>
      <c r="Q45" s="63" t="str">
        <f aca="false">VLOOKUP(Q$11,Графік!$I$5:$L$32,3,0)</f>
        <v>ВВ</v>
      </c>
      <c r="R45" s="62" t="str">
        <f aca="false">VLOOKUP(R$11,Графік!$I$5:$L$32,3,0)</f>
        <v>Р</v>
      </c>
      <c r="S45" s="62" t="str">
        <f aca="false">VLOOKUP(S$11,Графік!$I$5:$L$32,3,0)</f>
        <v>Р</v>
      </c>
      <c r="T45" s="63" t="str">
        <f aca="false">VLOOKUP(T$11,Графік!$I$5:$L$32,3,0)</f>
        <v>Р</v>
      </c>
      <c r="U45" s="62" t="str">
        <f aca="false">VLOOKUP(U$11,Графік!$I$5:$L$32,3,0)</f>
        <v>Р</v>
      </c>
      <c r="V45" s="62" t="str">
        <f aca="false">VLOOKUP(V$11,Графік!$I$5:$L$32,3,0)</f>
        <v>ВВ</v>
      </c>
      <c r="W45" s="63" t="str">
        <f aca="false">VLOOKUP(W$11,Графік!$I$5:$L$32,3,0)</f>
        <v>ВВ</v>
      </c>
      <c r="X45" s="62" t="str">
        <f aca="false">VLOOKUP(X$11,Графік!$I$5:$L$32,3,0)</f>
        <v>Р</v>
      </c>
      <c r="Y45" s="63" t="str">
        <f aca="false">VLOOKUP(Y$11,Графік!$I$5:$L$32,3,0)</f>
        <v>Р</v>
      </c>
      <c r="Z45" s="63" t="str">
        <f aca="false">VLOOKUP(Z$11,Графік!$I$5:$L$32,3,0)</f>
        <v>Р</v>
      </c>
      <c r="AA45" s="63" t="str">
        <f aca="false">VLOOKUP(AA$11,Графік!$I$5:$L$32,3,0)</f>
        <v>Р</v>
      </c>
      <c r="AB45" s="63" t="str">
        <f aca="false">VLOOKUP(AB$11,Графік!$I$5:$L$32,3,0)</f>
        <v>ВВ</v>
      </c>
      <c r="AC45" s="63" t="s">
        <v>132</v>
      </c>
      <c r="AD45" s="63" t="str">
        <f aca="false">VLOOKUP(AD$11,Графік!$I$5:$L$32,3,0)</f>
        <v>Р</v>
      </c>
      <c r="AE45" s="64" t="str">
        <f aca="false">VLOOKUP(AE$11,Графік!$I$5:$L$32,3,0)</f>
        <v>Р</v>
      </c>
      <c r="AF45" s="63" t="str">
        <f aca="false">VLOOKUP(AF$11,Графік!$I$5:$L$32,3,0)</f>
        <v>Р</v>
      </c>
      <c r="AG45" s="63" t="str">
        <f aca="false">VLOOKUP(AG$11,Графік!$I$5:$L$32,3,0)</f>
        <v>Р</v>
      </c>
      <c r="AH45" s="62"/>
      <c r="AI45" s="62"/>
      <c r="AJ45" s="62"/>
      <c r="AK45" s="93" t="n">
        <f aca="false">SUMIF($F45:$AJ48,"Р",$F46:$AJ46)</f>
        <v>136</v>
      </c>
      <c r="AL45" s="94" t="n">
        <f aca="false">SUMIF($F47:$AJ48,"НУ",$F48:$AJ48)</f>
        <v>0</v>
      </c>
      <c r="AM45" s="95" t="n">
        <f aca="false">SUMIF(F45:AJ48,"РВ",F46:AJ46)</f>
        <v>15</v>
      </c>
      <c r="AN45" s="96" t="n">
        <f aca="false">AK45+AL45+AM45</f>
        <v>151</v>
      </c>
      <c r="AO45" s="70" t="n">
        <f aca="false">COUNTIF($F45:$AJ48,"=Р")</f>
        <v>19</v>
      </c>
      <c r="AP45" s="97" t="n">
        <f aca="false">COUNTIF($F45:$AJ48,"=ВВ")</f>
        <v>6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1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0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n">
        <f aca="false">IF(C45&gt;1,Графік!$L$36,"")</f>
        <v>160</v>
      </c>
    </row>
    <row r="46" customFormat="false" ht="15" hidden="false" customHeight="true" outlineLevel="0" collapsed="false">
      <c r="A46" s="57"/>
      <c r="B46" s="58"/>
      <c r="C46" s="102"/>
      <c r="D46" s="60"/>
      <c r="E46" s="100"/>
      <c r="F46" s="75" t="str">
        <f aca="false">IF(F45="Р",8,"")</f>
        <v/>
      </c>
      <c r="G46" s="170" t="n">
        <f aca="false">IF(G45="Р",8,"")</f>
        <v>8</v>
      </c>
      <c r="H46" s="170" t="n">
        <f aca="false">IF(H45="Р",8,"")</f>
        <v>8</v>
      </c>
      <c r="I46" s="170" t="n">
        <f aca="false">IF(I45="Р",8,"")</f>
        <v>8</v>
      </c>
      <c r="J46" s="170" t="str">
        <f aca="false">IF(J45="Р",8,"")</f>
        <v/>
      </c>
      <c r="K46" s="170" t="n">
        <v>8</v>
      </c>
      <c r="L46" s="170" t="n">
        <f aca="false">IF(L45="Р",8,"")</f>
        <v>8</v>
      </c>
      <c r="M46" s="170" t="n">
        <f aca="false">IF(M45="Р",8,"")</f>
        <v>8</v>
      </c>
      <c r="N46" s="170" t="n">
        <f aca="false">IF(N45="Р",8,"")</f>
        <v>8</v>
      </c>
      <c r="O46" s="170" t="n">
        <f aca="false">IF(O45="Р",8,"")</f>
        <v>8</v>
      </c>
      <c r="P46" s="170" t="str">
        <f aca="false">IF(P45="Р",8,"")</f>
        <v/>
      </c>
      <c r="Q46" s="171" t="str">
        <f aca="false">IF(Q45="Р",8,"")</f>
        <v/>
      </c>
      <c r="R46" s="170" t="n">
        <f aca="false">IF(R45="Р",8,"")</f>
        <v>8</v>
      </c>
      <c r="S46" s="170" t="n">
        <f aca="false">IF(S45="Р",8,"")</f>
        <v>8</v>
      </c>
      <c r="T46" s="171" t="n">
        <f aca="false">IF(T45="Р",8,"")</f>
        <v>8</v>
      </c>
      <c r="U46" s="170" t="n">
        <f aca="false">IF(U45="Р",8,"")</f>
        <v>8</v>
      </c>
      <c r="V46" s="170" t="str">
        <f aca="false">IF(V45="Р",8,"")</f>
        <v/>
      </c>
      <c r="W46" s="171" t="str">
        <f aca="false">IF(W45="Р",8,"")</f>
        <v/>
      </c>
      <c r="X46" s="170" t="n">
        <f aca="false">IF(X45="Р",8,"")</f>
        <v>8</v>
      </c>
      <c r="Y46" s="171" t="n">
        <f aca="false">IF(Y45="Р",8,"")</f>
        <v>8</v>
      </c>
      <c r="Z46" s="170" t="n">
        <v>8</v>
      </c>
      <c r="AA46" s="170" t="n">
        <v>8</v>
      </c>
      <c r="AB46" s="170"/>
      <c r="AC46" s="170" t="n">
        <v>7</v>
      </c>
      <c r="AD46" s="171" t="n">
        <v>8</v>
      </c>
      <c r="AE46" s="172" t="n">
        <v>8</v>
      </c>
      <c r="AF46" s="170"/>
      <c r="AG46" s="170"/>
      <c r="AH46" s="170"/>
      <c r="AI46" s="170"/>
      <c r="AJ46" s="170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57"/>
      <c r="B47" s="58"/>
      <c r="C47" s="102"/>
      <c r="D47" s="60"/>
      <c r="E47" s="100"/>
      <c r="F47" s="81" t="str">
        <f aca="false">IF(F48&gt;0,"НУ","")</f>
        <v/>
      </c>
      <c r="G47" s="183" t="str">
        <f aca="false">IF(G48&gt;0,"НУ","")</f>
        <v/>
      </c>
      <c r="H47" s="183" t="str">
        <f aca="false">IF(H48&gt;0,"НУ","")</f>
        <v/>
      </c>
      <c r="I47" s="183" t="str">
        <f aca="false">IF(I48&gt;0,"НУ","")</f>
        <v/>
      </c>
      <c r="J47" s="183" t="str">
        <f aca="false">IF(J48&gt;0,"НУ","")</f>
        <v/>
      </c>
      <c r="K47" s="183" t="str">
        <f aca="false">IF(K48&gt;0,"НУ","")</f>
        <v/>
      </c>
      <c r="L47" s="183" t="str">
        <f aca="false">IF(L48&gt;0,"НУ","")</f>
        <v/>
      </c>
      <c r="M47" s="183" t="str">
        <f aca="false">IF(M48&gt;0,"НУ","")</f>
        <v/>
      </c>
      <c r="N47" s="183" t="str">
        <f aca="false">IF(N48&gt;0,"НУ","")</f>
        <v/>
      </c>
      <c r="O47" s="183" t="str">
        <f aca="false">IF(O48&gt;0,"НУ","")</f>
        <v/>
      </c>
      <c r="P47" s="183" t="str">
        <f aca="false">IF(P48&gt;0,"НУ","")</f>
        <v/>
      </c>
      <c r="Q47" s="184" t="str">
        <f aca="false">IF(Q48&gt;0,"НУ","")</f>
        <v/>
      </c>
      <c r="R47" s="183" t="str">
        <f aca="false">IF(R48&gt;0,"НУ","")</f>
        <v/>
      </c>
      <c r="S47" s="183" t="str">
        <f aca="false">IF(S48&gt;0,"НУ","")</f>
        <v/>
      </c>
      <c r="T47" s="184" t="str">
        <f aca="false">IF(T48&gt;0,"НУ","")</f>
        <v/>
      </c>
      <c r="U47" s="183" t="str">
        <f aca="false">IF(U48&gt;0,"НУ","")</f>
        <v/>
      </c>
      <c r="V47" s="183" t="str">
        <f aca="false">IF(V48&gt;0,"НУ","")</f>
        <v/>
      </c>
      <c r="W47" s="184" t="str">
        <f aca="false">IF(W48&gt;0,"НУ","")</f>
        <v/>
      </c>
      <c r="X47" s="183" t="str">
        <f aca="false">IF(X48&gt;0,"НУ","")</f>
        <v/>
      </c>
      <c r="Y47" s="184" t="str">
        <f aca="false">IF(Y48&gt;0,"НУ","")</f>
        <v/>
      </c>
      <c r="Z47" s="183"/>
      <c r="AA47" s="183"/>
      <c r="AB47" s="183"/>
      <c r="AC47" s="183"/>
      <c r="AD47" s="184"/>
      <c r="AE47" s="185"/>
      <c r="AF47" s="183"/>
      <c r="AG47" s="183"/>
      <c r="AH47" s="183" t="str">
        <f aca="false">IF(AH48&gt;0,"НУ","")</f>
        <v/>
      </c>
      <c r="AI47" s="183" t="str">
        <f aca="false">IF(AI48&gt;0,"НУ","")</f>
        <v/>
      </c>
      <c r="AJ47" s="183" t="str">
        <f aca="false">IF(AJ48&gt;0,"НУ","")</f>
        <v/>
      </c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57"/>
      <c r="B48" s="58"/>
      <c r="C48" s="102"/>
      <c r="D48" s="60"/>
      <c r="E48" s="101"/>
      <c r="F48" s="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8"/>
      <c r="R48" s="187"/>
      <c r="S48" s="187"/>
      <c r="T48" s="188"/>
      <c r="U48" s="187"/>
      <c r="V48" s="187"/>
      <c r="W48" s="188"/>
      <c r="X48" s="187"/>
      <c r="Y48" s="188"/>
      <c r="Z48" s="187"/>
      <c r="AA48" s="187"/>
      <c r="AB48" s="187"/>
      <c r="AC48" s="187"/>
      <c r="AD48" s="188"/>
      <c r="AE48" s="189"/>
      <c r="AF48" s="187"/>
      <c r="AG48" s="187"/>
      <c r="AH48" s="187"/>
      <c r="AI48" s="187"/>
      <c r="AJ48" s="187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57" t="n">
        <v>10</v>
      </c>
      <c r="B49" s="58" t="str">
        <f aca="false">IFERROR(VLOOKUP($C49,Списки!$A$1:$C$3999,2,0),"")</f>
        <v>Стрієнко Володимир Георгійович</v>
      </c>
      <c r="C49" s="102" t="s">
        <v>215</v>
      </c>
      <c r="D49" s="60" t="str">
        <f aca="false">IFERROR(VLOOKUP($C49,Списки!$A$1:$C$3999,3,0),"")</f>
        <v>налагоджувальник</v>
      </c>
      <c r="E49" s="92"/>
      <c r="F49" s="61" t="str">
        <f aca="false">VLOOKUP(F$11,Графік!$I$5:$L$32,3,0)</f>
        <v>Р</v>
      </c>
      <c r="G49" s="62" t="str">
        <f aca="false">VLOOKUP(G$11,Графік!$I$5:$L$32,3,0)</f>
        <v>Р</v>
      </c>
      <c r="H49" s="62" t="str">
        <f aca="false">VLOOKUP(H$11,Графік!$I$5:$L$32,3,0)</f>
        <v>Р</v>
      </c>
      <c r="I49" s="62" t="str">
        <f aca="false">VLOOKUP(I$11,Графік!$I$5:$L$32,3,0)</f>
        <v>Р</v>
      </c>
      <c r="J49" s="62" t="str">
        <f aca="false">VLOOKUP(J$11,Графік!$I$5:$L$32,3,0)</f>
        <v>ВВ</v>
      </c>
      <c r="K49" s="62" t="str">
        <f aca="false">VLOOKUP(K$11,Графік!$I$5:$L$32,3,0)</f>
        <v>ВВ</v>
      </c>
      <c r="L49" s="62" t="str">
        <f aca="false">VLOOKUP(L$11,Графік!$I$5:$L$32,3,0)</f>
        <v>Р</v>
      </c>
      <c r="M49" s="62" t="str">
        <f aca="false">VLOOKUP(M$11,Графік!$I$5:$L$32,3,0)</f>
        <v>Р</v>
      </c>
      <c r="N49" s="62" t="str">
        <f aca="false">VLOOKUP(N$11,Графік!$I$5:$L$32,3,0)</f>
        <v>Р</v>
      </c>
      <c r="O49" s="62" t="str">
        <f aca="false">VLOOKUP(O$11,Графік!$I$5:$L$32,3,0)</f>
        <v>Р</v>
      </c>
      <c r="P49" s="62" t="str">
        <f aca="false">VLOOKUP(P$11,Графік!$I$5:$L$32,3,0)</f>
        <v>ВВ</v>
      </c>
      <c r="Q49" s="63" t="str">
        <f aca="false">VLOOKUP(Q$11,Графік!$I$5:$L$32,3,0)</f>
        <v>ВВ</v>
      </c>
      <c r="R49" s="62" t="str">
        <f aca="false">VLOOKUP(R$11,Графік!$I$5:$L$32,3,0)</f>
        <v>Р</v>
      </c>
      <c r="S49" s="62" t="str">
        <f aca="false">VLOOKUP(S$11,Графік!$I$5:$L$32,3,0)</f>
        <v>Р</v>
      </c>
      <c r="T49" s="63" t="str">
        <f aca="false">VLOOKUP(T$11,Графік!$I$5:$L$32,3,0)</f>
        <v>Р</v>
      </c>
      <c r="U49" s="62" t="str">
        <f aca="false">VLOOKUP(U$11,Графік!$I$5:$L$32,3,0)</f>
        <v>Р</v>
      </c>
      <c r="V49" s="62" t="str">
        <f aca="false">VLOOKUP(V$11,Графік!$I$5:$L$32,3,0)</f>
        <v>ВВ</v>
      </c>
      <c r="W49" s="63" t="str">
        <f aca="false">VLOOKUP(W$11,Графік!$I$5:$L$32,3,0)</f>
        <v>ВВ</v>
      </c>
      <c r="X49" s="62" t="str">
        <f aca="false">VLOOKUP(X$11,Графік!$I$5:$L$32,3,0)</f>
        <v>Р</v>
      </c>
      <c r="Y49" s="63" t="str">
        <f aca="false">VLOOKUP(Y$11,Графік!$I$5:$L$32,3,0)</f>
        <v>Р</v>
      </c>
      <c r="Z49" s="63" t="str">
        <f aca="false">VLOOKUP(Z$11,Графік!$I$5:$L$32,3,0)</f>
        <v>Р</v>
      </c>
      <c r="AA49" s="63" t="str">
        <f aca="false">VLOOKUP(AA$11,Графік!$I$5:$L$32,3,0)</f>
        <v>Р</v>
      </c>
      <c r="AB49" s="63" t="str">
        <f aca="false">VLOOKUP(AB$11,Графік!$I$5:$L$32,3,0)</f>
        <v>ВВ</v>
      </c>
      <c r="AC49" s="63" t="str">
        <f aca="false">VLOOKUP(AC$11,Графік!$I$5:$L$32,3,0)</f>
        <v>ВВ</v>
      </c>
      <c r="AD49" s="63" t="str">
        <f aca="false">VLOOKUP(AD$11,Графік!$I$5:$L$32,3,0)</f>
        <v>Р</v>
      </c>
      <c r="AE49" s="64" t="str">
        <f aca="false">VLOOKUP(AE$11,Графік!$I$5:$L$32,3,0)</f>
        <v>Р</v>
      </c>
      <c r="AF49" s="63" t="str">
        <f aca="false">VLOOKUP(AF$11,Графік!$I$5:$L$32,3,0)</f>
        <v>Р</v>
      </c>
      <c r="AG49" s="63" t="str">
        <f aca="false">VLOOKUP(AG$11,Графік!$I$5:$L$32,3,0)</f>
        <v>Р</v>
      </c>
      <c r="AH49" s="62"/>
      <c r="AI49" s="62"/>
      <c r="AJ49" s="62"/>
      <c r="AK49" s="93" t="n">
        <f aca="false">SUMIF($F49:$AJ52,"Р",$F50:$AJ50)</f>
        <v>139.5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139.5</v>
      </c>
      <c r="AO49" s="70" t="n">
        <f aca="false">COUNTIF($F49:$AJ52,"=Р")</f>
        <v>20</v>
      </c>
      <c r="AP49" s="97" t="n">
        <f aca="false">COUNTIF($F49:$AJ52,"=ВВ")</f>
        <v>8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0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0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n">
        <f aca="false">IF(C49&gt;1,Графік!$L$36,"")</f>
        <v>160</v>
      </c>
    </row>
    <row r="50" customFormat="false" ht="15" hidden="false" customHeight="true" outlineLevel="0" collapsed="false">
      <c r="A50" s="57"/>
      <c r="B50" s="58"/>
      <c r="C50" s="102"/>
      <c r="D50" s="60"/>
      <c r="E50" s="100"/>
      <c r="F50" s="75" t="n">
        <f aca="false">IF(F49="Р",8,"")</f>
        <v>8</v>
      </c>
      <c r="G50" s="170" t="n">
        <f aca="false">IF(G49="Р",8,"")</f>
        <v>8</v>
      </c>
      <c r="H50" s="170" t="n">
        <v>4.5</v>
      </c>
      <c r="I50" s="170" t="n">
        <f aca="false">IF(I49="Р",8,"")</f>
        <v>8</v>
      </c>
      <c r="J50" s="170" t="str">
        <f aca="false">IF(J49="Р",8,"")</f>
        <v/>
      </c>
      <c r="K50" s="170" t="str">
        <f aca="false">IF(K49="Р",8,"")</f>
        <v/>
      </c>
      <c r="L50" s="170" t="n">
        <f aca="false">IF(L49="Р",8,"")</f>
        <v>8</v>
      </c>
      <c r="M50" s="170" t="n">
        <f aca="false">IF(M49="Р",8,"")</f>
        <v>8</v>
      </c>
      <c r="N50" s="170" t="n">
        <f aca="false">IF(N49="Р",8,"")</f>
        <v>8</v>
      </c>
      <c r="O50" s="170" t="n">
        <f aca="false">IF(O49="Р",8,"")</f>
        <v>8</v>
      </c>
      <c r="P50" s="170" t="str">
        <f aca="false">IF(P49="Р",8,"")</f>
        <v/>
      </c>
      <c r="Q50" s="171" t="str">
        <f aca="false">IF(Q49="Р",8,"")</f>
        <v/>
      </c>
      <c r="R50" s="170" t="n">
        <f aca="false">IF(R49="Р",8,"")</f>
        <v>8</v>
      </c>
      <c r="S50" s="170" t="n">
        <f aca="false">IF(S49="Р",8,"")</f>
        <v>8</v>
      </c>
      <c r="T50" s="171" t="n">
        <f aca="false">IF(T49="Р",8,"")</f>
        <v>8</v>
      </c>
      <c r="U50" s="170" t="n">
        <f aca="false">IF(U49="Р",8,"")</f>
        <v>8</v>
      </c>
      <c r="V50" s="170" t="str">
        <f aca="false">IF(V49="Р",8,"")</f>
        <v/>
      </c>
      <c r="W50" s="171" t="str">
        <f aca="false">IF(W49="Р",8,"")</f>
        <v/>
      </c>
      <c r="X50" s="170" t="n">
        <f aca="false">IF(X49="Р",8,"")</f>
        <v>8</v>
      </c>
      <c r="Y50" s="171" t="n">
        <f aca="false">IF(Y49="Р",8,"")</f>
        <v>8</v>
      </c>
      <c r="Z50" s="170" t="n">
        <v>7</v>
      </c>
      <c r="AA50" s="170" t="n">
        <v>8</v>
      </c>
      <c r="AB50" s="170"/>
      <c r="AC50" s="170"/>
      <c r="AD50" s="171" t="n">
        <v>8</v>
      </c>
      <c r="AE50" s="172" t="n">
        <v>8</v>
      </c>
      <c r="AF50" s="170"/>
      <c r="AG50" s="170"/>
      <c r="AH50" s="170"/>
      <c r="AI50" s="170"/>
      <c r="AJ50" s="170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57"/>
      <c r="B51" s="58"/>
      <c r="C51" s="102"/>
      <c r="D51" s="60"/>
      <c r="E51" s="100"/>
      <c r="F51" s="81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4"/>
      <c r="R51" s="183"/>
      <c r="S51" s="183"/>
      <c r="T51" s="184"/>
      <c r="U51" s="183"/>
      <c r="V51" s="183"/>
      <c r="W51" s="184"/>
      <c r="X51" s="183"/>
      <c r="Y51" s="184"/>
      <c r="Z51" s="183"/>
      <c r="AA51" s="183"/>
      <c r="AB51" s="183"/>
      <c r="AC51" s="183"/>
      <c r="AD51" s="184"/>
      <c r="AE51" s="185"/>
      <c r="AF51" s="183"/>
      <c r="AG51" s="183"/>
      <c r="AH51" s="183"/>
      <c r="AI51" s="183" t="str">
        <f aca="false">IF(AI52&gt;0,"НУ","")</f>
        <v/>
      </c>
      <c r="AJ51" s="183" t="str">
        <f aca="false">IF(AJ52&gt;0,"НУ","")</f>
        <v/>
      </c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57"/>
      <c r="B52" s="58"/>
      <c r="C52" s="102"/>
      <c r="D52" s="60"/>
      <c r="E52" s="101"/>
      <c r="F52" s="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8"/>
      <c r="R52" s="187"/>
      <c r="S52" s="187"/>
      <c r="T52" s="188"/>
      <c r="U52" s="187"/>
      <c r="V52" s="187"/>
      <c r="W52" s="188"/>
      <c r="X52" s="187"/>
      <c r="Y52" s="188"/>
      <c r="Z52" s="187"/>
      <c r="AA52" s="187"/>
      <c r="AB52" s="187"/>
      <c r="AC52" s="187"/>
      <c r="AD52" s="188"/>
      <c r="AE52" s="189"/>
      <c r="AF52" s="187"/>
      <c r="AG52" s="187"/>
      <c r="AH52" s="187"/>
      <c r="AI52" s="187"/>
      <c r="AJ52" s="187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15" hidden="false" customHeight="true" outlineLevel="0" collapsed="false">
      <c r="A53" s="57" t="n">
        <v>11</v>
      </c>
      <c r="B53" s="58" t="str">
        <f aca="false">IFERROR(VLOOKUP($C53,Списки!$A$1:$C$3999,2,0),"")</f>
        <v/>
      </c>
      <c r="C53" s="102"/>
      <c r="D53" s="60" t="str">
        <f aca="false">IFERROR(VLOOKUP($C53,Списки!$A$1:$C$3999,3,0),"")</f>
        <v/>
      </c>
      <c r="E53" s="92"/>
      <c r="F53" s="61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3"/>
      <c r="R53" s="62"/>
      <c r="S53" s="62"/>
      <c r="T53" s="63"/>
      <c r="U53" s="62"/>
      <c r="V53" s="62"/>
      <c r="W53" s="63"/>
      <c r="X53" s="62"/>
      <c r="Y53" s="63"/>
      <c r="Z53" s="62"/>
      <c r="AA53" s="62"/>
      <c r="AB53" s="62"/>
      <c r="AC53" s="62"/>
      <c r="AD53" s="63"/>
      <c r="AE53" s="64"/>
      <c r="AF53" s="62"/>
      <c r="AG53" s="62"/>
      <c r="AH53" s="62"/>
      <c r="AI53" s="62"/>
      <c r="AJ53" s="62"/>
      <c r="AK53" s="93" t="n">
        <f aca="false">SUMIF($F53:$AJ56,"Р",$F54:$AJ54)</f>
        <v>0</v>
      </c>
      <c r="AL53" s="94" t="n">
        <f aca="false">SUMIF($F55:$AJ56,"НУ",$F56:$AJ56)</f>
        <v>0</v>
      </c>
      <c r="AM53" s="95" t="n">
        <f aca="false">SUMIF(F53:AJ56,"РВ",F54:AJ54)</f>
        <v>0</v>
      </c>
      <c r="AN53" s="96" t="n">
        <f aca="false">AK53+AL53+AM53</f>
        <v>0</v>
      </c>
      <c r="AO53" s="70" t="n">
        <f aca="false">COUNTIF($F53:$AJ56,"=Р")</f>
        <v>0</v>
      </c>
      <c r="AP53" s="97" t="n">
        <f aca="false">COUNTIF($F53:$AJ56,"=ВВ")</f>
        <v>0</v>
      </c>
      <c r="AQ53" s="97" t="n">
        <f aca="false">COUNTIF($F53:$AJ56,"=В")</f>
        <v>0</v>
      </c>
      <c r="AR53" s="98" t="n">
        <f aca="false">COUNTIF($F53:$AJ56,"=НА")</f>
        <v>0</v>
      </c>
      <c r="AS53" s="98" t="n">
        <f aca="false">COUNTIF(F53:AJ56,"=ТН")</f>
        <v>0</v>
      </c>
      <c r="AT53" s="98" t="n">
        <f aca="false">COUNTIF($F53:$AJ56,"=ВД")</f>
        <v>0</v>
      </c>
      <c r="AU53" s="98" t="n">
        <f aca="false">COUNTIF($F53:$AJ56,"=ВП")</f>
        <v>0</v>
      </c>
      <c r="AV53" s="98" t="n">
        <f aca="false">COUNTIF($F53:$AJ56,"=ДД")</f>
        <v>0</v>
      </c>
      <c r="AW53" s="98" t="n">
        <f aca="false">COUNTIF($F53:$AJ56,"=П")</f>
        <v>0</v>
      </c>
      <c r="AX53" s="98" t="n">
        <f aca="false">COUNTIF($F53:$AJ56,"=ПР")</f>
        <v>0</v>
      </c>
      <c r="AY53" s="99" t="n">
        <f aca="false">COUNTIF($F53:$AJ56,"=І")</f>
        <v>0</v>
      </c>
      <c r="AZ53" s="99" t="n">
        <f aca="false">COUNTIF($F53:$AJ56,"=НЗ")</f>
        <v>0</v>
      </c>
      <c r="BA53" s="73" t="str">
        <f aca="false">IF(C53&gt;1,Графік!$L$36,"")</f>
        <v/>
      </c>
    </row>
    <row r="54" customFormat="false" ht="15" hidden="false" customHeight="true" outlineLevel="0" collapsed="false">
      <c r="A54" s="57"/>
      <c r="B54" s="58"/>
      <c r="C54" s="102"/>
      <c r="D54" s="60"/>
      <c r="E54" s="100"/>
      <c r="F54" s="75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1"/>
      <c r="R54" s="170"/>
      <c r="S54" s="170"/>
      <c r="T54" s="171"/>
      <c r="U54" s="170"/>
      <c r="V54" s="170"/>
      <c r="W54" s="171"/>
      <c r="X54" s="170"/>
      <c r="Y54" s="171"/>
      <c r="Z54" s="170"/>
      <c r="AA54" s="170"/>
      <c r="AB54" s="170"/>
      <c r="AC54" s="170"/>
      <c r="AD54" s="171"/>
      <c r="AE54" s="172"/>
      <c r="AF54" s="170"/>
      <c r="AG54" s="170"/>
      <c r="AH54" s="170"/>
      <c r="AI54" s="170"/>
      <c r="AJ54" s="170"/>
      <c r="AK54" s="93"/>
      <c r="AL54" s="94"/>
      <c r="AM54" s="95"/>
      <c r="AN54" s="96"/>
      <c r="AO54" s="70"/>
      <c r="AP54" s="70"/>
      <c r="AQ54" s="70"/>
      <c r="AR54" s="98"/>
      <c r="AS54" s="98"/>
      <c r="AT54" s="98"/>
      <c r="AU54" s="98"/>
      <c r="AV54" s="98"/>
      <c r="AW54" s="98"/>
      <c r="AX54" s="98"/>
      <c r="AY54" s="99"/>
      <c r="AZ54" s="99"/>
      <c r="BA54" s="73"/>
    </row>
    <row r="55" customFormat="false" ht="15" hidden="false" customHeight="true" outlineLevel="0" collapsed="false">
      <c r="A55" s="57"/>
      <c r="B55" s="58"/>
      <c r="C55" s="102"/>
      <c r="D55" s="60"/>
      <c r="E55" s="100"/>
      <c r="F55" s="81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4"/>
      <c r="R55" s="183"/>
      <c r="S55" s="183"/>
      <c r="T55" s="184"/>
      <c r="U55" s="183"/>
      <c r="V55" s="183"/>
      <c r="W55" s="184"/>
      <c r="X55" s="183"/>
      <c r="Y55" s="184"/>
      <c r="Z55" s="183"/>
      <c r="AA55" s="183"/>
      <c r="AB55" s="183"/>
      <c r="AC55" s="183"/>
      <c r="AD55" s="184"/>
      <c r="AE55" s="185"/>
      <c r="AF55" s="183"/>
      <c r="AG55" s="183"/>
      <c r="AH55" s="183"/>
      <c r="AI55" s="183" t="str">
        <f aca="false">IF(AI56&gt;0,"НУ","")</f>
        <v/>
      </c>
      <c r="AJ55" s="183" t="str">
        <f aca="false">IF(AJ56&gt;0,"НУ","")</f>
        <v/>
      </c>
      <c r="AK55" s="93"/>
      <c r="AL55" s="94"/>
      <c r="AM55" s="95"/>
      <c r="AN55" s="96"/>
      <c r="AO55" s="70"/>
      <c r="AP55" s="70"/>
      <c r="AQ55" s="70"/>
      <c r="AR55" s="98"/>
      <c r="AS55" s="98"/>
      <c r="AT55" s="98"/>
      <c r="AU55" s="98"/>
      <c r="AV55" s="98"/>
      <c r="AW55" s="98"/>
      <c r="AX55" s="98"/>
      <c r="AY55" s="99"/>
      <c r="AZ55" s="99"/>
      <c r="BA55" s="73"/>
    </row>
    <row r="56" customFormat="false" ht="15" hidden="false" customHeight="true" outlineLevel="0" collapsed="false">
      <c r="A56" s="57"/>
      <c r="B56" s="58"/>
      <c r="C56" s="102"/>
      <c r="D56" s="60"/>
      <c r="E56" s="101"/>
      <c r="F56" s="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8"/>
      <c r="R56" s="187"/>
      <c r="S56" s="187"/>
      <c r="T56" s="188"/>
      <c r="U56" s="187"/>
      <c r="V56" s="187"/>
      <c r="W56" s="188"/>
      <c r="X56" s="187"/>
      <c r="Y56" s="188"/>
      <c r="Z56" s="187"/>
      <c r="AA56" s="187"/>
      <c r="AB56" s="187"/>
      <c r="AC56" s="187"/>
      <c r="AD56" s="188"/>
      <c r="AE56" s="189"/>
      <c r="AF56" s="187"/>
      <c r="AG56" s="187"/>
      <c r="AH56" s="187"/>
      <c r="AI56" s="187"/>
      <c r="AJ56" s="187"/>
      <c r="AK56" s="93"/>
      <c r="AL56" s="94"/>
      <c r="AM56" s="95"/>
      <c r="AN56" s="96"/>
      <c r="AO56" s="70"/>
      <c r="AP56" s="70"/>
      <c r="AQ56" s="70"/>
      <c r="AR56" s="98"/>
      <c r="AS56" s="98"/>
      <c r="AT56" s="98"/>
      <c r="AU56" s="98"/>
      <c r="AV56" s="98"/>
      <c r="AW56" s="98"/>
      <c r="AX56" s="98"/>
      <c r="AY56" s="99"/>
      <c r="AZ56" s="99"/>
      <c r="BA56" s="73"/>
    </row>
    <row r="57" customFormat="false" ht="15" hidden="false" customHeight="true" outlineLevel="0" collapsed="false">
      <c r="A57" s="57" t="n">
        <v>12</v>
      </c>
      <c r="B57" s="58" t="str">
        <f aca="false">IFERROR(VLOOKUP($C57,Списки!$A$1:$C$3999,2,0),"")</f>
        <v/>
      </c>
      <c r="C57" s="102"/>
      <c r="D57" s="60" t="str">
        <f aca="false">IFERROR(VLOOKUP($C57,Списки!$A$1:$C$3999,3,0),"")</f>
        <v/>
      </c>
      <c r="E57" s="92"/>
      <c r="F57" s="61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3"/>
      <c r="R57" s="62"/>
      <c r="S57" s="62"/>
      <c r="T57" s="63"/>
      <c r="U57" s="62"/>
      <c r="V57" s="62"/>
      <c r="W57" s="63"/>
      <c r="X57" s="62"/>
      <c r="Y57" s="63"/>
      <c r="Z57" s="62"/>
      <c r="AA57" s="62"/>
      <c r="AB57" s="62"/>
      <c r="AC57" s="62"/>
      <c r="AD57" s="63"/>
      <c r="AE57" s="64"/>
      <c r="AF57" s="62"/>
      <c r="AG57" s="62"/>
      <c r="AH57" s="62"/>
      <c r="AI57" s="62"/>
      <c r="AJ57" s="62"/>
      <c r="AK57" s="93" t="n">
        <f aca="false">SUMIF($F57:$AJ60,"Р",$F58:$AJ58)</f>
        <v>0</v>
      </c>
      <c r="AL57" s="94" t="n">
        <f aca="false">SUMIF($F59:$AJ60,"НУ",$F60:$AJ60)</f>
        <v>0</v>
      </c>
      <c r="AM57" s="95" t="n">
        <f aca="false">SUMIF(F57:AJ60,"РВ",F58:AJ58)</f>
        <v>0</v>
      </c>
      <c r="AN57" s="96" t="n">
        <f aca="false">AK57+AL57+AM57</f>
        <v>0</v>
      </c>
      <c r="AO57" s="70" t="n">
        <f aca="false">COUNTIF($F57:$AJ60,"=Р")</f>
        <v>0</v>
      </c>
      <c r="AP57" s="97" t="n">
        <f aca="false">COUNTIF($F57:$AJ60,"=ВВ")</f>
        <v>0</v>
      </c>
      <c r="AQ57" s="97" t="n">
        <f aca="false">COUNTIF($F57:$AJ60,"=В")</f>
        <v>0</v>
      </c>
      <c r="AR57" s="98" t="n">
        <f aca="false">COUNTIF($F57:$AJ60,"=НА")</f>
        <v>0</v>
      </c>
      <c r="AS57" s="98" t="n">
        <f aca="false">COUNTIF(F57:AJ60,"=ТН")</f>
        <v>0</v>
      </c>
      <c r="AT57" s="98" t="n">
        <f aca="false">COUNTIF($F57:$AJ60,"=ВД")</f>
        <v>0</v>
      </c>
      <c r="AU57" s="98" t="n">
        <f aca="false">COUNTIF($F57:$AJ60,"=ВП")</f>
        <v>0</v>
      </c>
      <c r="AV57" s="98" t="n">
        <f aca="false">COUNTIF($F57:$AJ60,"=ДД")</f>
        <v>0</v>
      </c>
      <c r="AW57" s="98" t="n">
        <f aca="false">COUNTIF($F57:$AJ60,"=П")</f>
        <v>0</v>
      </c>
      <c r="AX57" s="98" t="n">
        <f aca="false">COUNTIF($F57:$AJ60,"=ПР")</f>
        <v>0</v>
      </c>
      <c r="AY57" s="99" t="n">
        <f aca="false">COUNTIF($F57:$AJ60,"=І")</f>
        <v>0</v>
      </c>
      <c r="AZ57" s="99" t="n">
        <f aca="false">COUNTIF($F57:$AJ60,"=НЗ")</f>
        <v>0</v>
      </c>
      <c r="BA57" s="73" t="str">
        <f aca="false">IF(C57&gt;1,Графік!$L$36,"")</f>
        <v/>
      </c>
    </row>
    <row r="58" customFormat="false" ht="15" hidden="false" customHeight="true" outlineLevel="0" collapsed="false">
      <c r="A58" s="57"/>
      <c r="B58" s="58"/>
      <c r="C58" s="102"/>
      <c r="D58" s="60"/>
      <c r="E58" s="100"/>
      <c r="F58" s="75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1"/>
      <c r="R58" s="170"/>
      <c r="S58" s="170"/>
      <c r="T58" s="171"/>
      <c r="U58" s="170"/>
      <c r="V58" s="170"/>
      <c r="W58" s="171"/>
      <c r="X58" s="170"/>
      <c r="Y58" s="171"/>
      <c r="Z58" s="170"/>
      <c r="AA58" s="170"/>
      <c r="AB58" s="170"/>
      <c r="AC58" s="170"/>
      <c r="AD58" s="171"/>
      <c r="AE58" s="172"/>
      <c r="AF58" s="170"/>
      <c r="AG58" s="170"/>
      <c r="AH58" s="170"/>
      <c r="AI58" s="170"/>
      <c r="AJ58" s="170"/>
      <c r="AK58" s="93"/>
      <c r="AL58" s="94"/>
      <c r="AM58" s="95"/>
      <c r="AN58" s="96"/>
      <c r="AO58" s="70"/>
      <c r="AP58" s="70"/>
      <c r="AQ58" s="70"/>
      <c r="AR58" s="98"/>
      <c r="AS58" s="98"/>
      <c r="AT58" s="98"/>
      <c r="AU58" s="98"/>
      <c r="AV58" s="98"/>
      <c r="AW58" s="98"/>
      <c r="AX58" s="98"/>
      <c r="AY58" s="99"/>
      <c r="AZ58" s="99"/>
      <c r="BA58" s="73"/>
    </row>
    <row r="59" customFormat="false" ht="15" hidden="false" customHeight="true" outlineLevel="0" collapsed="false">
      <c r="A59" s="57"/>
      <c r="B59" s="58"/>
      <c r="C59" s="102"/>
      <c r="D59" s="60"/>
      <c r="E59" s="100"/>
      <c r="F59" s="81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4"/>
      <c r="R59" s="183"/>
      <c r="S59" s="183"/>
      <c r="T59" s="184"/>
      <c r="U59" s="183"/>
      <c r="V59" s="183"/>
      <c r="W59" s="184"/>
      <c r="X59" s="183"/>
      <c r="Y59" s="184"/>
      <c r="Z59" s="183"/>
      <c r="AA59" s="183"/>
      <c r="AB59" s="183"/>
      <c r="AC59" s="183"/>
      <c r="AD59" s="184"/>
      <c r="AE59" s="185"/>
      <c r="AF59" s="183"/>
      <c r="AG59" s="183"/>
      <c r="AH59" s="183"/>
      <c r="AI59" s="183" t="str">
        <f aca="false">IF(AI60&gt;0,"НУ","")</f>
        <v/>
      </c>
      <c r="AJ59" s="183" t="str">
        <f aca="false">IF(AJ60&gt;0,"НУ","")</f>
        <v/>
      </c>
      <c r="AK59" s="93"/>
      <c r="AL59" s="94"/>
      <c r="AM59" s="95"/>
      <c r="AN59" s="96"/>
      <c r="AO59" s="70"/>
      <c r="AP59" s="70"/>
      <c r="AQ59" s="70"/>
      <c r="AR59" s="98"/>
      <c r="AS59" s="98"/>
      <c r="AT59" s="98"/>
      <c r="AU59" s="98"/>
      <c r="AV59" s="98"/>
      <c r="AW59" s="98"/>
      <c r="AX59" s="98"/>
      <c r="AY59" s="99"/>
      <c r="AZ59" s="99"/>
      <c r="BA59" s="73"/>
    </row>
    <row r="60" customFormat="false" ht="15" hidden="false" customHeight="true" outlineLevel="0" collapsed="false">
      <c r="A60" s="57"/>
      <c r="B60" s="58"/>
      <c r="C60" s="102"/>
      <c r="D60" s="60"/>
      <c r="E60" s="101"/>
      <c r="F60" s="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8"/>
      <c r="R60" s="187"/>
      <c r="S60" s="187"/>
      <c r="T60" s="188"/>
      <c r="U60" s="187"/>
      <c r="V60" s="187"/>
      <c r="W60" s="188"/>
      <c r="X60" s="187"/>
      <c r="Y60" s="188"/>
      <c r="Z60" s="187"/>
      <c r="AA60" s="187"/>
      <c r="AB60" s="187"/>
      <c r="AC60" s="187"/>
      <c r="AD60" s="188"/>
      <c r="AE60" s="189"/>
      <c r="AF60" s="187"/>
      <c r="AG60" s="187"/>
      <c r="AH60" s="187"/>
      <c r="AI60" s="187"/>
      <c r="AJ60" s="187"/>
      <c r="AK60" s="93"/>
      <c r="AL60" s="94"/>
      <c r="AM60" s="95"/>
      <c r="AN60" s="96"/>
      <c r="AO60" s="70"/>
      <c r="AP60" s="70"/>
      <c r="AQ60" s="70"/>
      <c r="AR60" s="98"/>
      <c r="AS60" s="98"/>
      <c r="AT60" s="98"/>
      <c r="AU60" s="98"/>
      <c r="AV60" s="98"/>
      <c r="AW60" s="98"/>
      <c r="AX60" s="98"/>
      <c r="AY60" s="99"/>
      <c r="AZ60" s="99"/>
      <c r="BA60" s="73"/>
    </row>
    <row r="61" customFormat="false" ht="15" hidden="false" customHeight="true" outlineLevel="0" collapsed="false">
      <c r="A61" s="57" t="n">
        <v>13</v>
      </c>
      <c r="B61" s="58" t="str">
        <f aca="false">IFERROR(VLOOKUP($C61,Списки!$A$1:$C$3999,2,0),"")</f>
        <v/>
      </c>
      <c r="C61" s="102"/>
      <c r="D61" s="60" t="str">
        <f aca="false">IFERROR(VLOOKUP($C61,Списки!$A$1:$C$3999,3,0),"")</f>
        <v/>
      </c>
      <c r="E61" s="92"/>
      <c r="F61" s="61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3"/>
      <c r="R61" s="62"/>
      <c r="S61" s="62"/>
      <c r="T61" s="63"/>
      <c r="U61" s="62"/>
      <c r="V61" s="62"/>
      <c r="W61" s="63"/>
      <c r="X61" s="62"/>
      <c r="Y61" s="63"/>
      <c r="Z61" s="62"/>
      <c r="AA61" s="62"/>
      <c r="AB61" s="62"/>
      <c r="AC61" s="62"/>
      <c r="AD61" s="63"/>
      <c r="AE61" s="64"/>
      <c r="AF61" s="62"/>
      <c r="AG61" s="62"/>
      <c r="AH61" s="62"/>
      <c r="AI61" s="62"/>
      <c r="AJ61" s="62"/>
      <c r="AK61" s="93" t="n">
        <f aca="false">SUMIF($F61:$AJ64,"Р",$F62:$AJ62)</f>
        <v>0</v>
      </c>
      <c r="AL61" s="94" t="n">
        <f aca="false">SUMIF($F63:$AJ64,"НУ",$F64:$AJ64)</f>
        <v>0</v>
      </c>
      <c r="AM61" s="95" t="n">
        <f aca="false">SUMIF(F61:AJ64,"РВ",F62:AJ62)</f>
        <v>0</v>
      </c>
      <c r="AN61" s="96" t="n">
        <f aca="false">AK61+AL61+AM61</f>
        <v>0</v>
      </c>
      <c r="AO61" s="70" t="n">
        <f aca="false">COUNTIF($F61:$AJ64,"=Р")</f>
        <v>0</v>
      </c>
      <c r="AP61" s="97" t="n">
        <f aca="false">COUNTIF($F61:$AJ64,"=ВВ")</f>
        <v>0</v>
      </c>
      <c r="AQ61" s="97" t="n">
        <f aca="false">COUNTIF($F61:$AJ64,"=В")</f>
        <v>0</v>
      </c>
      <c r="AR61" s="98" t="n">
        <f aca="false">COUNTIF($F61:$AJ64,"=НА")</f>
        <v>0</v>
      </c>
      <c r="AS61" s="98" t="n">
        <f aca="false">COUNTIF(F61:AJ64,"=ТН")</f>
        <v>0</v>
      </c>
      <c r="AT61" s="98" t="n">
        <f aca="false">COUNTIF($F61:$AJ64,"=ВД")</f>
        <v>0</v>
      </c>
      <c r="AU61" s="98" t="n">
        <f aca="false">COUNTIF($F61:$AJ64,"=ВП")</f>
        <v>0</v>
      </c>
      <c r="AV61" s="98" t="n">
        <f aca="false">COUNTIF($F61:$AJ64,"=ДД")</f>
        <v>0</v>
      </c>
      <c r="AW61" s="98" t="n">
        <f aca="false">COUNTIF($F61:$AJ64,"=П")</f>
        <v>0</v>
      </c>
      <c r="AX61" s="98" t="n">
        <f aca="false">COUNTIF($F61:$AJ64,"=ПР")</f>
        <v>0</v>
      </c>
      <c r="AY61" s="99" t="n">
        <f aca="false">COUNTIF($F61:$AJ64,"=І")</f>
        <v>0</v>
      </c>
      <c r="AZ61" s="99" t="n">
        <f aca="false">COUNTIF($F61:$AJ64,"=НЗ")</f>
        <v>0</v>
      </c>
      <c r="BA61" s="73" t="str">
        <f aca="false">IF(C61&gt;1,Графік!$L$36,"")</f>
        <v/>
      </c>
    </row>
    <row r="62" customFormat="false" ht="15" hidden="false" customHeight="true" outlineLevel="0" collapsed="false">
      <c r="A62" s="57"/>
      <c r="B62" s="58"/>
      <c r="C62" s="102"/>
      <c r="D62" s="60"/>
      <c r="E62" s="100"/>
      <c r="F62" s="75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1"/>
      <c r="R62" s="170"/>
      <c r="S62" s="170"/>
      <c r="T62" s="171"/>
      <c r="U62" s="170"/>
      <c r="V62" s="170"/>
      <c r="W62" s="171"/>
      <c r="X62" s="170"/>
      <c r="Y62" s="171"/>
      <c r="Z62" s="170"/>
      <c r="AA62" s="170"/>
      <c r="AB62" s="170"/>
      <c r="AC62" s="170"/>
      <c r="AD62" s="171"/>
      <c r="AE62" s="172"/>
      <c r="AF62" s="170"/>
      <c r="AG62" s="170"/>
      <c r="AH62" s="170"/>
      <c r="AI62" s="170"/>
      <c r="AJ62" s="170"/>
      <c r="AK62" s="93"/>
      <c r="AL62" s="94"/>
      <c r="AM62" s="95"/>
      <c r="AN62" s="96"/>
      <c r="AO62" s="70"/>
      <c r="AP62" s="70"/>
      <c r="AQ62" s="70"/>
      <c r="AR62" s="98"/>
      <c r="AS62" s="98"/>
      <c r="AT62" s="98"/>
      <c r="AU62" s="98"/>
      <c r="AV62" s="98"/>
      <c r="AW62" s="98"/>
      <c r="AX62" s="98"/>
      <c r="AY62" s="99"/>
      <c r="AZ62" s="99"/>
      <c r="BA62" s="73"/>
    </row>
    <row r="63" customFormat="false" ht="15" hidden="false" customHeight="true" outlineLevel="0" collapsed="false">
      <c r="A63" s="57"/>
      <c r="B63" s="58"/>
      <c r="C63" s="102"/>
      <c r="D63" s="60"/>
      <c r="E63" s="100"/>
      <c r="F63" s="81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4"/>
      <c r="R63" s="183"/>
      <c r="S63" s="183"/>
      <c r="T63" s="184"/>
      <c r="U63" s="183"/>
      <c r="V63" s="183"/>
      <c r="W63" s="184"/>
      <c r="X63" s="183"/>
      <c r="Y63" s="184"/>
      <c r="Z63" s="183"/>
      <c r="AA63" s="183"/>
      <c r="AB63" s="183"/>
      <c r="AC63" s="183"/>
      <c r="AD63" s="184"/>
      <c r="AE63" s="185"/>
      <c r="AF63" s="183"/>
      <c r="AG63" s="183"/>
      <c r="AH63" s="183"/>
      <c r="AI63" s="183" t="str">
        <f aca="false">IF(AI64&gt;0,"НУ","")</f>
        <v/>
      </c>
      <c r="AJ63" s="183" t="str">
        <f aca="false">IF(AJ64&gt;0,"НУ","")</f>
        <v/>
      </c>
      <c r="AK63" s="93"/>
      <c r="AL63" s="94"/>
      <c r="AM63" s="95"/>
      <c r="AN63" s="96"/>
      <c r="AO63" s="70"/>
      <c r="AP63" s="70"/>
      <c r="AQ63" s="70"/>
      <c r="AR63" s="98"/>
      <c r="AS63" s="98"/>
      <c r="AT63" s="98"/>
      <c r="AU63" s="98"/>
      <c r="AV63" s="98"/>
      <c r="AW63" s="98"/>
      <c r="AX63" s="98"/>
      <c r="AY63" s="99"/>
      <c r="AZ63" s="99"/>
      <c r="BA63" s="73"/>
    </row>
    <row r="64" customFormat="false" ht="15" hidden="false" customHeight="true" outlineLevel="0" collapsed="false">
      <c r="A64" s="57"/>
      <c r="B64" s="58"/>
      <c r="C64" s="102"/>
      <c r="D64" s="60"/>
      <c r="E64" s="101"/>
      <c r="F64" s="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8"/>
      <c r="R64" s="187"/>
      <c r="S64" s="187"/>
      <c r="T64" s="188"/>
      <c r="U64" s="187"/>
      <c r="V64" s="187"/>
      <c r="W64" s="188"/>
      <c r="X64" s="187"/>
      <c r="Y64" s="188"/>
      <c r="Z64" s="187"/>
      <c r="AA64" s="187"/>
      <c r="AB64" s="187"/>
      <c r="AC64" s="187"/>
      <c r="AD64" s="188"/>
      <c r="AE64" s="189"/>
      <c r="AF64" s="187"/>
      <c r="AG64" s="187"/>
      <c r="AH64" s="187"/>
      <c r="AI64" s="187"/>
      <c r="AJ64" s="187"/>
      <c r="AK64" s="93"/>
      <c r="AL64" s="94"/>
      <c r="AM64" s="95"/>
      <c r="AN64" s="96"/>
      <c r="AO64" s="70"/>
      <c r="AP64" s="70"/>
      <c r="AQ64" s="70"/>
      <c r="AR64" s="98"/>
      <c r="AS64" s="98"/>
      <c r="AT64" s="98"/>
      <c r="AU64" s="98"/>
      <c r="AV64" s="98"/>
      <c r="AW64" s="98"/>
      <c r="AX64" s="98"/>
      <c r="AY64" s="99"/>
      <c r="AZ64" s="99"/>
      <c r="BA64" s="73"/>
    </row>
    <row r="65" customFormat="false" ht="15" hidden="false" customHeight="true" outlineLevel="0" collapsed="false">
      <c r="A65" s="57" t="n">
        <v>14</v>
      </c>
      <c r="B65" s="58" t="str">
        <f aca="false">IFERROR(VLOOKUP($C65,Списки!$A$1:$C$3999,2,0),"")</f>
        <v/>
      </c>
      <c r="C65" s="102"/>
      <c r="D65" s="60" t="str">
        <f aca="false">IFERROR(VLOOKUP($C65,Списки!$A$1:$C$3999,3,0),"")</f>
        <v/>
      </c>
      <c r="E65" s="92"/>
      <c r="F65" s="61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3"/>
      <c r="R65" s="62"/>
      <c r="S65" s="62"/>
      <c r="T65" s="63"/>
      <c r="U65" s="62"/>
      <c r="V65" s="62"/>
      <c r="W65" s="63"/>
      <c r="X65" s="62"/>
      <c r="Y65" s="63"/>
      <c r="Z65" s="62"/>
      <c r="AA65" s="62"/>
      <c r="AB65" s="62"/>
      <c r="AC65" s="62"/>
      <c r="AD65" s="63"/>
      <c r="AE65" s="64"/>
      <c r="AF65" s="62"/>
      <c r="AG65" s="62"/>
      <c r="AH65" s="62"/>
      <c r="AI65" s="62"/>
      <c r="AJ65" s="62"/>
      <c r="AK65" s="93" t="n">
        <f aca="false">SUMIF($F65:$AJ68,"Р",$F66:$AJ66)</f>
        <v>0</v>
      </c>
      <c r="AL65" s="94" t="n">
        <f aca="false">SUMIF($F67:$AJ68,"НУ",$F68:$AJ68)</f>
        <v>0</v>
      </c>
      <c r="AM65" s="95" t="n">
        <f aca="false">SUMIF(F65:AJ68,"РВ",F66:AJ66)</f>
        <v>0</v>
      </c>
      <c r="AN65" s="96" t="n">
        <f aca="false">AK65+AL65+AM65</f>
        <v>0</v>
      </c>
      <c r="AO65" s="70" t="n">
        <f aca="false">COUNTIF($F65:$AJ68,"=Р")</f>
        <v>0</v>
      </c>
      <c r="AP65" s="97" t="n">
        <f aca="false">COUNTIF($F65:$AJ68,"=ВВ")</f>
        <v>0</v>
      </c>
      <c r="AQ65" s="97" t="n">
        <f aca="false">COUNTIF($F65:$AJ68,"=В")</f>
        <v>0</v>
      </c>
      <c r="AR65" s="98" t="n">
        <f aca="false">COUNTIF($F65:$AJ68,"=НА")</f>
        <v>0</v>
      </c>
      <c r="AS65" s="98" t="n">
        <f aca="false">COUNTIF(F65:AJ68,"=ТН")</f>
        <v>0</v>
      </c>
      <c r="AT65" s="98" t="n">
        <f aca="false">COUNTIF($F65:$AJ68,"=ВД")</f>
        <v>0</v>
      </c>
      <c r="AU65" s="98" t="n">
        <f aca="false">COUNTIF($F65:$AJ68,"=ВП")</f>
        <v>0</v>
      </c>
      <c r="AV65" s="98" t="n">
        <f aca="false">COUNTIF($F65:$AJ68,"=ДД")</f>
        <v>0</v>
      </c>
      <c r="AW65" s="98" t="n">
        <f aca="false">COUNTIF($F65:$AJ68,"=П")</f>
        <v>0</v>
      </c>
      <c r="AX65" s="98" t="n">
        <f aca="false">COUNTIF($F65:$AJ68,"=ПР")</f>
        <v>0</v>
      </c>
      <c r="AY65" s="99" t="n">
        <f aca="false">COUNTIF($F65:$AJ68,"=І")</f>
        <v>0</v>
      </c>
      <c r="AZ65" s="99" t="n">
        <f aca="false">COUNTIF($F65:$AJ68,"=НЗ")</f>
        <v>0</v>
      </c>
      <c r="BA65" s="73" t="str">
        <f aca="false">IF(C65&gt;1,Графік!$L$36,"")</f>
        <v/>
      </c>
    </row>
    <row r="66" customFormat="false" ht="15" hidden="false" customHeight="true" outlineLevel="0" collapsed="false">
      <c r="A66" s="57"/>
      <c r="B66" s="58"/>
      <c r="C66" s="102"/>
      <c r="D66" s="60"/>
      <c r="E66" s="100"/>
      <c r="F66" s="75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1"/>
      <c r="R66" s="170"/>
      <c r="S66" s="170"/>
      <c r="T66" s="171"/>
      <c r="U66" s="170"/>
      <c r="V66" s="170"/>
      <c r="W66" s="171"/>
      <c r="X66" s="170"/>
      <c r="Y66" s="171"/>
      <c r="Z66" s="170"/>
      <c r="AA66" s="170"/>
      <c r="AB66" s="170"/>
      <c r="AC66" s="170"/>
      <c r="AD66" s="171"/>
      <c r="AE66" s="172"/>
      <c r="AF66" s="170"/>
      <c r="AG66" s="170"/>
      <c r="AH66" s="170"/>
      <c r="AI66" s="170"/>
      <c r="AJ66" s="170"/>
      <c r="AK66" s="93"/>
      <c r="AL66" s="94"/>
      <c r="AM66" s="95"/>
      <c r="AN66" s="96"/>
      <c r="AO66" s="70"/>
      <c r="AP66" s="70"/>
      <c r="AQ66" s="70"/>
      <c r="AR66" s="98"/>
      <c r="AS66" s="98"/>
      <c r="AT66" s="98"/>
      <c r="AU66" s="98"/>
      <c r="AV66" s="98"/>
      <c r="AW66" s="98"/>
      <c r="AX66" s="98"/>
      <c r="AY66" s="99"/>
      <c r="AZ66" s="99"/>
      <c r="BA66" s="73"/>
    </row>
    <row r="67" customFormat="false" ht="15" hidden="false" customHeight="true" outlineLevel="0" collapsed="false">
      <c r="A67" s="57"/>
      <c r="B67" s="58"/>
      <c r="C67" s="102"/>
      <c r="D67" s="60"/>
      <c r="E67" s="100"/>
      <c r="F67" s="81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4"/>
      <c r="R67" s="183"/>
      <c r="S67" s="183"/>
      <c r="T67" s="184"/>
      <c r="U67" s="183"/>
      <c r="V67" s="183"/>
      <c r="W67" s="184"/>
      <c r="X67" s="183"/>
      <c r="Y67" s="184"/>
      <c r="Z67" s="183"/>
      <c r="AA67" s="183"/>
      <c r="AB67" s="183"/>
      <c r="AC67" s="183"/>
      <c r="AD67" s="184"/>
      <c r="AE67" s="185"/>
      <c r="AF67" s="183"/>
      <c r="AG67" s="183"/>
      <c r="AH67" s="183"/>
      <c r="AI67" s="183" t="str">
        <f aca="false">IF(AI68&gt;0,"НУ","")</f>
        <v/>
      </c>
      <c r="AJ67" s="183" t="str">
        <f aca="false">IF(AJ68&gt;0,"НУ","")</f>
        <v/>
      </c>
      <c r="AK67" s="93"/>
      <c r="AL67" s="94"/>
      <c r="AM67" s="95"/>
      <c r="AN67" s="96"/>
      <c r="AO67" s="70"/>
      <c r="AP67" s="70"/>
      <c r="AQ67" s="70"/>
      <c r="AR67" s="98"/>
      <c r="AS67" s="98"/>
      <c r="AT67" s="98"/>
      <c r="AU67" s="98"/>
      <c r="AV67" s="98"/>
      <c r="AW67" s="98"/>
      <c r="AX67" s="98"/>
      <c r="AY67" s="99"/>
      <c r="AZ67" s="99"/>
      <c r="BA67" s="73"/>
    </row>
    <row r="68" customFormat="false" ht="15" hidden="false" customHeight="true" outlineLevel="0" collapsed="false">
      <c r="A68" s="57"/>
      <c r="B68" s="58"/>
      <c r="C68" s="102"/>
      <c r="D68" s="60"/>
      <c r="E68" s="101"/>
      <c r="F68" s="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8"/>
      <c r="R68" s="187"/>
      <c r="S68" s="187"/>
      <c r="T68" s="188"/>
      <c r="U68" s="187"/>
      <c r="V68" s="187"/>
      <c r="W68" s="188"/>
      <c r="X68" s="187"/>
      <c r="Y68" s="188"/>
      <c r="Z68" s="187"/>
      <c r="AA68" s="187"/>
      <c r="AB68" s="187"/>
      <c r="AC68" s="187"/>
      <c r="AD68" s="188"/>
      <c r="AE68" s="189"/>
      <c r="AF68" s="187"/>
      <c r="AG68" s="187"/>
      <c r="AH68" s="187"/>
      <c r="AI68" s="187"/>
      <c r="AJ68" s="187"/>
      <c r="AK68" s="93"/>
      <c r="AL68" s="94"/>
      <c r="AM68" s="95"/>
      <c r="AN68" s="96"/>
      <c r="AO68" s="70"/>
      <c r="AP68" s="70"/>
      <c r="AQ68" s="70"/>
      <c r="AR68" s="98"/>
      <c r="AS68" s="98"/>
      <c r="AT68" s="98"/>
      <c r="AU68" s="98"/>
      <c r="AV68" s="98"/>
      <c r="AW68" s="98"/>
      <c r="AX68" s="98"/>
      <c r="AY68" s="99"/>
      <c r="AZ68" s="99"/>
      <c r="BA68" s="73"/>
    </row>
    <row r="69" customFormat="false" ht="15" hidden="false" customHeight="true" outlineLevel="0" collapsed="false">
      <c r="A69" s="57" t="n">
        <v>15</v>
      </c>
      <c r="B69" s="58" t="str">
        <f aca="false">IFERROR(VLOOKUP($C69,Списки!$A$1:$C$3999,2,0),"")</f>
        <v/>
      </c>
      <c r="C69" s="102"/>
      <c r="D69" s="60" t="str">
        <f aca="false">IFERROR(VLOOKUP($C69,Списки!$A$1:$C$3999,3,0),"")</f>
        <v/>
      </c>
      <c r="E69" s="92"/>
      <c r="F69" s="61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3"/>
      <c r="R69" s="62"/>
      <c r="S69" s="62"/>
      <c r="T69" s="63"/>
      <c r="U69" s="62"/>
      <c r="V69" s="62"/>
      <c r="W69" s="63"/>
      <c r="X69" s="62"/>
      <c r="Y69" s="63"/>
      <c r="Z69" s="62"/>
      <c r="AA69" s="62"/>
      <c r="AB69" s="62"/>
      <c r="AC69" s="62"/>
      <c r="AD69" s="63"/>
      <c r="AE69" s="64"/>
      <c r="AF69" s="62"/>
      <c r="AG69" s="62"/>
      <c r="AH69" s="62"/>
      <c r="AI69" s="62"/>
      <c r="AJ69" s="62"/>
      <c r="AK69" s="93" t="n">
        <f aca="false">SUMIF($F69:$AJ72,"Р",$F70:$AJ70)</f>
        <v>0</v>
      </c>
      <c r="AL69" s="94" t="n">
        <f aca="false">SUMIF($F71:$AJ72,"НУ",$F72:$AJ72)</f>
        <v>0</v>
      </c>
      <c r="AM69" s="95" t="n">
        <f aca="false">SUMIF(F69:AJ72,"РВ",F70:AJ70)</f>
        <v>0</v>
      </c>
      <c r="AN69" s="96" t="n">
        <f aca="false">AK69+AL69+AM69</f>
        <v>0</v>
      </c>
      <c r="AO69" s="70" t="n">
        <f aca="false">COUNTIF($F69:$AJ72,"=Р")</f>
        <v>0</v>
      </c>
      <c r="AP69" s="97" t="n">
        <f aca="false">COUNTIF($F69:$AJ72,"=ВВ")</f>
        <v>0</v>
      </c>
      <c r="AQ69" s="97" t="n">
        <f aca="false">COUNTIF($F69:$AJ72,"=В")</f>
        <v>0</v>
      </c>
      <c r="AR69" s="98" t="n">
        <f aca="false">COUNTIF($F69:$AJ72,"=НА")</f>
        <v>0</v>
      </c>
      <c r="AS69" s="98" t="n">
        <f aca="false">COUNTIF(F69:AJ72,"=ТН")</f>
        <v>0</v>
      </c>
      <c r="AT69" s="98" t="n">
        <f aca="false">COUNTIF($F69:$AJ72,"=ВД")</f>
        <v>0</v>
      </c>
      <c r="AU69" s="98" t="n">
        <f aca="false">COUNTIF($F69:$AJ72,"=ВП")</f>
        <v>0</v>
      </c>
      <c r="AV69" s="98" t="n">
        <f aca="false">COUNTIF($F69:$AJ72,"=ДД")</f>
        <v>0</v>
      </c>
      <c r="AW69" s="98" t="n">
        <f aca="false">COUNTIF($F69:$AJ72,"=П")</f>
        <v>0</v>
      </c>
      <c r="AX69" s="98" t="n">
        <f aca="false">COUNTIF($F69:$AJ72,"=ПР")</f>
        <v>0</v>
      </c>
      <c r="AY69" s="99" t="n">
        <f aca="false">COUNTIF($F69:$AJ72,"=І")</f>
        <v>0</v>
      </c>
      <c r="AZ69" s="99" t="n">
        <f aca="false">COUNTIF($F69:$AJ72,"=НЗ")</f>
        <v>0</v>
      </c>
      <c r="BA69" s="73" t="str">
        <f aca="false">IF(C69&gt;1,Графік!$L$36,"")</f>
        <v/>
      </c>
    </row>
    <row r="70" customFormat="false" ht="15" hidden="false" customHeight="true" outlineLevel="0" collapsed="false">
      <c r="A70" s="57"/>
      <c r="B70" s="58"/>
      <c r="C70" s="102"/>
      <c r="D70" s="60"/>
      <c r="E70" s="100"/>
      <c r="F70" s="75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1"/>
      <c r="R70" s="170"/>
      <c r="S70" s="170"/>
      <c r="T70" s="171"/>
      <c r="U70" s="170"/>
      <c r="V70" s="170"/>
      <c r="W70" s="171"/>
      <c r="X70" s="170"/>
      <c r="Y70" s="171"/>
      <c r="Z70" s="170"/>
      <c r="AA70" s="170"/>
      <c r="AB70" s="170"/>
      <c r="AC70" s="170"/>
      <c r="AD70" s="171"/>
      <c r="AE70" s="172"/>
      <c r="AF70" s="170"/>
      <c r="AG70" s="170"/>
      <c r="AH70" s="170"/>
      <c r="AI70" s="170"/>
      <c r="AJ70" s="170"/>
      <c r="AK70" s="93"/>
      <c r="AL70" s="94"/>
      <c r="AM70" s="95"/>
      <c r="AN70" s="96"/>
      <c r="AO70" s="70"/>
      <c r="AP70" s="70"/>
      <c r="AQ70" s="70"/>
      <c r="AR70" s="98"/>
      <c r="AS70" s="98"/>
      <c r="AT70" s="98"/>
      <c r="AU70" s="98"/>
      <c r="AV70" s="98"/>
      <c r="AW70" s="98"/>
      <c r="AX70" s="98"/>
      <c r="AY70" s="99"/>
      <c r="AZ70" s="99"/>
      <c r="BA70" s="73"/>
    </row>
    <row r="71" customFormat="false" ht="15" hidden="false" customHeight="true" outlineLevel="0" collapsed="false">
      <c r="A71" s="57"/>
      <c r="B71" s="58"/>
      <c r="C71" s="102"/>
      <c r="D71" s="60"/>
      <c r="E71" s="100"/>
      <c r="F71" s="81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4"/>
      <c r="R71" s="183"/>
      <c r="S71" s="183"/>
      <c r="T71" s="184"/>
      <c r="U71" s="183"/>
      <c r="V71" s="183"/>
      <c r="W71" s="184"/>
      <c r="X71" s="183"/>
      <c r="Y71" s="184"/>
      <c r="Z71" s="183"/>
      <c r="AA71" s="183"/>
      <c r="AB71" s="183"/>
      <c r="AC71" s="183"/>
      <c r="AD71" s="184"/>
      <c r="AE71" s="185"/>
      <c r="AF71" s="183"/>
      <c r="AG71" s="183"/>
      <c r="AH71" s="183"/>
      <c r="AI71" s="183" t="str">
        <f aca="false">IF(AI72&gt;0,"НУ","")</f>
        <v/>
      </c>
      <c r="AJ71" s="183" t="str">
        <f aca="false">IF(AJ72&gt;0,"НУ","")</f>
        <v/>
      </c>
      <c r="AK71" s="93"/>
      <c r="AL71" s="94"/>
      <c r="AM71" s="95"/>
      <c r="AN71" s="96"/>
      <c r="AO71" s="70"/>
      <c r="AP71" s="70"/>
      <c r="AQ71" s="70"/>
      <c r="AR71" s="98"/>
      <c r="AS71" s="98"/>
      <c r="AT71" s="98"/>
      <c r="AU71" s="98"/>
      <c r="AV71" s="98"/>
      <c r="AW71" s="98"/>
      <c r="AX71" s="98"/>
      <c r="AY71" s="99"/>
      <c r="AZ71" s="99"/>
      <c r="BA71" s="73"/>
    </row>
    <row r="72" customFormat="false" ht="15" hidden="false" customHeight="true" outlineLevel="0" collapsed="false">
      <c r="A72" s="57"/>
      <c r="B72" s="58"/>
      <c r="C72" s="102"/>
      <c r="D72" s="60"/>
      <c r="E72" s="101"/>
      <c r="F72" s="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8"/>
      <c r="R72" s="187"/>
      <c r="S72" s="187"/>
      <c r="T72" s="188"/>
      <c r="U72" s="187"/>
      <c r="V72" s="187"/>
      <c r="W72" s="188"/>
      <c r="X72" s="187"/>
      <c r="Y72" s="188"/>
      <c r="Z72" s="187"/>
      <c r="AA72" s="187"/>
      <c r="AB72" s="187"/>
      <c r="AC72" s="187"/>
      <c r="AD72" s="188"/>
      <c r="AE72" s="189"/>
      <c r="AF72" s="187"/>
      <c r="AG72" s="187"/>
      <c r="AH72" s="187"/>
      <c r="AI72" s="187"/>
      <c r="AJ72" s="187"/>
      <c r="AK72" s="93"/>
      <c r="AL72" s="94"/>
      <c r="AM72" s="95"/>
      <c r="AN72" s="96"/>
      <c r="AO72" s="70"/>
      <c r="AP72" s="70"/>
      <c r="AQ72" s="70"/>
      <c r="AR72" s="98"/>
      <c r="AS72" s="98"/>
      <c r="AT72" s="98"/>
      <c r="AU72" s="98"/>
      <c r="AV72" s="98"/>
      <c r="AW72" s="98"/>
      <c r="AX72" s="98"/>
      <c r="AY72" s="99"/>
      <c r="AZ72" s="99"/>
      <c r="BA72" s="73"/>
    </row>
    <row r="73" customFormat="false" ht="27" hidden="false" customHeight="true" outlineLevel="0" collapsed="false">
      <c r="A73" s="103" t="s">
        <v>77</v>
      </c>
      <c r="B73" s="103"/>
      <c r="C73" s="103"/>
      <c r="D73" s="103"/>
      <c r="E73" s="103"/>
      <c r="F73" s="103" t="n">
        <f aca="false">IF(COUNTIF(F$13:F$72,"Р")=0,"-",COUNTIF(F$13:F$72,"Р"))</f>
        <v>8</v>
      </c>
      <c r="G73" s="103" t="n">
        <f aca="false">IF(COUNTIF(G$13:G$72,"Р")=0,"-",COUNTIF(G$13:G$72,"Р"))</f>
        <v>10</v>
      </c>
      <c r="H73" s="103" t="n">
        <f aca="false">IF(COUNTIF(H$13:H$72,"Р")=0,"-",COUNTIF(H$13:H$72,"Р"))</f>
        <v>10</v>
      </c>
      <c r="I73" s="103" t="n">
        <f aca="false">IF(COUNTIF(I$13:I$72,"Р")=0,"-",COUNTIF(I$13:I$72,"Р"))</f>
        <v>10</v>
      </c>
      <c r="J73" s="103" t="str">
        <f aca="false">IF(COUNTIF(J$13:J$72,"Р")=0,"-",COUNTIF(J$13:J$72,"Р"))</f>
        <v>-</v>
      </c>
      <c r="K73" s="103" t="str">
        <f aca="false">IF(COUNTIF(K$13:K$72,"Р")=0,"-",COUNTIF(K$13:K$72,"Р"))</f>
        <v>-</v>
      </c>
      <c r="L73" s="103" t="n">
        <f aca="false">IF(COUNTIF(L$13:L$72,"Р")=0,"-",COUNTIF(L$13:L$72,"Р"))</f>
        <v>10</v>
      </c>
      <c r="M73" s="103" t="n">
        <f aca="false">IF(COUNTIF(M$13:M$72,"Р")=0,"-",COUNTIF(M$13:M$72,"Р"))</f>
        <v>10</v>
      </c>
      <c r="N73" s="103" t="n">
        <f aca="false">IF(COUNTIF(N$13:N$72,"Р")=0,"-",COUNTIF(N$13:N$72,"Р"))</f>
        <v>10</v>
      </c>
      <c r="O73" s="103" t="n">
        <f aca="false">IF(COUNTIF(O$13:O$72,"Р")=0,"-",COUNTIF(O$13:O$72,"Р"))</f>
        <v>10</v>
      </c>
      <c r="P73" s="103" t="str">
        <f aca="false">IF(COUNTIF(P$13:P$72,"Р")=0,"-",COUNTIF(P$13:P$72,"Р"))</f>
        <v>-</v>
      </c>
      <c r="Q73" s="103" t="str">
        <f aca="false">IF(COUNTIF(Q$13:Q$72,"Р")=0,"-",COUNTIF(Q$13:Q$72,"Р"))</f>
        <v>-</v>
      </c>
      <c r="R73" s="103" t="n">
        <f aca="false">IF(COUNTIF(R$13:R$72,"Р")=0,"-",COUNTIF(R$13:R$72,"Р"))</f>
        <v>10</v>
      </c>
      <c r="S73" s="103" t="n">
        <f aca="false">IF(COUNTIF(S$13:S$72,"Р")=0,"-",COUNTIF(S$13:S$72,"Р"))</f>
        <v>10</v>
      </c>
      <c r="T73" s="103" t="n">
        <f aca="false">IF(COUNTIF(T$13:T$72,"Р")=0,"-",COUNTIF(T$13:T$72,"Р"))</f>
        <v>10</v>
      </c>
      <c r="U73" s="103" t="n">
        <f aca="false">IF(COUNTIF(U$13:U$72,"Р")=0,"-",COUNTIF(U$13:U$72,"Р"))</f>
        <v>10</v>
      </c>
      <c r="V73" s="103" t="str">
        <f aca="false">IF(COUNTIF(V$13:V$72,"Р")=0,"-",COUNTIF(V$13:V$72,"Р"))</f>
        <v>-</v>
      </c>
      <c r="W73" s="103" t="str">
        <f aca="false">IF(COUNTIF(W$13:W$72,"Р")=0,"-",COUNTIF(W$13:W$72,"Р"))</f>
        <v>-</v>
      </c>
      <c r="X73" s="103" t="n">
        <f aca="false">IF(COUNTIF(X$13:X$72,"Р")=0,"-",COUNTIF(X$13:X$72,"Р"))</f>
        <v>10</v>
      </c>
      <c r="Y73" s="104" t="n">
        <f aca="false">IF(COUNTIF(Y$13:Y$72,"Р")=0,"-",COUNTIF(Y$13:Y$72,"Р"))</f>
        <v>10</v>
      </c>
      <c r="Z73" s="103" t="n">
        <f aca="false">IF(COUNTIF(Z$13:Z$72,"Р")=0,"-",COUNTIF(Z$13:Z$72,"Р"))</f>
        <v>10</v>
      </c>
      <c r="AA73" s="103" t="n">
        <f aca="false">IF(COUNTIF(AA$13:AA$72,"Р")=0,"-",COUNTIF(AA$13:AA$72,"Р"))</f>
        <v>5</v>
      </c>
      <c r="AB73" s="103" t="str">
        <f aca="false">IF(COUNTIF(AB$13:AB$72,"Р")=0,"-",COUNTIF(AB$13:AB$72,"Р"))</f>
        <v>-</v>
      </c>
      <c r="AC73" s="103" t="str">
        <f aca="false">IF(COUNTIF(AC$13:AC$72,"Р")=0,"-",COUNTIF(AC$13:AC$72,"Р"))</f>
        <v>-</v>
      </c>
      <c r="AD73" s="104" t="n">
        <f aca="false">IF(COUNTIF(AD$13:AD$72,"Р")=0,"-",COUNTIF(AD$13:AD$72,"Р"))</f>
        <v>9</v>
      </c>
      <c r="AE73" s="105" t="n">
        <f aca="false">IF(COUNTIF(AE$13:AE$72,"Р")=0,"-",COUNTIF(AE$13:AE$72,"Р"))</f>
        <v>10</v>
      </c>
      <c r="AF73" s="103" t="n">
        <f aca="false">IF(COUNTIF(AF$13:AF$72,"Р")=0,"-",COUNTIF(AF$13:AF$72,"Р"))</f>
        <v>10</v>
      </c>
      <c r="AG73" s="103" t="n">
        <f aca="false">IF(COUNTIF(AG$13:AG$72,"Р")=0,"-",COUNTIF(AG$13:AG$72,"Р"))</f>
        <v>10</v>
      </c>
      <c r="AH73" s="103" t="str">
        <f aca="false">IF(COUNTIF(AH$13:AH$72,"Р")=0,"-",COUNTIF(AH$13:AH$72,"Р"))</f>
        <v>-</v>
      </c>
      <c r="AI73" s="103" t="str">
        <f aca="false">IF(COUNTIF(AI$13:AI$72,"Р")=0,"-",COUNTIF(AI$13:AI$72,"Р"))</f>
        <v>-</v>
      </c>
      <c r="AJ73" s="103" t="str">
        <f aca="false">IF(COUNTIF(AJ$13:AJ$72,"Р")=0,"-",COUNTIF(AJ$13:AJ$72,"Р"))</f>
        <v>-</v>
      </c>
      <c r="AK73" s="106" t="n">
        <f aca="false">IF(SUM(AK$13:AK$72)&gt;0,SUM(AK$13:AK$72),"-")</f>
        <v>1361</v>
      </c>
      <c r="AL73" s="107" t="str">
        <f aca="false">IF(SUM(AL$13:AL$72)&gt;0,SUM(AL$13:AL$72),"-")</f>
        <v>-</v>
      </c>
      <c r="AM73" s="107" t="n">
        <f aca="false">IF(SUM(AM$13:AM$72)&gt;0,SUM(AM$13:AM$72),"-")</f>
        <v>15</v>
      </c>
      <c r="AN73" s="108" t="n">
        <f aca="false">IF(SUM(AN$13:AN$72)&gt;0,SUM(AN$13:AN$72),"-")</f>
        <v>1376</v>
      </c>
      <c r="AO73" s="109" t="n">
        <f aca="false">IF(SUM(AO$13:AO$72)&gt;0,SUM(AO$13:AO$72),"-")</f>
        <v>192</v>
      </c>
      <c r="AP73" s="109" t="n">
        <f aca="false">IF(SUM(AP$13:AP$72)&gt;0,SUM(AP$13:AP$72),"-")</f>
        <v>78</v>
      </c>
      <c r="AQ73" s="109" t="str">
        <f aca="false">IF(SUM(AQ$13:AQ$72)&gt;0,SUM(AQ$13:AQ$72),"-")</f>
        <v>-</v>
      </c>
      <c r="AR73" s="109" t="str">
        <f aca="false">IF(SUM(AR$13:AR$72)&gt;0,SUM(AR$13:AR$72),"-")</f>
        <v>-</v>
      </c>
      <c r="AS73" s="109" t="n">
        <f aca="false">IF(SUM(AS$13:AS$72)&gt;0,SUM(AS$13:AS$72),"-")</f>
        <v>1</v>
      </c>
      <c r="AT73" s="109" t="str">
        <f aca="false">IF(SUM(AT$13:AT$72)&gt;0,SUM(AT$13:AT$72),"-")</f>
        <v>-</v>
      </c>
      <c r="AU73" s="109" t="str">
        <f aca="false">IF(SUM(AU$13:AU$72)&gt;0,SUM(AU$13:AU$72),"-")</f>
        <v>-</v>
      </c>
      <c r="AV73" s="109" t="str">
        <f aca="false">IF(SUM(AV$13:AV$72)&gt;0,SUM(AV$13:AV$72),"-")</f>
        <v>-</v>
      </c>
      <c r="AW73" s="109" t="n">
        <f aca="false">IF(SUM(AW$13:AW$72)&gt;0,SUM(AW$13:AW$72),"-")</f>
        <v>5</v>
      </c>
      <c r="AX73" s="109" t="str">
        <f aca="false">IF(SUM(AX$13:AX$72)&gt;0,SUM(AX$13:AX$72),"-")</f>
        <v>-</v>
      </c>
      <c r="AY73" s="109" t="str">
        <f aca="false">IF(SUM(AY$13:AY$72)&gt;0,SUM(AY$13:AY$72),"-")</f>
        <v>-</v>
      </c>
      <c r="AZ73" s="109" t="n">
        <f aca="false">IF(SUM(AZ$13:AZ$72)&gt;0,SUM(AZ$13:AZ$72),"-")</f>
        <v>2</v>
      </c>
      <c r="BA73" s="110" t="n">
        <f aca="false">IF(SUM(BA$13:BA$72)&gt;0,SUM(BA$13:BA$72),"-")</f>
        <v>1600</v>
      </c>
    </row>
    <row r="74" customFormat="false" ht="27" hidden="false" customHeight="true" outlineLevel="0" collapsed="false">
      <c r="A74" s="103" t="s">
        <v>78</v>
      </c>
      <c r="B74" s="103"/>
      <c r="C74" s="103"/>
      <c r="D74" s="103"/>
      <c r="E74" s="103"/>
      <c r="F74" s="103" t="str">
        <f aca="false">IF(COUNTIF(F$13:F$72,"РВ")=0,"-",COUNTIF(F$13:F$72,"РВ"))</f>
        <v>-</v>
      </c>
      <c r="G74" s="103" t="str">
        <f aca="false">IF(COUNTIF(G$13:G$72,"РВ")=0,"-",COUNTIF(G$13:G$72,"РВ"))</f>
        <v>-</v>
      </c>
      <c r="H74" s="103" t="str">
        <f aca="false">IF(COUNTIF(H$13:H$72,"РВ")=0,"-",COUNTIF(H$13:H$72,"РВ"))</f>
        <v>-</v>
      </c>
      <c r="I74" s="103" t="str">
        <f aca="false">IF(COUNTIF(I$13:I$72,"РВ")=0,"-",COUNTIF(I$13:I$72,"РВ"))</f>
        <v>-</v>
      </c>
      <c r="J74" s="103" t="str">
        <f aca="false">IF(COUNTIF(J$13:J$72,"РВ")=0,"-",COUNTIF(J$13:J$72,"РВ"))</f>
        <v>-</v>
      </c>
      <c r="K74" s="103" t="n">
        <f aca="false">IF(COUNTIF(K$13:K$72,"РВ")=0,"-",COUNTIF(K$13:K$72,"РВ"))</f>
        <v>1</v>
      </c>
      <c r="L74" s="103" t="str">
        <f aca="false">IF(COUNTIF(L$13:L$72,"РВ")=0,"-",COUNTIF(L$13:L$72,"РВ"))</f>
        <v>-</v>
      </c>
      <c r="M74" s="103" t="str">
        <f aca="false">IF(COUNTIF(M$13:M$72,"РВ")=0,"-",COUNTIF(M$13:M$72,"РВ"))</f>
        <v>-</v>
      </c>
      <c r="N74" s="103" t="str">
        <f aca="false">IF(COUNTIF(N$13:N$72,"РВ")=0,"-",COUNTIF(N$13:N$72,"РВ"))</f>
        <v>-</v>
      </c>
      <c r="O74" s="103" t="str">
        <f aca="false">IF(COUNTIF(O$13:O$72,"РВ")=0,"-",COUNTIF(O$13:O$72,"РВ"))</f>
        <v>-</v>
      </c>
      <c r="P74" s="103" t="str">
        <f aca="false">IF(COUNTIF(P$13:P$72,"РВ")=0,"-",COUNTIF(P$13:P$72,"РВ"))</f>
        <v>-</v>
      </c>
      <c r="Q74" s="103" t="str">
        <f aca="false">IF(COUNTIF(Q$13:Q$72,"РВ")=0,"-",COUNTIF(Q$13:Q$72,"РВ"))</f>
        <v>-</v>
      </c>
      <c r="R74" s="103" t="str">
        <f aca="false">IF(COUNTIF(R$13:R$72,"РВ")=0,"-",COUNTIF(R$13:R$72,"РВ"))</f>
        <v>-</v>
      </c>
      <c r="S74" s="103" t="str">
        <f aca="false">IF(COUNTIF(S$13:S$72,"РВ")=0,"-",COUNTIF(S$13:S$72,"РВ"))</f>
        <v>-</v>
      </c>
      <c r="T74" s="103" t="str">
        <f aca="false">IF(COUNTIF(T$13:T$72,"РВ")=0,"-",COUNTIF(T$13:T$72,"РВ"))</f>
        <v>-</v>
      </c>
      <c r="U74" s="103" t="str">
        <f aca="false">IF(COUNTIF(U$13:U$72,"РВ")=0,"-",COUNTIF(U$13:U$72,"РВ"))</f>
        <v>-</v>
      </c>
      <c r="V74" s="103" t="str">
        <f aca="false">IF(COUNTIF(V$13:V$72,"РВ")=0,"-",COUNTIF(V$13:V$72,"РВ"))</f>
        <v>-</v>
      </c>
      <c r="W74" s="103" t="str">
        <f aca="false">IF(COUNTIF(W$13:W$72,"РВ")=0,"-",COUNTIF(W$13:W$72,"РВ"))</f>
        <v>-</v>
      </c>
      <c r="X74" s="103" t="str">
        <f aca="false">IF(COUNTIF(X$13:X$72,"РВ")=0,"-",COUNTIF(X$13:X$72,"РВ"))</f>
        <v>-</v>
      </c>
      <c r="Y74" s="104" t="str">
        <f aca="false">IF(COUNTIF(Y$13:Y$72,"РВ")=0,"-",COUNTIF(Y$13:Y$72,"РВ"))</f>
        <v>-</v>
      </c>
      <c r="Z74" s="103" t="str">
        <f aca="false">IF(COUNTIF(Z$13:Z$72,"РВ")=0,"-",COUNTIF(Z$13:Z$72,"РВ"))</f>
        <v>-</v>
      </c>
      <c r="AA74" s="103" t="str">
        <f aca="false">IF(COUNTIF(AA$13:AA$72,"РВ")=0,"-",COUNTIF(AA$13:AA$72,"РВ"))</f>
        <v>-</v>
      </c>
      <c r="AB74" s="103" t="str">
        <f aca="false">IF(COUNTIF(AB$13:AB$72,"РВ")=0,"-",COUNTIF(AB$13:AB$72,"РВ"))</f>
        <v>-</v>
      </c>
      <c r="AC74" s="103" t="n">
        <f aca="false">IF(COUNTIF(AC$13:AC$72,"РВ")=0,"-",COUNTIF(AC$13:AC$72,"РВ"))</f>
        <v>1</v>
      </c>
      <c r="AD74" s="104" t="str">
        <f aca="false">IF(COUNTIF(AD$13:AD$72,"РВ")=0,"-",COUNTIF(AD$13:AD$72,"РВ"))</f>
        <v>-</v>
      </c>
      <c r="AE74" s="105" t="str">
        <f aca="false">IF(COUNTIF(AE$13:AE$72,"РВ")=0,"-",COUNTIF(AE$13:AE$72,"РВ"))</f>
        <v>-</v>
      </c>
      <c r="AF74" s="103" t="str">
        <f aca="false">IF(COUNTIF(AF$13:AF$72,"РВ")=0,"-",COUNTIF(AF$13:AF$72,"РВ"))</f>
        <v>-</v>
      </c>
      <c r="AG74" s="103" t="str">
        <f aca="false">IF(COUNTIF(AG$13:AG$72,"РВ")=0,"-",COUNTIF(AG$13:AG$72,"РВ"))</f>
        <v>-</v>
      </c>
      <c r="AH74" s="103" t="str">
        <f aca="false">IF(COUNTIF(AH$13:AH$72,"РВ")=0,"-",COUNTIF(AH$13:AH$72,"РВ"))</f>
        <v>-</v>
      </c>
      <c r="AI74" s="103" t="str">
        <f aca="false">IF(COUNTIF(AI$13:AI$72,"РВ")=0,"-",COUNTIF(AI$13:AI$72,"РВ"))</f>
        <v>-</v>
      </c>
      <c r="AJ74" s="103" t="str">
        <f aca="false">IF(COUNTIF(AJ$13:AJ$72,"РВ")=0,"-",COUNTIF(AJ$13:AJ$72,"РВ"))</f>
        <v>-</v>
      </c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  <c r="AX74" s="111"/>
      <c r="AY74" s="111"/>
      <c r="AZ74" s="111"/>
      <c r="BA74" s="112"/>
    </row>
    <row r="75" customFormat="false" ht="27" hidden="false" customHeight="true" outlineLevel="0" collapsed="false">
      <c r="A75" s="113" t="s">
        <v>79</v>
      </c>
      <c r="B75" s="113"/>
      <c r="C75" s="113"/>
      <c r="D75" s="113"/>
      <c r="E75" s="113"/>
      <c r="F75" s="103" t="str">
        <f aca="false">IF(COUNTIF(F$13:F$72,"НУ")=0,"-",COUNTIF(F$13:F$72,"НУ"))</f>
        <v>-</v>
      </c>
      <c r="G75" s="103" t="str">
        <f aca="false">IF(COUNTIF(G$13:G$72,"НУ")=0,"-",COUNTIF(G$13:G$72,"НУ"))</f>
        <v>-</v>
      </c>
      <c r="H75" s="103" t="str">
        <f aca="false">IF(COUNTIF(H$13:H$72,"НУ")=0,"-",COUNTIF(H$13:H$72,"НУ"))</f>
        <v>-</v>
      </c>
      <c r="I75" s="103" t="str">
        <f aca="false">IF(COUNTIF(I$13:I$72,"НУ")=0,"-",COUNTIF(I$13:I$72,"НУ"))</f>
        <v>-</v>
      </c>
      <c r="J75" s="103" t="str">
        <f aca="false">IF(COUNTIF(J$13:J$72,"НУ")=0,"-",COUNTIF(J$13:J$72,"НУ"))</f>
        <v>-</v>
      </c>
      <c r="K75" s="103" t="str">
        <f aca="false">IF(COUNTIF(K$13:K$72,"НУ")=0,"-",COUNTIF(K$13:K$72,"НУ"))</f>
        <v>-</v>
      </c>
      <c r="L75" s="103" t="str">
        <f aca="false">IF(COUNTIF(L$13:L$72,"НУ")=0,"-",COUNTIF(L$13:L$72,"НУ"))</f>
        <v>-</v>
      </c>
      <c r="M75" s="103" t="str">
        <f aca="false">IF(COUNTIF(M$13:M$72,"НУ")=0,"-",COUNTIF(M$13:M$72,"НУ"))</f>
        <v>-</v>
      </c>
      <c r="N75" s="103" t="str">
        <f aca="false">IF(COUNTIF(N$13:N$72,"НУ")=0,"-",COUNTIF(N$13:N$72,"НУ"))</f>
        <v>-</v>
      </c>
      <c r="O75" s="103" t="str">
        <f aca="false">IF(COUNTIF(O$13:O$72,"НУ")=0,"-",COUNTIF(O$13:O$72,"НУ"))</f>
        <v>-</v>
      </c>
      <c r="P75" s="103" t="str">
        <f aca="false">IF(COUNTIF(P$13:P$72,"НУ")=0,"-",COUNTIF(P$13:P$72,"НУ"))</f>
        <v>-</v>
      </c>
      <c r="Q75" s="103" t="str">
        <f aca="false">IF(COUNTIF(Q$13:Q$72,"НУ")=0,"-",COUNTIF(Q$13:Q$72,"НУ"))</f>
        <v>-</v>
      </c>
      <c r="R75" s="103" t="str">
        <f aca="false">IF(COUNTIF(R$13:R$72,"НУ")=0,"-",COUNTIF(R$13:R$72,"НУ"))</f>
        <v>-</v>
      </c>
      <c r="S75" s="103" t="str">
        <f aca="false">IF(COUNTIF(S$13:S$72,"НУ")=0,"-",COUNTIF(S$13:S$72,"НУ"))</f>
        <v>-</v>
      </c>
      <c r="T75" s="103" t="str">
        <f aca="false">IF(COUNTIF(T$13:T$72,"НУ")=0,"-",COUNTIF(T$13:T$72,"НУ"))</f>
        <v>-</v>
      </c>
      <c r="U75" s="103" t="str">
        <f aca="false">IF(COUNTIF(U$13:U$72,"НУ")=0,"-",COUNTIF(U$13:U$72,"НУ"))</f>
        <v>-</v>
      </c>
      <c r="V75" s="103" t="str">
        <f aca="false">IF(COUNTIF(V$13:V$72,"НУ")=0,"-",COUNTIF(V$13:V$72,"НУ"))</f>
        <v>-</v>
      </c>
      <c r="W75" s="103" t="str">
        <f aca="false">IF(COUNTIF(W$13:W$72,"НУ")=0,"-",COUNTIF(W$13:W$72,"НУ"))</f>
        <v>-</v>
      </c>
      <c r="X75" s="103" t="str">
        <f aca="false">IF(COUNTIF(X$13:X$72,"НУ")=0,"-",COUNTIF(X$13:X$72,"НУ"))</f>
        <v>-</v>
      </c>
      <c r="Y75" s="104" t="str">
        <f aca="false">IF(COUNTIF(Y$13:Y$72,"НУ")=0,"-",COUNTIF(Y$13:Y$72,"НУ"))</f>
        <v>-</v>
      </c>
      <c r="Z75" s="103" t="str">
        <f aca="false">IF(COUNTIF(Z$13:Z$72,"НУ")=0,"-",COUNTIF(Z$13:Z$72,"НУ"))</f>
        <v>-</v>
      </c>
      <c r="AA75" s="103" t="str">
        <f aca="false">IF(COUNTIF(AA$13:AA$72,"НУ")=0,"-",COUNTIF(AA$13:AA$72,"НУ"))</f>
        <v>-</v>
      </c>
      <c r="AB75" s="103" t="str">
        <f aca="false">IF(COUNTIF(AB$13:AB$72,"НУ")=0,"-",COUNTIF(AB$13:AB$72,"НУ"))</f>
        <v>-</v>
      </c>
      <c r="AC75" s="103" t="str">
        <f aca="false">IF(COUNTIF(AC$13:AC$72,"НУ")=0,"-",COUNTIF(AC$13:AC$72,"НУ"))</f>
        <v>-</v>
      </c>
      <c r="AD75" s="104" t="str">
        <f aca="false">IF(COUNTIF(AD$13:AD$72,"НУ")=0,"-",COUNTIF(AD$13:AD$72,"НУ"))</f>
        <v>-</v>
      </c>
      <c r="AE75" s="105" t="str">
        <f aca="false">IF(COUNTIF(AE$13:AE$72,"НУ")=0,"-",COUNTIF(AE$13:AE$72,"НУ"))</f>
        <v>-</v>
      </c>
      <c r="AF75" s="103" t="str">
        <f aca="false">IF(COUNTIF(AF$13:AF$72,"НУ")=0,"-",COUNTIF(AF$13:AF$72,"НУ"))</f>
        <v>-</v>
      </c>
      <c r="AG75" s="103" t="str">
        <f aca="false">IF(COUNTIF(AG$13:AG$72,"НУ")=0,"-",COUNTIF(AG$13:AG$72,"НУ"))</f>
        <v>-</v>
      </c>
      <c r="AH75" s="103" t="str">
        <f aca="false">IF(COUNTIF(AH$13:AH$72,"НУ")=0,"-",COUNTIF(AH$13:AH$72,"НУ"))</f>
        <v>-</v>
      </c>
      <c r="AI75" s="103" t="str">
        <f aca="false">IF(COUNTIF(AI$13:AI$72,"НУ")=0,"-",COUNTIF(AI$13:AI$72,"НУ"))</f>
        <v>-</v>
      </c>
      <c r="AJ75" s="103" t="str">
        <f aca="false">IF(COUNTIF(AJ$13:AJ$72,"НУ")=0,"-",COUNTIF(AJ$13:AJ$72,"НУ"))</f>
        <v>-</v>
      </c>
      <c r="AK75" s="111"/>
      <c r="AL75" s="111"/>
      <c r="AM75" s="111"/>
      <c r="AN75" s="111"/>
      <c r="AO75" s="111"/>
      <c r="AP75" s="111"/>
      <c r="AQ75" s="111"/>
      <c r="AR75" s="111"/>
      <c r="AS75" s="111"/>
      <c r="AT75" s="111"/>
      <c r="AU75" s="111"/>
      <c r="AV75" s="111"/>
      <c r="AW75" s="111"/>
      <c r="AX75" s="111"/>
      <c r="AY75" s="111"/>
      <c r="AZ75" s="111"/>
      <c r="BA75" s="112"/>
    </row>
    <row r="76" customFormat="false" ht="27" hidden="false" customHeight="true" outlineLevel="0" collapsed="false">
      <c r="A76" s="114" t="s">
        <v>80</v>
      </c>
      <c r="B76" s="114"/>
      <c r="C76" s="114"/>
      <c r="D76" s="114"/>
      <c r="E76" s="114"/>
      <c r="F76" s="115" t="n">
        <f aca="false">IF(COUNTIF(F$13:F$72,"ВВ"),"-",IF(COUNTIF(F$13:F$72,"НЗ")+COUNTIF(F$13:F$72,"ТН")+COUNTIF(F$13:F$72,"ПР")+COUNTIF(F$13:F$72,"П")+COUNTIF(F$13:F$72,"В")+COUNTIF(F$13:F$72,"НА")+COUNTIF(F$13:F$72,"ВД")+COUNTIF(F$13:F$72,"ВП")+COUNTIF(F$13:F$72,"ДД")+COUNTIF(F$13:F$72,"І")=0,"-",COUNTIF(F$13:F$72,"НЗ")+COUNTIF(F$13:F$72,"ТН")+COUNTIF(F$13:F$72,"ПР")+COUNTIF(F$13:F$72,"П")+COUNTIF(F$13:F$72,"В")+COUNTIF(F$13:F$72,"НА")+COUNTIF(F$13:F$72,"ВД")+COUNTIF(F$13:F$72,"ВП")+COUNTIF(F$13:F$72,"ДД")+COUNTIF(F$13:F$72,"І")))</f>
        <v>2</v>
      </c>
      <c r="G76" s="115" t="str">
        <f aca="false">IF(COUNTIF(G$13:G$72,"ВВ"),"-",IF(COUNTIF(G$13:G$72,"НЗ")+COUNTIF(G$13:G$72,"ТН")+COUNTIF(G$13:G$72,"ПР")+COUNTIF(G$13:G$72,"П")+COUNTIF(G$13:G$72,"В")+COUNTIF(G$13:G$72,"НА")+COUNTIF(G$13:G$72,"ВД")+COUNTIF(G$13:G$72,"ВП")+COUNTIF(G$13:G$72,"ДД")+COUNTIF(G$13:G$72,"І")=0,"-",COUNTIF(G$13:G$72,"НЗ")+COUNTIF(G$13:G$72,"ТН")+COUNTIF(G$13:G$72,"ПР")+COUNTIF(G$13:G$72,"П")+COUNTIF(G$13:G$72,"В")+COUNTIF(G$13:G$72,"НА")+COUNTIF(G$13:G$72,"ВД")+COUNTIF(G$13:G$72,"ВП")+COUNTIF(G$13:G$72,"ДД")+COUNTIF(G$13:G$72,"І")))</f>
        <v>-</v>
      </c>
      <c r="H76" s="115" t="str">
        <f aca="false">IF(COUNTIF(H$13:H$72,"ВВ"),"-",IF(COUNTIF(H$13:H$72,"НЗ")+COUNTIF(H$13:H$72,"ТН")+COUNTIF(H$13:H$72,"ПР")+COUNTIF(H$13:H$72,"П")+COUNTIF(H$13:H$72,"В")+COUNTIF(H$13:H$72,"НА")+COUNTIF(H$13:H$72,"ВД")+COUNTIF(H$13:H$72,"ВП")+COUNTIF(H$13:H$72,"ДД")+COUNTIF(H$13:H$72,"І")=0,"-",COUNTIF(H$13:H$72,"НЗ")+COUNTIF(H$13:H$72,"ТН")+COUNTIF(H$13:H$72,"ПР")+COUNTIF(H$13:H$72,"П")+COUNTIF(H$13:H$72,"В")+COUNTIF(H$13:H$72,"НА")+COUNTIF(H$13:H$72,"ВД")+COUNTIF(H$13:H$72,"ВП")+COUNTIF(H$13:H$72,"ДД")+COUNTIF(H$13:H$72,"І")))</f>
        <v>-</v>
      </c>
      <c r="I76" s="115" t="str">
        <f aca="false">IF(COUNTIF(I$13:I$72,"ВВ"),"-",IF(COUNTIF(I$13:I$72,"НЗ")+COUNTIF(I$13:I$72,"ТН")+COUNTIF(I$13:I$72,"ПР")+COUNTIF(I$13:I$72,"П")+COUNTIF(I$13:I$72,"В")+COUNTIF(I$13:I$72,"НА")+COUNTIF(I$13:I$72,"ВД")+COUNTIF(I$13:I$72,"ВП")+COUNTIF(I$13:I$72,"ДД")+COUNTIF(I$13:I$72,"І")=0,"-",COUNTIF(I$13:I$72,"НЗ")+COUNTIF(I$13:I$72,"ТН")+COUNTIF(I$13:I$72,"ПР")+COUNTIF(I$13:I$72,"П")+COUNTIF(I$13:I$72,"В")+COUNTIF(I$13:I$72,"НА")+COUNTIF(I$13:I$72,"ВД")+COUNTIF(I$13:I$72,"ВП")+COUNTIF(I$13:I$72,"ДД")+COUNTIF(I$13:I$72,"І")))</f>
        <v>-</v>
      </c>
      <c r="J76" s="115" t="str">
        <f aca="false">IF(COUNTIF(J$13:J$72,"ВВ"),"-",IF(COUNTIF(J$13:J$72,"НЗ")+COUNTIF(J$13:J$72,"ТН")+COUNTIF(J$13:J$72,"ПР")+COUNTIF(J$13:J$72,"П")+COUNTIF(J$13:J$72,"В")+COUNTIF(J$13:J$72,"НА")+COUNTIF(J$13:J$72,"ВД")+COUNTIF(J$13:J$72,"ВП")+COUNTIF(J$13:J$72,"ДД")+COUNTIF(J$13:J$72,"І")=0,"-",COUNTIF(J$13:J$72,"НЗ")+COUNTIF(J$13:J$72,"ТН")+COUNTIF(J$13:J$72,"ПР")+COUNTIF(J$13:J$72,"П")+COUNTIF(J$13:J$72,"В")+COUNTIF(J$13:J$72,"НА")+COUNTIF(J$13:J$72,"ВД")+COUNTIF(J$13:J$72,"ВП")+COUNTIF(J$13:J$72,"ДД")+COUNTIF(J$13:J$72,"І")))</f>
        <v>-</v>
      </c>
      <c r="K76" s="115" t="str">
        <f aca="false">IF(COUNTIF(K$13:K$72,"ВВ"),"-",IF(COUNTIF(K$13:K$72,"НЗ")+COUNTIF(K$13:K$72,"ТН")+COUNTIF(K$13:K$72,"ПР")+COUNTIF(K$13:K$72,"П")+COUNTIF(K$13:K$72,"В")+COUNTIF(K$13:K$72,"НА")+COUNTIF(K$13:K$72,"ВД")+COUNTIF(K$13:K$72,"ВП")+COUNTIF(K$13:K$72,"ДД")+COUNTIF(K$13:K$72,"І")=0,"-",COUNTIF(K$13:K$72,"НЗ")+COUNTIF(K$13:K$72,"ТН")+COUNTIF(K$13:K$72,"ПР")+COUNTIF(K$13:K$72,"П")+COUNTIF(K$13:K$72,"В")+COUNTIF(K$13:K$72,"НА")+COUNTIF(K$13:K$72,"ВД")+COUNTIF(K$13:K$72,"ВП")+COUNTIF(K$13:K$72,"ДД")+COUNTIF(K$13:K$72,"І")))</f>
        <v>-</v>
      </c>
      <c r="L76" s="115" t="str">
        <f aca="false">IF(COUNTIF(L$13:L$72,"ВВ"),"-",IF(COUNTIF(L$13:L$72,"НЗ")+COUNTIF(L$13:L$72,"ТН")+COUNTIF(L$13:L$72,"ПР")+COUNTIF(L$13:L$72,"П")+COUNTIF(L$13:L$72,"В")+COUNTIF(L$13:L$72,"НА")+COUNTIF(L$13:L$72,"ВД")+COUNTIF(L$13:L$72,"ВП")+COUNTIF(L$13:L$72,"ДД")+COUNTIF(L$13:L$72,"І")=0,"-",COUNTIF(L$13:L$72,"НЗ")+COUNTIF(L$13:L$72,"ТН")+COUNTIF(L$13:L$72,"ПР")+COUNTIF(L$13:L$72,"П")+COUNTIF(L$13:L$72,"В")+COUNTIF(L$13:L$72,"НА")+COUNTIF(L$13:L$72,"ВД")+COUNTIF(L$13:L$72,"ВП")+COUNTIF(L$13:L$72,"ДД")+COUNTIF(L$13:L$72,"І")))</f>
        <v>-</v>
      </c>
      <c r="M76" s="115" t="str">
        <f aca="false">IF(COUNTIF(M$13:M$72,"ВВ"),"-",IF(COUNTIF(M$13:M$72,"НЗ")+COUNTIF(M$13:M$72,"ТН")+COUNTIF(M$13:M$72,"ПР")+COUNTIF(M$13:M$72,"П")+COUNTIF(M$13:M$72,"В")+COUNTIF(M$13:M$72,"НА")+COUNTIF(M$13:M$72,"ВД")+COUNTIF(M$13:M$72,"ВП")+COUNTIF(M$13:M$72,"ДД")+COUNTIF(M$13:M$72,"І")=0,"-",COUNTIF(M$13:M$72,"НЗ")+COUNTIF(M$13:M$72,"ТН")+COUNTIF(M$13:M$72,"ПР")+COUNTIF(M$13:M$72,"П")+COUNTIF(M$13:M$72,"В")+COUNTIF(M$13:M$72,"НА")+COUNTIF(M$13:M$72,"ВД")+COUNTIF(M$13:M$72,"ВП")+COUNTIF(M$13:M$72,"ДД")+COUNTIF(M$13:M$72,"І")))</f>
        <v>-</v>
      </c>
      <c r="N76" s="115" t="str">
        <f aca="false">IF(COUNTIF(N$13:N$72,"ВВ"),"-",IF(COUNTIF(N$13:N$72,"НЗ")+COUNTIF(N$13:N$72,"ТН")+COUNTIF(N$13:N$72,"ПР")+COUNTIF(N$13:N$72,"П")+COUNTIF(N$13:N$72,"В")+COUNTIF(N$13:N$72,"НА")+COUNTIF(N$13:N$72,"ВД")+COUNTIF(N$13:N$72,"ВП")+COUNTIF(N$13:N$72,"ДД")+COUNTIF(N$13:N$72,"І")=0,"-",COUNTIF(N$13:N$72,"НЗ")+COUNTIF(N$13:N$72,"ТН")+COUNTIF(N$13:N$72,"ПР")+COUNTIF(N$13:N$72,"П")+COUNTIF(N$13:N$72,"В")+COUNTIF(N$13:N$72,"НА")+COUNTIF(N$13:N$72,"ВД")+COUNTIF(N$13:N$72,"ВП")+COUNTIF(N$13:N$72,"ДД")+COUNTIF(N$13:N$72,"І")))</f>
        <v>-</v>
      </c>
      <c r="O76" s="115" t="str">
        <f aca="false">IF(COUNTIF(O$13:O$72,"ВВ"),"-",IF(COUNTIF(O$13:O$72,"НЗ")+COUNTIF(O$13:O$72,"ТН")+COUNTIF(O$13:O$72,"ПР")+COUNTIF(O$13:O$72,"П")+COUNTIF(O$13:O$72,"В")+COUNTIF(O$13:O$72,"НА")+COUNTIF(O$13:O$72,"ВД")+COUNTIF(O$13:O$72,"ВП")+COUNTIF(O$13:O$72,"ДД")+COUNTIF(O$13:O$72,"І")=0,"-",COUNTIF(O$13:O$72,"НЗ")+COUNTIF(O$13:O$72,"ТН")+COUNTIF(O$13:O$72,"ПР")+COUNTIF(O$13:O$72,"П")+COUNTIF(O$13:O$72,"В")+COUNTIF(O$13:O$72,"НА")+COUNTIF(O$13:O$72,"ВД")+COUNTIF(O$13:O$72,"ВП")+COUNTIF(O$13:O$72,"ДД")+COUNTIF(O$13:O$72,"І")))</f>
        <v>-</v>
      </c>
      <c r="P76" s="115" t="str">
        <f aca="false">IF(COUNTIF(P$13:P$72,"ВВ"),"-",IF(COUNTIF(P$13:P$72,"НЗ")+COUNTIF(P$13:P$72,"ТН")+COUNTIF(P$13:P$72,"ПР")+COUNTIF(P$13:P$72,"П")+COUNTIF(P$13:P$72,"В")+COUNTIF(P$13:P$72,"НА")+COUNTIF(P$13:P$72,"ВД")+COUNTIF(P$13:P$72,"ВП")+COUNTIF(P$13:P$72,"ДД")+COUNTIF(P$13:P$72,"І")=0,"-",COUNTIF(P$13:P$72,"НЗ")+COUNTIF(P$13:P$72,"ТН")+COUNTIF(P$13:P$72,"ПР")+COUNTIF(P$13:P$72,"П")+COUNTIF(P$13:P$72,"В")+COUNTIF(P$13:P$72,"НА")+COUNTIF(P$13:P$72,"ВД")+COUNTIF(P$13:P$72,"ВП")+COUNTIF(P$13:P$72,"ДД")+COUNTIF(P$13:P$72,"І")))</f>
        <v>-</v>
      </c>
      <c r="Q76" s="115" t="str">
        <f aca="false">IF(COUNTIF(Q$13:Q$72,"ВВ"),"-",IF(COUNTIF(Q$13:Q$72,"НЗ")+COUNTIF(Q$13:Q$72,"ТН")+COUNTIF(Q$13:Q$72,"ПР")+COUNTIF(Q$13:Q$72,"П")+COUNTIF(Q$13:Q$72,"В")+COUNTIF(Q$13:Q$72,"НА")+COUNTIF(Q$13:Q$72,"ВД")+COUNTIF(Q$13:Q$72,"ВП")+COUNTIF(Q$13:Q$72,"ДД")+COUNTIF(Q$13:Q$72,"І")=0,"-",COUNTIF(Q$13:Q$72,"НЗ")+COUNTIF(Q$13:Q$72,"ТН")+COUNTIF(Q$13:Q$72,"ПР")+COUNTIF(Q$13:Q$72,"П")+COUNTIF(Q$13:Q$72,"В")+COUNTIF(Q$13:Q$72,"НА")+COUNTIF(Q$13:Q$72,"ВД")+COUNTIF(Q$13:Q$72,"ВП")+COUNTIF(Q$13:Q$72,"ДД")+COUNTIF(Q$13:Q$72,"І")))</f>
        <v>-</v>
      </c>
      <c r="R76" s="115" t="str">
        <f aca="false">IF(COUNTIF(R$13:R$72,"ВВ"),"-",IF(COUNTIF(R$13:R$72,"НЗ")+COUNTIF(R$13:R$72,"ТН")+COUNTIF(R$13:R$72,"ПР")+COUNTIF(R$13:R$72,"П")+COUNTIF(R$13:R$72,"В")+COUNTIF(R$13:R$72,"НА")+COUNTIF(R$13:R$72,"ВД")+COUNTIF(R$13:R$72,"ВП")+COUNTIF(R$13:R$72,"ДД")+COUNTIF(R$13:R$72,"І")=0,"-",COUNTIF(R$13:R$72,"НЗ")+COUNTIF(R$13:R$72,"ТН")+COUNTIF(R$13:R$72,"ПР")+COUNTIF(R$13:R$72,"П")+COUNTIF(R$13:R$72,"В")+COUNTIF(R$13:R$72,"НА")+COUNTIF(R$13:R$72,"ВД")+COUNTIF(R$13:R$72,"ВП")+COUNTIF(R$13:R$72,"ДД")+COUNTIF(R$13:R$72,"І")))</f>
        <v>-</v>
      </c>
      <c r="S76" s="115" t="str">
        <f aca="false">IF(COUNTIF(S$13:S$72,"ВВ"),"-",IF(COUNTIF(S$13:S$72,"НЗ")+COUNTIF(S$13:S$72,"ТН")+COUNTIF(S$13:S$72,"ПР")+COUNTIF(S$13:S$72,"П")+COUNTIF(S$13:S$72,"В")+COUNTIF(S$13:S$72,"НА")+COUNTIF(S$13:S$72,"ВД")+COUNTIF(S$13:S$72,"ВП")+COUNTIF(S$13:S$72,"ДД")+COUNTIF(S$13:S$72,"І")=0,"-",COUNTIF(S$13:S$72,"НЗ")+COUNTIF(S$13:S$72,"ТН")+COUNTIF(S$13:S$72,"ПР")+COUNTIF(S$13:S$72,"П")+COUNTIF(S$13:S$72,"В")+COUNTIF(S$13:S$72,"НА")+COUNTIF(S$13:S$72,"ВД")+COUNTIF(S$13:S$72,"ВП")+COUNTIF(S$13:S$72,"ДД")+COUNTIF(S$13:S$72,"І")))</f>
        <v>-</v>
      </c>
      <c r="T76" s="115" t="str">
        <f aca="false">IF(COUNTIF(T$13:T$72,"ВВ"),"-",IF(COUNTIF(T$13:T$72,"НЗ")+COUNTIF(T$13:T$72,"ТН")+COUNTIF(T$13:T$72,"ПР")+COUNTIF(T$13:T$72,"П")+COUNTIF(T$13:T$72,"В")+COUNTIF(T$13:T$72,"НА")+COUNTIF(T$13:T$72,"ВД")+COUNTIF(T$13:T$72,"ВП")+COUNTIF(T$13:T$72,"ДД")+COUNTIF(T$13:T$72,"І")=0,"-",COUNTIF(T$13:T$72,"НЗ")+COUNTIF(T$13:T$72,"ТН")+COUNTIF(T$13:T$72,"ПР")+COUNTIF(T$13:T$72,"П")+COUNTIF(T$13:T$72,"В")+COUNTIF(T$13:T$72,"НА")+COUNTIF(T$13:T$72,"ВД")+COUNTIF(T$13:T$72,"ВП")+COUNTIF(T$13:T$72,"ДД")+COUNTIF(T$13:T$72,"І")))</f>
        <v>-</v>
      </c>
      <c r="U76" s="115" t="str">
        <f aca="false">IF(COUNTIF(U$13:U$72,"ВВ"),"-",IF(COUNTIF(U$13:U$72,"НЗ")+COUNTIF(U$13:U$72,"ТН")+COUNTIF(U$13:U$72,"ПР")+COUNTIF(U$13:U$72,"П")+COUNTIF(U$13:U$72,"В")+COUNTIF(U$13:U$72,"НА")+COUNTIF(U$13:U$72,"ВД")+COUNTIF(U$13:U$72,"ВП")+COUNTIF(U$13:U$72,"ДД")+COUNTIF(U$13:U$72,"І")=0,"-",COUNTIF(U$13:U$72,"НЗ")+COUNTIF(U$13:U$72,"ТН")+COUNTIF(U$13:U$72,"ПР")+COUNTIF(U$13:U$72,"П")+COUNTIF(U$13:U$72,"В")+COUNTIF(U$13:U$72,"НА")+COUNTIF(U$13:U$72,"ВД")+COUNTIF(U$13:U$72,"ВП")+COUNTIF(U$13:U$72,"ДД")+COUNTIF(U$13:U$72,"І")))</f>
        <v>-</v>
      </c>
      <c r="V76" s="115" t="str">
        <f aca="false">IF(COUNTIF(V$13:V$72,"ВВ"),"-",IF(COUNTIF(V$13:V$72,"НЗ")+COUNTIF(V$13:V$72,"ТН")+COUNTIF(V$13:V$72,"ПР")+COUNTIF(V$13:V$72,"П")+COUNTIF(V$13:V$72,"В")+COUNTIF(V$13:V$72,"НА")+COUNTIF(V$13:V$72,"ВД")+COUNTIF(V$13:V$72,"ВП")+COUNTIF(V$13:V$72,"ДД")+COUNTIF(V$13:V$72,"І")=0,"-",COUNTIF(V$13:V$72,"НЗ")+COUNTIF(V$13:V$72,"ТН")+COUNTIF(V$13:V$72,"ПР")+COUNTIF(V$13:V$72,"П")+COUNTIF(V$13:V$72,"В")+COUNTIF(V$13:V$72,"НА")+COUNTIF(V$13:V$72,"ВД")+COUNTIF(V$13:V$72,"ВП")+COUNTIF(V$13:V$72,"ДД")+COUNTIF(V$13:V$72,"І")))</f>
        <v>-</v>
      </c>
      <c r="W76" s="115" t="str">
        <f aca="false">IF(COUNTIF(W$13:W$72,"ВВ"),"-",IF(COUNTIF(W$13:W$72,"НЗ")+COUNTIF(W$13:W$72,"ТН")+COUNTIF(W$13:W$72,"ПР")+COUNTIF(W$13:W$72,"П")+COUNTIF(W$13:W$72,"В")+COUNTIF(W$13:W$72,"НА")+COUNTIF(W$13:W$72,"ВД")+COUNTIF(W$13:W$72,"ВП")+COUNTIF(W$13:W$72,"ДД")+COUNTIF(W$13:W$72,"І")=0,"-",COUNTIF(W$13:W$72,"НЗ")+COUNTIF(W$13:W$72,"ТН")+COUNTIF(W$13:W$72,"ПР")+COUNTIF(W$13:W$72,"П")+COUNTIF(W$13:W$72,"В")+COUNTIF(W$13:W$72,"НА")+COUNTIF(W$13:W$72,"ВД")+COUNTIF(W$13:W$72,"ВП")+COUNTIF(W$13:W$72,"ДД")+COUNTIF(W$13:W$72,"І")))</f>
        <v>-</v>
      </c>
      <c r="X76" s="115" t="str">
        <f aca="false">IF(COUNTIF(X$13:X$72,"ВВ"),"-",IF(COUNTIF(X$13:X$72,"НЗ")+COUNTIF(X$13:X$72,"ТН")+COUNTIF(X$13:X$72,"ПР")+COUNTIF(X$13:X$72,"П")+COUNTIF(X$13:X$72,"В")+COUNTIF(X$13:X$72,"НА")+COUNTIF(X$13:X$72,"ВД")+COUNTIF(X$13:X$72,"ВП")+COUNTIF(X$13:X$72,"ДД")+COUNTIF(X$13:X$72,"І")=0,"-",COUNTIF(X$13:X$72,"НЗ")+COUNTIF(X$13:X$72,"ТН")+COUNTIF(X$13:X$72,"ПР")+COUNTIF(X$13:X$72,"П")+COUNTIF(X$13:X$72,"В")+COUNTIF(X$13:X$72,"НА")+COUNTIF(X$13:X$72,"ВД")+COUNTIF(X$13:X$72,"ВП")+COUNTIF(X$13:X$72,"ДД")+COUNTIF(X$13:X$72,"І")))</f>
        <v>-</v>
      </c>
      <c r="Y76" s="116" t="str">
        <f aca="false">IF(COUNTIF(Y$13:Y$72,"ВВ"),"-",IF(COUNTIF(Y$13:Y$72,"НЗ")+COUNTIF(Y$13:Y$72,"ТН")+COUNTIF(Y$13:Y$72,"ПР")+COUNTIF(Y$13:Y$72,"П")+COUNTIF(Y$13:Y$72,"В")+COUNTIF(Y$13:Y$72,"НА")+COUNTIF(Y$13:Y$72,"ВД")+COUNTIF(Y$13:Y$72,"ВП")+COUNTIF(Y$13:Y$72,"ДД")+COUNTIF(Y$13:Y$72,"І")=0,"-",COUNTIF(Y$13:Y$72,"НЗ")+COUNTIF(Y$13:Y$72,"ТН")+COUNTIF(Y$13:Y$72,"ПР")+COUNTIF(Y$13:Y$72,"П")+COUNTIF(Y$13:Y$72,"В")+COUNTIF(Y$13:Y$72,"НА")+COUNTIF(Y$13:Y$72,"ВД")+COUNTIF(Y$13:Y$72,"ВП")+COUNTIF(Y$13:Y$72,"ДД")+COUNTIF(Y$13:Y$72,"І")))</f>
        <v>-</v>
      </c>
      <c r="Z76" s="115" t="str">
        <f aca="false">IF(COUNTIF(Z$13:Z$72,"ВВ"),"-",IF(COUNTIF(Z$13:Z$72,"НЗ")+COUNTIF(Z$13:Z$72,"ТН")+COUNTIF(Z$13:Z$72,"ПР")+COUNTIF(Z$13:Z$72,"П")+COUNTIF(Z$13:Z$72,"В")+COUNTIF(Z$13:Z$72,"НА")+COUNTIF(Z$13:Z$72,"ВД")+COUNTIF(Z$13:Z$72,"ВП")+COUNTIF(Z$13:Z$72,"ДД")+COUNTIF(Z$13:Z$72,"І")=0,"-",COUNTIF(Z$13:Z$72,"НЗ")+COUNTIF(Z$13:Z$72,"ТН")+COUNTIF(Z$13:Z$72,"ПР")+COUNTIF(Z$13:Z$72,"П")+COUNTIF(Z$13:Z$72,"В")+COUNTIF(Z$13:Z$72,"НА")+COUNTIF(Z$13:Z$72,"ВД")+COUNTIF(Z$13:Z$72,"ВП")+COUNTIF(Z$13:Z$72,"ДД")+COUNTIF(Z$13:Z$72,"І")))</f>
        <v>-</v>
      </c>
      <c r="AA76" s="115" t="n">
        <f aca="false">IF(COUNTIF(AA$13:AA$72,"ВВ"),"-",IF(COUNTIF(AA$13:AA$72,"НЗ")+COUNTIF(AA$13:AA$72,"ТН")+COUNTIF(AA$13:AA$72,"ПР")+COUNTIF(AA$13:AA$72,"П")+COUNTIF(AA$13:AA$72,"В")+COUNTIF(AA$13:AA$72,"НА")+COUNTIF(AA$13:AA$72,"ВД")+COUNTIF(AA$13:AA$72,"ВП")+COUNTIF(AA$13:AA$72,"ДД")+COUNTIF(AA$13:AA$72,"І")=0,"-",COUNTIF(AA$13:AA$72,"НЗ")+COUNTIF(AA$13:AA$72,"ТН")+COUNTIF(AA$13:AA$72,"ПР")+COUNTIF(AA$13:AA$72,"П")+COUNTIF(AA$13:AA$72,"В")+COUNTIF(AA$13:AA$72,"НА")+COUNTIF(AA$13:AA$72,"ВД")+COUNTIF(AA$13:AA$72,"ВП")+COUNTIF(AA$13:AA$72,"ДД")+COUNTIF(AA$13:AA$72,"І")))</f>
        <v>5</v>
      </c>
      <c r="AB76" s="115" t="str">
        <f aca="false">IF(COUNTIF(AB$13:AB$72,"ВВ"),"-",IF(COUNTIF(AB$13:AB$72,"НЗ")+COUNTIF(AB$13:AB$72,"ТН")+COUNTIF(AB$13:AB$72,"ПР")+COUNTIF(AB$13:AB$72,"П")+COUNTIF(AB$13:AB$72,"В")+COUNTIF(AB$13:AB$72,"НА")+COUNTIF(AB$13:AB$72,"ВД")+COUNTIF(AB$13:AB$72,"ВП")+COUNTIF(AB$13:AB$72,"ДД")+COUNTIF(AB$13:AB$72,"І")=0,"-",COUNTIF(AB$13:AB$72,"НЗ")+COUNTIF(AB$13:AB$72,"ТН")+COUNTIF(AB$13:AB$72,"ПР")+COUNTIF(AB$13:AB$72,"П")+COUNTIF(AB$13:AB$72,"В")+COUNTIF(AB$13:AB$72,"НА")+COUNTIF(AB$13:AB$72,"ВД")+COUNTIF(AB$13:AB$72,"ВП")+COUNTIF(AB$13:AB$72,"ДД")+COUNTIF(AB$13:AB$72,"І")))</f>
        <v>-</v>
      </c>
      <c r="AC76" s="115" t="str">
        <f aca="false">IF(COUNTIF(AC$13:AC$72,"ВВ"),"-",IF(COUNTIF(AC$13:AC$72,"НЗ")+COUNTIF(AC$13:AC$72,"ТН")+COUNTIF(AC$13:AC$72,"ПР")+COUNTIF(AC$13:AC$72,"П")+COUNTIF(AC$13:AC$72,"В")+COUNTIF(AC$13:AC$72,"НА")+COUNTIF(AC$13:AC$72,"ВД")+COUNTIF(AC$13:AC$72,"ВП")+COUNTIF(AC$13:AC$72,"ДД")+COUNTIF(AC$13:AC$72,"І")=0,"-",COUNTIF(AC$13:AC$72,"НЗ")+COUNTIF(AC$13:AC$72,"ТН")+COUNTIF(AC$13:AC$72,"ПР")+COUNTIF(AC$13:AC$72,"П")+COUNTIF(AC$13:AC$72,"В")+COUNTIF(AC$13:AC$72,"НА")+COUNTIF(AC$13:AC$72,"ВД")+COUNTIF(AC$13:AC$72,"ВП")+COUNTIF(AC$13:AC$72,"ДД")+COUNTIF(AC$13:AC$72,"І")))</f>
        <v>-</v>
      </c>
      <c r="AD76" s="116" t="n">
        <f aca="false">IF(COUNTIF(AD$13:AD$72,"ВВ"),"-",IF(COUNTIF(AD$13:AD$72,"НЗ")+COUNTIF(AD$13:AD$72,"ТН")+COUNTIF(AD$13:AD$72,"ПР")+COUNTIF(AD$13:AD$72,"П")+COUNTIF(AD$13:AD$72,"В")+COUNTIF(AD$13:AD$72,"НА")+COUNTIF(AD$13:AD$72,"ВД")+COUNTIF(AD$13:AD$72,"ВП")+COUNTIF(AD$13:AD$72,"ДД")+COUNTIF(AD$13:AD$72,"І")=0,"-",COUNTIF(AD$13:AD$72,"НЗ")+COUNTIF(AD$13:AD$72,"ТН")+COUNTIF(AD$13:AD$72,"ПР")+COUNTIF(AD$13:AD$72,"П")+COUNTIF(AD$13:AD$72,"В")+COUNTIF(AD$13:AD$72,"НА")+COUNTIF(AD$13:AD$72,"ВД")+COUNTIF(AD$13:AD$72,"ВП")+COUNTIF(AD$13:AD$72,"ДД")+COUNTIF(AD$13:AD$72,"І")))</f>
        <v>1</v>
      </c>
      <c r="AE76" s="117" t="str">
        <f aca="false">IF(COUNTIF(AE$13:AE$72,"ВВ"),"-",IF(COUNTIF(AE$13:AE$72,"НЗ")+COUNTIF(AE$13:AE$72,"ТН")+COUNTIF(AE$13:AE$72,"ПР")+COUNTIF(AE$13:AE$72,"П")+COUNTIF(AE$13:AE$72,"В")+COUNTIF(AE$13:AE$72,"НА")+COUNTIF(AE$13:AE$72,"ВД")+COUNTIF(AE$13:AE$72,"ВП")+COUNTIF(AE$13:AE$72,"ДД")+COUNTIF(AE$13:AE$72,"І")=0,"-",COUNTIF(AE$13:AE$72,"НЗ")+COUNTIF(AE$13:AE$72,"ТН")+COUNTIF(AE$13:AE$72,"ПР")+COUNTIF(AE$13:AE$72,"П")+COUNTIF(AE$13:AE$72,"В")+COUNTIF(AE$13:AE$72,"НА")+COUNTIF(AE$13:AE$72,"ВД")+COUNTIF(AE$13:AE$72,"ВП")+COUNTIF(AE$13:AE$72,"ДД")+COUNTIF(AE$13:AE$72,"І")))</f>
        <v>-</v>
      </c>
      <c r="AF76" s="115" t="str">
        <f aca="false">IF(COUNTIF(AF$13:AF$72,"ВВ"),"-",IF(COUNTIF(AF$13:AF$72,"НЗ")+COUNTIF(AF$13:AF$72,"ТН")+COUNTIF(AF$13:AF$72,"ПР")+COUNTIF(AF$13:AF$72,"П")+COUNTIF(AF$13:AF$72,"В")+COUNTIF(AF$13:AF$72,"НА")+COUNTIF(AF$13:AF$72,"ВД")+COUNTIF(AF$13:AF$72,"ВП")+COUNTIF(AF$13:AF$72,"ДД")+COUNTIF(AF$13:AF$72,"І")=0,"-",COUNTIF(AF$13:AF$72,"НЗ")+COUNTIF(AF$13:AF$72,"ТН")+COUNTIF(AF$13:AF$72,"ПР")+COUNTIF(AF$13:AF$72,"П")+COUNTIF(AF$13:AF$72,"В")+COUNTIF(AF$13:AF$72,"НА")+COUNTIF(AF$13:AF$72,"ВД")+COUNTIF(AF$13:AF$72,"ВП")+COUNTIF(AF$13:AF$72,"ДД")+COUNTIF(AF$13:AF$72,"І")))</f>
        <v>-</v>
      </c>
      <c r="AG76" s="115" t="str">
        <f aca="false">IF(COUNTIF(AG$13:AG$72,"ВВ"),"-",IF(COUNTIF(AG$13:AG$72,"НЗ")+COUNTIF(AG$13:AG$72,"ТН")+COUNTIF(AG$13:AG$72,"ПР")+COUNTIF(AG$13:AG$72,"П")+COUNTIF(AG$13:AG$72,"В")+COUNTIF(AG$13:AG$72,"НА")+COUNTIF(AG$13:AG$72,"ВД")+COUNTIF(AG$13:AG$72,"ВП")+COUNTIF(AG$13:AG$72,"ДД")+COUNTIF(AG$13:AG$72,"І")=0,"-",COUNTIF(AG$13:AG$72,"НЗ")+COUNTIF(AG$13:AG$72,"ТН")+COUNTIF(AG$13:AG$72,"ПР")+COUNTIF(AG$13:AG$72,"П")+COUNTIF(AG$13:AG$72,"В")+COUNTIF(AG$13:AG$72,"НА")+COUNTIF(AG$13:AG$72,"ВД")+COUNTIF(AG$13:AG$72,"ВП")+COUNTIF(AG$13:AG$72,"ДД")+COUNTIF(AG$13:AG$72,"І")))</f>
        <v>-</v>
      </c>
      <c r="AH76" s="115" t="str">
        <f aca="false">IF(COUNTIF(AH$13:AH$72,"ВВ"),"-",IF(COUNTIF(AH$13:AH$72,"НЗ")+COUNTIF(AH$13:AH$72,"ТН")+COUNTIF(AH$13:AH$72,"ПР")+COUNTIF(AH$13:AH$72,"П")+COUNTIF(AH$13:AH$72,"В")+COUNTIF(AH$13:AH$72,"НА")+COUNTIF(AH$13:AH$72,"ВД")+COUNTIF(AH$13:AH$72,"ВП")+COUNTIF(AH$13:AH$72,"ДД")+COUNTIF(AH$13:AH$72,"І")=0,"-",COUNTIF(AH$13:AH$72,"НЗ")+COUNTIF(AH$13:AH$72,"ТН")+COUNTIF(AH$13:AH$72,"ПР")+COUNTIF(AH$13:AH$72,"П")+COUNTIF(AH$13:AH$72,"В")+COUNTIF(AH$13:AH$72,"НА")+COUNTIF(AH$13:AH$72,"ВД")+COUNTIF(AH$13:AH$72,"ВП")+COUNTIF(AH$13:AH$72,"ДД")+COUNTIF(AH$13:AH$72,"І")))</f>
        <v>-</v>
      </c>
      <c r="AI76" s="115" t="str">
        <f aca="false">IF(COUNTIF(AI$13:AI$72,"ВВ"),"-",IF(COUNTIF(AI$13:AI$72,"НЗ")+COUNTIF(AI$13:AI$72,"ТН")+COUNTIF(AI$13:AI$72,"ПР")+COUNTIF(AI$13:AI$72,"П")+COUNTIF(AI$13:AI$72,"В")+COUNTIF(AI$13:AI$72,"НА")+COUNTIF(AI$13:AI$72,"ВД")+COUNTIF(AI$13:AI$72,"ВП")+COUNTIF(AI$13:AI$72,"ДД")+COUNTIF(AI$13:AI$72,"І")=0,"-",COUNTIF(AI$13:AI$72,"НЗ")+COUNTIF(AI$13:AI$72,"ТН")+COUNTIF(AI$13:AI$72,"ПР")+COUNTIF(AI$13:AI$72,"П")+COUNTIF(AI$13:AI$72,"В")+COUNTIF(AI$13:AI$72,"НА")+COUNTIF(AI$13:AI$72,"ВД")+COUNTIF(AI$13:AI$72,"ВП")+COUNTIF(AI$13:AI$72,"ДД")+COUNTIF(AI$13:AI$72,"І")))</f>
        <v>-</v>
      </c>
      <c r="AJ76" s="115" t="str">
        <f aca="false">IF(COUNTIF(AJ$13:AJ$72,"ВВ"),"-",IF(COUNTIF(AJ$13:AJ$72,"НЗ")+COUNTIF(AJ$13:AJ$72,"ТН")+COUNTIF(AJ$13:AJ$72,"ПР")+COUNTIF(AJ$13:AJ$72,"П")+COUNTIF(AJ$13:AJ$72,"В")+COUNTIF(AJ$13:AJ$72,"НА")+COUNTIF(AJ$13:AJ$72,"ВД")+COUNTIF(AJ$13:AJ$72,"ВП")+COUNTIF(AJ$13:AJ$72,"ДД")+COUNTIF(AJ$13:AJ$72,"І")=0,"-",COUNTIF(AJ$13:AJ$72,"НЗ")+COUNTIF(AJ$13:AJ$72,"ТН")+COUNTIF(AJ$13:AJ$72,"ПР")+COUNTIF(AJ$13:AJ$72,"П")+COUNTIF(AJ$13:AJ$72,"В")+COUNTIF(AJ$13:AJ$72,"НА")+COUNTIF(AJ$13:AJ$72,"ВД")+COUNTIF(AJ$13:AJ$72,"ВП")+COUNTIF(AJ$13:AJ$72,"ДД")+COUNTIF(AJ$13:AJ$72,"І")))</f>
        <v>-</v>
      </c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9"/>
    </row>
    <row r="77" customFormat="false" ht="12.75" hidden="false" customHeight="false" outlineLevel="0" collapsed="false">
      <c r="D77" s="120"/>
      <c r="E77" s="120"/>
    </row>
    <row r="78" customFormat="false" ht="12.75" hidden="false" customHeight="true" outlineLevel="0" collapsed="false">
      <c r="A78" s="121" t="s">
        <v>81</v>
      </c>
      <c r="B78" s="121"/>
      <c r="C78" s="121"/>
      <c r="D78" s="121"/>
      <c r="E78" s="122"/>
      <c r="F78" s="122"/>
      <c r="G78" s="122"/>
      <c r="H78" s="122"/>
      <c r="I78" s="122"/>
      <c r="J78" s="122"/>
      <c r="L78" s="123"/>
      <c r="M78" s="123"/>
      <c r="N78" s="123"/>
      <c r="P78" s="124"/>
      <c r="Q78" s="124"/>
      <c r="R78" s="124"/>
      <c r="S78" s="124"/>
      <c r="T78" s="124"/>
      <c r="U78" s="125"/>
      <c r="V78" s="125"/>
      <c r="W78" s="126"/>
      <c r="X78" s="125"/>
      <c r="Y78" s="126"/>
      <c r="Z78" s="125"/>
      <c r="AA78" s="125"/>
      <c r="AB78" s="125"/>
      <c r="AC78" s="125"/>
      <c r="AD78" s="126"/>
      <c r="AE78" s="127"/>
      <c r="AF78" s="125"/>
      <c r="AG78" s="125"/>
      <c r="AH78" s="125"/>
      <c r="AI78" s="125"/>
      <c r="AJ78" s="125"/>
      <c r="AK78" s="128"/>
      <c r="AL78" s="128"/>
      <c r="AM78" s="128"/>
      <c r="AN78" s="129"/>
      <c r="AO78" s="129"/>
    </row>
    <row r="79" customFormat="false" ht="12.75" hidden="false" customHeight="true" outlineLevel="0" collapsed="false">
      <c r="A79" s="40"/>
      <c r="B79" s="130"/>
      <c r="C79" s="200"/>
      <c r="D79" s="40"/>
      <c r="E79" s="132" t="s">
        <v>82</v>
      </c>
      <c r="F79" s="132"/>
      <c r="G79" s="132"/>
      <c r="H79" s="132"/>
      <c r="I79" s="132"/>
      <c r="J79" s="132"/>
      <c r="K79" s="40"/>
      <c r="L79" s="132" t="s">
        <v>83</v>
      </c>
      <c r="M79" s="132"/>
      <c r="N79" s="132"/>
      <c r="O79" s="40"/>
      <c r="P79" s="132" t="s">
        <v>84</v>
      </c>
      <c r="Q79" s="132"/>
      <c r="R79" s="132"/>
      <c r="S79" s="132"/>
      <c r="T79" s="132"/>
      <c r="U79" s="40"/>
      <c r="V79" s="40"/>
      <c r="W79" s="133"/>
      <c r="X79" s="40"/>
      <c r="Y79" s="133"/>
      <c r="Z79" s="40"/>
      <c r="AA79" s="40"/>
      <c r="AB79" s="40"/>
      <c r="AC79" s="40"/>
      <c r="AD79" s="133"/>
      <c r="AE79" s="134"/>
      <c r="AF79" s="40"/>
      <c r="AG79" s="40"/>
      <c r="AH79" s="40"/>
      <c r="AI79" s="40"/>
      <c r="AJ79" s="40"/>
      <c r="AK79" s="40"/>
      <c r="AL79" s="135"/>
      <c r="AM79" s="40"/>
      <c r="AN79" s="136"/>
      <c r="AO79" s="136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137"/>
    </row>
    <row r="80" customFormat="false" ht="12.75" hidden="false" customHeight="true" outlineLevel="0" collapsed="false">
      <c r="A80" s="138" t="s">
        <v>85</v>
      </c>
      <c r="B80" s="138"/>
      <c r="C80" s="201"/>
      <c r="E80" s="140" t="s">
        <v>86</v>
      </c>
      <c r="F80" s="140"/>
      <c r="G80" s="140"/>
      <c r="H80" s="140"/>
      <c r="I80" s="140"/>
      <c r="J80" s="140"/>
      <c r="L80" s="123"/>
      <c r="M80" s="123"/>
      <c r="N80" s="123"/>
      <c r="P80" s="124"/>
      <c r="Q80" s="124"/>
      <c r="R80" s="124"/>
      <c r="S80" s="124"/>
      <c r="T80" s="124"/>
      <c r="U80" s="125"/>
      <c r="V80" s="125"/>
      <c r="W80" s="126"/>
      <c r="X80" s="125"/>
      <c r="Y80" s="126"/>
      <c r="Z80" s="125"/>
      <c r="AA80" s="125"/>
      <c r="AB80" s="125"/>
      <c r="AC80" s="125"/>
      <c r="AD80" s="126"/>
      <c r="AE80" s="127"/>
      <c r="AF80" s="125"/>
      <c r="AG80" s="125"/>
      <c r="AH80" s="125"/>
      <c r="AI80" s="125"/>
      <c r="AJ80" s="125"/>
      <c r="AK80" s="141" t="n">
        <f aca="false">AO4</f>
        <v>43522</v>
      </c>
      <c r="AL80" s="141"/>
      <c r="AM80" s="141"/>
      <c r="AN80" s="129"/>
      <c r="AO80" s="129"/>
    </row>
    <row r="81" customFormat="false" ht="12.75" hidden="false" customHeight="true" outlineLevel="0" collapsed="false">
      <c r="A81" s="40"/>
      <c r="B81" s="40"/>
      <c r="C81" s="202"/>
      <c r="D81" s="40"/>
      <c r="E81" s="132" t="s">
        <v>82</v>
      </c>
      <c r="F81" s="132"/>
      <c r="G81" s="132"/>
      <c r="H81" s="132"/>
      <c r="I81" s="132"/>
      <c r="J81" s="132"/>
      <c r="K81" s="40"/>
      <c r="L81" s="132" t="s">
        <v>83</v>
      </c>
      <c r="M81" s="132"/>
      <c r="N81" s="132"/>
      <c r="O81" s="40"/>
      <c r="P81" s="132" t="s">
        <v>84</v>
      </c>
      <c r="Q81" s="132"/>
      <c r="R81" s="132"/>
      <c r="S81" s="132"/>
      <c r="T81" s="132"/>
      <c r="U81" s="136"/>
      <c r="V81" s="136"/>
      <c r="W81" s="142"/>
      <c r="X81" s="136"/>
      <c r="Y81" s="142"/>
      <c r="Z81" s="136"/>
      <c r="AA81" s="136"/>
      <c r="AB81" s="136"/>
      <c r="AC81" s="136"/>
      <c r="AD81" s="142"/>
      <c r="AE81" s="143"/>
      <c r="AF81" s="136"/>
      <c r="AG81" s="136"/>
      <c r="AH81" s="136"/>
      <c r="AI81" s="136"/>
      <c r="AJ81" s="136"/>
      <c r="AK81" s="136"/>
      <c r="AL81" s="40"/>
      <c r="AM81" s="136"/>
      <c r="AN81" s="136"/>
      <c r="AO81" s="136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137"/>
    </row>
    <row r="83" customFormat="false" ht="12.75" hidden="false" customHeight="true" outlineLevel="0" collapsed="false">
      <c r="D83" s="144" t="s">
        <v>87</v>
      </c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144"/>
      <c r="AM83" s="144"/>
    </row>
    <row r="84" customFormat="false" ht="12.75" hidden="false" customHeight="true" outlineLevel="0" collapsed="false">
      <c r="D84" s="6" t="s">
        <v>35</v>
      </c>
      <c r="E84" s="6" t="s">
        <v>88</v>
      </c>
      <c r="F84" s="145" t="s">
        <v>89</v>
      </c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</row>
    <row r="85" customFormat="false" ht="12.75" hidden="false" customHeight="true" outlineLevel="0" collapsed="false">
      <c r="D85" s="6" t="s">
        <v>38</v>
      </c>
      <c r="E85" s="6" t="s">
        <v>88</v>
      </c>
      <c r="F85" s="145" t="s">
        <v>90</v>
      </c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</row>
    <row r="86" customFormat="false" ht="12.75" hidden="false" customHeight="true" outlineLevel="0" collapsed="false">
      <c r="D86" s="6" t="s">
        <v>91</v>
      </c>
      <c r="E86" s="6" t="s">
        <v>88</v>
      </c>
      <c r="F86" s="145" t="s">
        <v>92</v>
      </c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</row>
    <row r="87" customFormat="false" ht="12.75" hidden="false" customHeight="true" outlineLevel="0" collapsed="false">
      <c r="D87" s="6" t="s">
        <v>93</v>
      </c>
      <c r="E87" s="6" t="s">
        <v>88</v>
      </c>
      <c r="F87" s="145" t="s">
        <v>94</v>
      </c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</row>
    <row r="88" customFormat="false" ht="12.75" hidden="false" customHeight="true" outlineLevel="0" collapsed="false">
      <c r="D88" s="6" t="s">
        <v>36</v>
      </c>
      <c r="E88" s="6" t="s">
        <v>88</v>
      </c>
      <c r="F88" s="145" t="s">
        <v>95</v>
      </c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</row>
    <row r="89" customFormat="false" ht="12.75" hidden="false" customHeight="true" outlineLevel="0" collapsed="false">
      <c r="D89" s="6" t="s">
        <v>37</v>
      </c>
      <c r="E89" s="6" t="s">
        <v>88</v>
      </c>
      <c r="F89" s="145" t="s">
        <v>96</v>
      </c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</row>
    <row r="90" customFormat="false" ht="12.75" hidden="false" customHeight="true" outlineLevel="0" collapsed="false">
      <c r="D90" s="6" t="s">
        <v>42</v>
      </c>
      <c r="E90" s="6" t="s">
        <v>88</v>
      </c>
      <c r="F90" s="145" t="s">
        <v>27</v>
      </c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</row>
    <row r="91" customFormat="false" ht="12.75" hidden="false" customHeight="true" outlineLevel="0" collapsed="false">
      <c r="D91" s="6" t="s">
        <v>97</v>
      </c>
      <c r="E91" s="6" t="s">
        <v>88</v>
      </c>
      <c r="F91" s="145" t="s">
        <v>98</v>
      </c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</row>
    <row r="92" customFormat="false" ht="12.75" hidden="false" customHeight="true" outlineLevel="0" collapsed="false">
      <c r="D92" s="6" t="s">
        <v>43</v>
      </c>
      <c r="E92" s="6" t="s">
        <v>88</v>
      </c>
      <c r="F92" s="145" t="s">
        <v>99</v>
      </c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</row>
    <row r="93" customFormat="false" ht="12.75" hidden="false" customHeight="true" outlineLevel="0" collapsed="false">
      <c r="D93" s="6" t="s">
        <v>44</v>
      </c>
      <c r="E93" s="6" t="s">
        <v>88</v>
      </c>
      <c r="F93" s="145" t="s">
        <v>100</v>
      </c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</row>
    <row r="94" customFormat="false" ht="12.75" hidden="false" customHeight="true" outlineLevel="0" collapsed="false">
      <c r="D94" s="6" t="s">
        <v>40</v>
      </c>
      <c r="E94" s="6" t="s">
        <v>88</v>
      </c>
      <c r="F94" s="145" t="s">
        <v>101</v>
      </c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</row>
    <row r="95" customFormat="false" ht="12.75" hidden="false" customHeight="true" outlineLevel="0" collapsed="false">
      <c r="D95" s="6" t="s">
        <v>45</v>
      </c>
      <c r="E95" s="6" t="s">
        <v>88</v>
      </c>
      <c r="F95" s="145" t="s">
        <v>30</v>
      </c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</row>
    <row r="96" customFormat="false" ht="12.75" hidden="false" customHeight="true" outlineLevel="0" collapsed="false">
      <c r="D96" s="6" t="s">
        <v>46</v>
      </c>
      <c r="E96" s="6" t="s">
        <v>88</v>
      </c>
      <c r="F96" s="145" t="s">
        <v>31</v>
      </c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</row>
    <row r="97" customFormat="false" ht="12.75" hidden="false" customHeight="true" outlineLevel="0" collapsed="false">
      <c r="D97" s="6" t="s">
        <v>41</v>
      </c>
      <c r="E97" s="6" t="s">
        <v>88</v>
      </c>
      <c r="F97" s="145" t="s">
        <v>102</v>
      </c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</row>
    <row r="98" customFormat="false" ht="12.75" hidden="false" customHeight="true" outlineLevel="0" collapsed="false">
      <c r="D98" s="6" t="s">
        <v>47</v>
      </c>
      <c r="E98" s="6" t="s">
        <v>88</v>
      </c>
      <c r="F98" s="145" t="s">
        <v>32</v>
      </c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</row>
    <row r="99" customFormat="false" ht="12.75" hidden="false" customHeight="true" outlineLevel="0" collapsed="false">
      <c r="D99" s="6" t="s">
        <v>48</v>
      </c>
      <c r="E99" s="6" t="s">
        <v>88</v>
      </c>
      <c r="F99" s="145" t="s">
        <v>33</v>
      </c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</row>
  </sheetData>
  <autoFilter ref="A12:BA74"/>
  <mergeCells count="389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E73"/>
    <mergeCell ref="A74:E74"/>
    <mergeCell ref="A75:E75"/>
    <mergeCell ref="A76:E76"/>
    <mergeCell ref="A78:D78"/>
    <mergeCell ref="E78:J78"/>
    <mergeCell ref="L78:N78"/>
    <mergeCell ref="P78:T78"/>
    <mergeCell ref="AK78:AM78"/>
    <mergeCell ref="E79:J79"/>
    <mergeCell ref="L79:N79"/>
    <mergeCell ref="P79:T79"/>
    <mergeCell ref="E80:J80"/>
    <mergeCell ref="L80:N80"/>
    <mergeCell ref="P80:T80"/>
    <mergeCell ref="AK80:AM80"/>
    <mergeCell ref="E81:J81"/>
    <mergeCell ref="L81:N81"/>
    <mergeCell ref="P81:T81"/>
    <mergeCell ref="D83:AM83"/>
    <mergeCell ref="F84:AM84"/>
    <mergeCell ref="F85:AM85"/>
    <mergeCell ref="F86:AM86"/>
    <mergeCell ref="F87:AM87"/>
    <mergeCell ref="F88:AM88"/>
    <mergeCell ref="F89:AM89"/>
    <mergeCell ref="F90:AM90"/>
    <mergeCell ref="F91:AM91"/>
    <mergeCell ref="F92:AM92"/>
    <mergeCell ref="F93:AM93"/>
    <mergeCell ref="F94:AM94"/>
    <mergeCell ref="F95:AM95"/>
    <mergeCell ref="F96:AM96"/>
    <mergeCell ref="F97:AM97"/>
    <mergeCell ref="F98:AM98"/>
    <mergeCell ref="F99:AM99"/>
  </mergeCells>
  <conditionalFormatting sqref="F16:AJ16,F56:AJ56,F60:AJ60,F64:AJ64,F68:AJ68,F72:AJ72,F20:Y20,F24:Y24,F28:Y28,F32:W32,F36:W36,F40:W40,F44:W44,F48:W48,AB20:AJ20,AB24:AJ24,AB32:AJ32,AB40:AJ40,AB48:AJ48,AB28:AJ28,AB36:AJ36,AB44:AJ44,F52:AJ52">
    <cfRule type="cellIs" priority="2" operator="greaterThan" aboveAverage="0" equalAverage="0" bottom="0" percent="0" rank="0" text="" dxfId="0">
      <formula>4</formula>
    </cfRule>
  </conditionalFormatting>
  <conditionalFormatting sqref="Z20">
    <cfRule type="cellIs" priority="3" operator="greaterThan" aboveAverage="0" equalAverage="0" bottom="0" percent="0" rank="0" text="" dxfId="1">
      <formula>4</formula>
    </cfRule>
  </conditionalFormatting>
  <conditionalFormatting sqref="Z24">
    <cfRule type="cellIs" priority="4" operator="greaterThan" aboveAverage="0" equalAverage="0" bottom="0" percent="0" rank="0" text="" dxfId="2">
      <formula>4</formula>
    </cfRule>
  </conditionalFormatting>
  <conditionalFormatting sqref="Z28">
    <cfRule type="cellIs" priority="5" operator="greaterThan" aboveAverage="0" equalAverage="0" bottom="0" percent="0" rank="0" text="" dxfId="3">
      <formula>4</formula>
    </cfRule>
  </conditionalFormatting>
  <conditionalFormatting sqref="X32:Z32">
    <cfRule type="cellIs" priority="6" operator="greaterThan" aboveAverage="0" equalAverage="0" bottom="0" percent="0" rank="0" text="" dxfId="4">
      <formula>4</formula>
    </cfRule>
  </conditionalFormatting>
  <conditionalFormatting sqref="X36:Z36">
    <cfRule type="cellIs" priority="7" operator="greaterThan" aboveAverage="0" equalAverage="0" bottom="0" percent="0" rank="0" text="" dxfId="5">
      <formula>4</formula>
    </cfRule>
  </conditionalFormatting>
  <conditionalFormatting sqref="X40:Z40">
    <cfRule type="cellIs" priority="8" operator="greaterThan" aboveAverage="0" equalAverage="0" bottom="0" percent="0" rank="0" text="" dxfId="6">
      <formula>4</formula>
    </cfRule>
  </conditionalFormatting>
  <conditionalFormatting sqref="X44:Z44">
    <cfRule type="cellIs" priority="9" operator="greaterThan" aboveAverage="0" equalAverage="0" bottom="0" percent="0" rank="0" text="" dxfId="7">
      <formula>4</formula>
    </cfRule>
  </conditionalFormatting>
  <conditionalFormatting sqref="X48:Z48">
    <cfRule type="cellIs" priority="10" operator="greaterThan" aboveAverage="0" equalAverage="0" bottom="0" percent="0" rank="0" text="" dxfId="8">
      <formula>4</formula>
    </cfRule>
  </conditionalFormatting>
  <conditionalFormatting sqref="AA20,AA24,AA28,AA32,AA36,AA40,AA44,AA48">
    <cfRule type="cellIs" priority="11" operator="greaterThan" aboveAverage="0" equalAverage="0" bottom="0" percent="0" rank="0" text="" dxfId="9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true"/>
  </sheetPr>
  <dimension ref="A2:BA1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50" workbookViewId="0">
      <pane xSplit="5" ySplit="12" topLeftCell="K25" activePane="bottomRight" state="frozen"/>
      <selection pane="topLeft" activeCell="A1" activeCellId="0" sqref="A1"/>
      <selection pane="topRight" activeCell="K1" activeCellId="0" sqref="K1"/>
      <selection pane="bottomLeft" activeCell="A25" activeCellId="0" sqref="A25"/>
      <selection pane="bottomRight" activeCell="AA30" activeCellId="0" sqref="AA30"/>
    </sheetView>
  </sheetViews>
  <sheetFormatPr defaultRowHeight="12.75"/>
  <cols>
    <col collapsed="false" hidden="false" max="1" min="1" style="1" width="3.99489795918367"/>
    <col collapsed="false" hidden="false" max="2" min="2" style="1" width="32.3877551020408"/>
    <col collapsed="false" hidden="false" max="3" min="3" style="120" width="16.5510204081633"/>
    <col collapsed="false" hidden="false" max="4" min="4" style="1" width="27.6836734693878"/>
    <col collapsed="false" hidden="false" max="5" min="5" style="1" width="3.99489795918367"/>
    <col collapsed="false" hidden="false" max="16" min="6" style="1" width="4.70918367346939"/>
    <col collapsed="false" hidden="false" max="17" min="17" style="2" width="4.70918367346939"/>
    <col collapsed="false" hidden="false" max="19" min="18" style="1" width="4.70918367346939"/>
    <col collapsed="false" hidden="false" max="20" min="20" style="2" width="4.70918367346939"/>
    <col collapsed="false" hidden="false" max="22" min="21" style="1" width="4.70918367346939"/>
    <col collapsed="false" hidden="false" max="23" min="23" style="2" width="4.70918367346939"/>
    <col collapsed="false" hidden="false" max="25" min="24" style="1" width="4.70918367346939"/>
    <col collapsed="false" hidden="false" max="27" min="26" style="2" width="4.70918367346939"/>
    <col collapsed="false" hidden="false" max="29" min="28" style="1" width="4.70918367346939"/>
    <col collapsed="false" hidden="false" max="30" min="30" style="3" width="4.70918367346939"/>
    <col collapsed="false" hidden="false" max="36" min="31" style="1" width="4.70918367346939"/>
    <col collapsed="false" hidden="false" max="37" min="37" style="1" width="7.28061224489796"/>
    <col collapsed="false" hidden="false" max="39" min="38" style="1" width="4.70918367346939"/>
    <col collapsed="false" hidden="false" max="40" min="40" style="1" width="7.56122448979592"/>
    <col collapsed="false" hidden="false" max="41" min="41" style="1" width="5.56122448979592"/>
    <col collapsed="false" hidden="false" max="45" min="42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9.28061224489796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9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4"/>
      <c r="Q4" s="13"/>
      <c r="R4" s="14"/>
      <c r="S4" s="11"/>
      <c r="U4" s="11"/>
      <c r="V4" s="11"/>
      <c r="X4" s="11"/>
      <c r="Y4" s="11"/>
      <c r="AB4" s="11"/>
      <c r="AC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  <c r="Q5" s="19"/>
      <c r="R5" s="11"/>
      <c r="S5" s="11"/>
      <c r="U5" s="11"/>
      <c r="V5" s="11"/>
      <c r="X5" s="11"/>
      <c r="Y5" s="11"/>
      <c r="AB5" s="11"/>
      <c r="AC5" s="11"/>
      <c r="AE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4"/>
      <c r="Q6" s="13"/>
      <c r="R6" s="11"/>
      <c r="S6" s="11"/>
      <c r="U6" s="11"/>
      <c r="V6" s="11"/>
      <c r="X6" s="11"/>
      <c r="Y6" s="11"/>
      <c r="AB6" s="11"/>
      <c r="AC6" s="11"/>
      <c r="AK6" s="11"/>
    </row>
    <row r="7" customFormat="false" ht="16.5" hidden="false" customHeight="true" outlineLevel="0" collapsed="false">
      <c r="A7" s="11"/>
      <c r="B7" s="22"/>
      <c r="C7" s="194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5"/>
      <c r="X7" s="23"/>
      <c r="Y7" s="23"/>
      <c r="Z7" s="25"/>
      <c r="AA7" s="25"/>
      <c r="AB7" s="23"/>
      <c r="AC7" s="23"/>
      <c r="AD7" s="195"/>
      <c r="AE7" s="27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93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196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46.45" hidden="false" customHeight="true" outlineLevel="0" collapsed="false">
      <c r="A11" s="31"/>
      <c r="B11" s="31"/>
      <c r="C11" s="196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2" t="n">
        <v>11</v>
      </c>
      <c r="Q11" s="43" t="n">
        <v>12</v>
      </c>
      <c r="R11" s="42" t="n">
        <v>13</v>
      </c>
      <c r="S11" s="42" t="n">
        <v>14</v>
      </c>
      <c r="T11" s="43" t="n">
        <v>15</v>
      </c>
      <c r="U11" s="42" t="n">
        <v>16</v>
      </c>
      <c r="V11" s="42" t="n">
        <v>17</v>
      </c>
      <c r="W11" s="43" t="n">
        <v>18</v>
      </c>
      <c r="X11" s="42" t="n">
        <v>19</v>
      </c>
      <c r="Y11" s="42" t="n">
        <v>20</v>
      </c>
      <c r="Z11" s="43" t="n">
        <v>21</v>
      </c>
      <c r="AA11" s="43" t="n">
        <v>22</v>
      </c>
      <c r="AB11" s="42" t="n">
        <v>23</v>
      </c>
      <c r="AC11" s="42" t="n">
        <v>24</v>
      </c>
      <c r="AD11" s="44" t="n">
        <v>25</v>
      </c>
      <c r="AE11" s="42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5.25" hidden="false" customHeight="true" outlineLevel="0" collapsed="false">
      <c r="A12" s="46"/>
      <c r="B12" s="47"/>
      <c r="C12" s="197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  <c r="R12" s="49"/>
      <c r="S12" s="49"/>
      <c r="T12" s="50"/>
      <c r="U12" s="49"/>
      <c r="V12" s="49"/>
      <c r="W12" s="50"/>
      <c r="X12" s="49"/>
      <c r="Y12" s="49"/>
      <c r="Z12" s="50"/>
      <c r="AA12" s="50"/>
      <c r="AB12" s="49"/>
      <c r="AC12" s="49"/>
      <c r="AD12" s="51"/>
      <c r="AE12" s="49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>Алукій Юрій Васильович</v>
      </c>
      <c r="C13" s="102" t="s">
        <v>216</v>
      </c>
      <c r="D13" s="60" t="str">
        <f aca="false">IFERROR(VLOOKUP($C13,Списки!$A$1:$C$3999,3,0),"")</f>
        <v>старший контролер</v>
      </c>
      <c r="E13" s="0"/>
      <c r="F13" s="61" t="str">
        <f aca="false">VLOOKUP(F$11,Графік!$E$5:$H$32,3,0)</f>
        <v>ВВ</v>
      </c>
      <c r="G13" s="62" t="str">
        <f aca="false">VLOOKUP(G$11,Графік!$E$5:$H$32,3,0)</f>
        <v>ВВ</v>
      </c>
      <c r="H13" s="62" t="str">
        <f aca="false">VLOOKUP(H$11,Графік!$E$5:$H$32,3,0)</f>
        <v>Р</v>
      </c>
      <c r="I13" s="62" t="s">
        <v>41</v>
      </c>
      <c r="J13" s="62" t="s">
        <v>41</v>
      </c>
      <c r="K13" s="62" t="s">
        <v>41</v>
      </c>
      <c r="L13" s="62" t="str">
        <f aca="false">VLOOKUP(L$11,Графік!$E$5:$H$32,3,0)</f>
        <v>ВВ</v>
      </c>
      <c r="M13" s="62" t="str">
        <f aca="false">VLOOKUP(M$11,Графік!$E$5:$H$32,3,0)</f>
        <v>ВВ</v>
      </c>
      <c r="N13" s="62" t="str">
        <f aca="false">VLOOKUP(N$11,Графік!$E$5:$H$32,3,0)</f>
        <v>Р</v>
      </c>
      <c r="O13" s="62" t="str">
        <f aca="false">VLOOKUP(O$11,Графік!$E$5:$H$32,3,0)</f>
        <v>Р</v>
      </c>
      <c r="P13" s="62" t="str">
        <f aca="false">VLOOKUP(P$11,Графік!$E$5:$H$32,3,0)</f>
        <v>Р</v>
      </c>
      <c r="Q13" s="63" t="str">
        <f aca="false">VLOOKUP(Q$11,Графік!$E$5:$H$32,3,0)</f>
        <v>Р</v>
      </c>
      <c r="R13" s="62" t="str">
        <f aca="false">VLOOKUP(R$11,Графік!$E$5:$H$32,3,0)</f>
        <v>ВВ</v>
      </c>
      <c r="S13" s="62" t="str">
        <f aca="false">VLOOKUP(S$11,Графік!$E$5:$H$32,3,0)</f>
        <v>ВВ</v>
      </c>
      <c r="T13" s="63" t="str">
        <f aca="false">VLOOKUP(T$11,Графік!$E$5:$H$32,3,0)</f>
        <v>Р</v>
      </c>
      <c r="U13" s="62" t="str">
        <f aca="false">VLOOKUP(U$11,Графік!$E$5:$H$32,3,0)</f>
        <v>Р</v>
      </c>
      <c r="V13" s="62" t="str">
        <f aca="false">VLOOKUP(V$11,Графік!$E$5:$H$32,3,0)</f>
        <v>Р</v>
      </c>
      <c r="W13" s="63" t="str">
        <f aca="false">VLOOKUP(W$11,Графік!$E$5:$H$32,3,0)</f>
        <v>Р</v>
      </c>
      <c r="X13" s="62" t="str">
        <f aca="false">VLOOKUP(R$11,Графік!$E$5:$H$32,3,0)</f>
        <v>ВВ</v>
      </c>
      <c r="Y13" s="62" t="str">
        <f aca="false">VLOOKUP(S$11,Графік!$E$5:$H$32,3,0)</f>
        <v>ВВ</v>
      </c>
      <c r="Z13" s="63" t="str">
        <f aca="false">VLOOKUP(T$11,Графік!$E$5:$H$32,3,0)</f>
        <v>Р</v>
      </c>
      <c r="AA13" s="63" t="str">
        <f aca="false">VLOOKUP(U$11,Графік!$E$5:$H$32,3,0)</f>
        <v>Р</v>
      </c>
      <c r="AB13" s="62" t="s">
        <v>51</v>
      </c>
      <c r="AC13" s="62" t="s">
        <v>51</v>
      </c>
      <c r="AD13" s="62" t="str">
        <f aca="false">VLOOKUP(X$11,Графік!$E$5:$H$32,3,0)</f>
        <v>ВВ</v>
      </c>
      <c r="AE13" s="62" t="str">
        <f aca="false">VLOOKUP(Y$11,Графік!$E$5:$H$32,3,0)</f>
        <v>ВВ</v>
      </c>
      <c r="AF13" s="63" t="str">
        <f aca="false">VLOOKUP(Z$11,Графік!$E$5:$H$32,3,0)</f>
        <v>Р</v>
      </c>
      <c r="AG13" s="63" t="str">
        <f aca="false">VLOOKUP(AA$11,Графік!$E$5:$H$32,3,0)</f>
        <v>Р</v>
      </c>
      <c r="AH13" s="62"/>
      <c r="AI13" s="62"/>
      <c r="AJ13" s="65"/>
      <c r="AK13" s="66" t="n">
        <f aca="false">SUMIF($F13:$AJ16,"Р",$F14:$AJ14)</f>
        <v>88</v>
      </c>
      <c r="AL13" s="67" t="n">
        <f aca="false">SUMIF($F15:$AJ16,"НУ",$F16:$AJ16)</f>
        <v>0</v>
      </c>
      <c r="AM13" s="68" t="n">
        <f aca="false">SUMIF(F13:AJ16,"РВ",F14:AJ14)</f>
        <v>0</v>
      </c>
      <c r="AN13" s="69" t="n">
        <f aca="false">AK13+AL13+AM13</f>
        <v>88</v>
      </c>
      <c r="AO13" s="70" t="n">
        <f aca="false">COUNTIF($F13:$AJ16,"=Р")</f>
        <v>13</v>
      </c>
      <c r="AP13" s="70" t="n">
        <f aca="false">COUNTIF($F13:$AJ16,"=ВВ")</f>
        <v>10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3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2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n">
        <f aca="false">IF(C13&gt;1,Графік!$H$36,"")</f>
        <v>144</v>
      </c>
    </row>
    <row r="14" s="80" customFormat="true" ht="15" hidden="false" customHeight="true" outlineLevel="0" collapsed="false">
      <c r="A14" s="57"/>
      <c r="B14" s="58"/>
      <c r="C14" s="102"/>
      <c r="D14" s="60"/>
      <c r="E14" s="74"/>
      <c r="F14" s="75" t="str">
        <f aca="false">IF(F13="Р",8,"")</f>
        <v/>
      </c>
      <c r="G14" s="76" t="str">
        <f aca="false">IF(G13="Р",8,"")</f>
        <v/>
      </c>
      <c r="H14" s="76" t="n">
        <f aca="false">IF(H13="Р",8,"")</f>
        <v>8</v>
      </c>
      <c r="I14" s="76"/>
      <c r="J14" s="76"/>
      <c r="K14" s="76"/>
      <c r="L14" s="76" t="str">
        <f aca="false">IF(L13="Р",8,"")</f>
        <v/>
      </c>
      <c r="M14" s="76" t="str">
        <f aca="false">IF(M13="Р",8,"")</f>
        <v/>
      </c>
      <c r="N14" s="76" t="n">
        <f aca="false">IF(N13="Р",8,"")</f>
        <v>8</v>
      </c>
      <c r="O14" s="76" t="n">
        <f aca="false">IF(O13="Р",8,"")</f>
        <v>8</v>
      </c>
      <c r="P14" s="76" t="n">
        <f aca="false">IF(P13="Р",8,"")</f>
        <v>8</v>
      </c>
      <c r="Q14" s="77" t="n">
        <f aca="false">IF(Q13="Р",8,"")</f>
        <v>8</v>
      </c>
      <c r="R14" s="76" t="str">
        <f aca="false">IF(R13="Р",8,"")</f>
        <v/>
      </c>
      <c r="S14" s="76" t="str">
        <f aca="false">IF(S13="Р",8,"")</f>
        <v/>
      </c>
      <c r="T14" s="77" t="n">
        <f aca="false">IF(T13="Р",8,"")</f>
        <v>8</v>
      </c>
      <c r="U14" s="76" t="n">
        <f aca="false">IF(U13="Р",8,"")</f>
        <v>8</v>
      </c>
      <c r="V14" s="76" t="n">
        <f aca="false">IF(V13="Р",8,"")</f>
        <v>8</v>
      </c>
      <c r="W14" s="77" t="n">
        <f aca="false">IF(W13="Р",8,"")</f>
        <v>8</v>
      </c>
      <c r="X14" s="76" t="str">
        <f aca="false">IF(AD13="Р",8,"")</f>
        <v/>
      </c>
      <c r="Y14" s="76" t="str">
        <f aca="false">IF(AE13="Р",8,"")</f>
        <v/>
      </c>
      <c r="Z14" s="77" t="n">
        <f aca="false">IF(AF13="Р",8,"")</f>
        <v>8</v>
      </c>
      <c r="AA14" s="77" t="n">
        <f aca="false">IF(AG13="Р",8,"")</f>
        <v>8</v>
      </c>
      <c r="AB14" s="76"/>
      <c r="AC14" s="76"/>
      <c r="AD14" s="78"/>
      <c r="AE14" s="76"/>
      <c r="AF14" s="76"/>
      <c r="AG14" s="76"/>
      <c r="AH14" s="76"/>
      <c r="AI14" s="76"/>
      <c r="AJ14" s="79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102"/>
      <c r="D15" s="60"/>
      <c r="E15" s="74"/>
      <c r="F15" s="81" t="str">
        <f aca="false">IF(F16&gt;0,"НУ","")</f>
        <v/>
      </c>
      <c r="G15" s="82" t="str">
        <f aca="false">IF(G16&gt;0,"НУ","")</f>
        <v/>
      </c>
      <c r="H15" s="82" t="str">
        <f aca="false">IF(H16&gt;0,"НУ","")</f>
        <v/>
      </c>
      <c r="I15" s="82" t="str">
        <f aca="false">IF(I16&gt;0,"НУ","")</f>
        <v/>
      </c>
      <c r="J15" s="82" t="str">
        <f aca="false">IF(J16&gt;0,"НУ","")</f>
        <v/>
      </c>
      <c r="K15" s="82" t="str">
        <f aca="false">IF(K16&gt;0,"НУ","")</f>
        <v/>
      </c>
      <c r="L15" s="82" t="str">
        <f aca="false">IF(L16&gt;0,"НУ","")</f>
        <v/>
      </c>
      <c r="M15" s="82" t="str">
        <f aca="false">IF(M16&gt;0,"НУ","")</f>
        <v/>
      </c>
      <c r="N15" s="82" t="str">
        <f aca="false">IF(N16&gt;0,"НУ","")</f>
        <v/>
      </c>
      <c r="O15" s="82" t="str">
        <f aca="false">IF(O16&gt;0,"НУ","")</f>
        <v/>
      </c>
      <c r="P15" s="82" t="str">
        <f aca="false">IF(P16&gt;0,"НУ","")</f>
        <v/>
      </c>
      <c r="Q15" s="83" t="str">
        <f aca="false">IF(Q16&gt;0,"НУ","")</f>
        <v/>
      </c>
      <c r="R15" s="82" t="str">
        <f aca="false">IF(R16&gt;0,"НУ","")</f>
        <v/>
      </c>
      <c r="S15" s="82" t="str">
        <f aca="false">IF(S16&gt;0,"НУ","")</f>
        <v/>
      </c>
      <c r="T15" s="83" t="str">
        <f aca="false">IF(T16&gt;0,"НУ","")</f>
        <v/>
      </c>
      <c r="U15" s="82" t="str">
        <f aca="false">IF(U16&gt;0,"НУ","")</f>
        <v/>
      </c>
      <c r="V15" s="82" t="str">
        <f aca="false">IF(V16&gt;0,"НУ","")</f>
        <v/>
      </c>
      <c r="W15" s="83" t="str">
        <f aca="false">IF(W16&gt;0,"НУ","")</f>
        <v/>
      </c>
      <c r="X15" s="82" t="str">
        <f aca="false">IF(X16&gt;0,"НУ","")</f>
        <v/>
      </c>
      <c r="Y15" s="82" t="str">
        <f aca="false">IF(Y16&gt;0,"НУ","")</f>
        <v/>
      </c>
      <c r="Z15" s="83" t="str">
        <f aca="false">IF(Z16&gt;0,"НУ","")</f>
        <v/>
      </c>
      <c r="AA15" s="83" t="str">
        <f aca="false">IF(AA16&gt;0,"НУ","")</f>
        <v/>
      </c>
      <c r="AB15" s="82"/>
      <c r="AC15" s="82"/>
      <c r="AD15" s="84"/>
      <c r="AE15" s="82"/>
      <c r="AF15" s="82"/>
      <c r="AG15" s="82"/>
      <c r="AH15" s="83"/>
      <c r="AI15" s="83" t="str">
        <f aca="false">IF(AI16&gt;0,"НУ","")</f>
        <v/>
      </c>
      <c r="AJ15" s="85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102"/>
      <c r="D16" s="60"/>
      <c r="E16" s="86"/>
      <c r="F16" s="87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9"/>
      <c r="R16" s="88"/>
      <c r="S16" s="88"/>
      <c r="T16" s="89"/>
      <c r="U16" s="88"/>
      <c r="V16" s="88"/>
      <c r="W16" s="89"/>
      <c r="X16" s="88"/>
      <c r="Y16" s="88"/>
      <c r="Z16" s="89"/>
      <c r="AA16" s="89"/>
      <c r="AB16" s="88"/>
      <c r="AC16" s="88"/>
      <c r="AD16" s="90"/>
      <c r="AE16" s="88"/>
      <c r="AF16" s="88"/>
      <c r="AG16" s="88"/>
      <c r="AH16" s="88"/>
      <c r="AI16" s="88"/>
      <c r="AJ16" s="91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>Барчук Олександр Володимирович</v>
      </c>
      <c r="C17" s="102" t="s">
        <v>217</v>
      </c>
      <c r="D17" s="60" t="str">
        <f aca="false">IFERROR(VLOOKUP($C17,Списки!$A$1:$C$3999,3,0),"")</f>
        <v>контролер</v>
      </c>
      <c r="E17" s="92"/>
      <c r="F17" s="61" t="str">
        <f aca="false">VLOOKUP(F$11,Графік!$E$5:$H$32,3,0)</f>
        <v>ВВ</v>
      </c>
      <c r="G17" s="62" t="str">
        <f aca="false">VLOOKUP(G$11,Графік!$E$5:$H$32,3,0)</f>
        <v>ВВ</v>
      </c>
      <c r="H17" s="62" t="str">
        <f aca="false">VLOOKUP(H$11,Графік!$E$5:$H$32,3,0)</f>
        <v>Р</v>
      </c>
      <c r="I17" s="62" t="str">
        <f aca="false">VLOOKUP(I$11,Графік!$E$5:$H$32,3,0)</f>
        <v>Р</v>
      </c>
      <c r="J17" s="62" t="str">
        <f aca="false">VLOOKUP(J$11,Графік!$E$5:$H$32,3,0)</f>
        <v>Р</v>
      </c>
      <c r="K17" s="62" t="str">
        <f aca="false">VLOOKUP(K$11,Графік!$E$5:$H$32,3,0)</f>
        <v>Р</v>
      </c>
      <c r="L17" s="62" t="str">
        <f aca="false">VLOOKUP(L$11,Графік!$E$5:$H$32,3,0)</f>
        <v>ВВ</v>
      </c>
      <c r="M17" s="62" t="str">
        <f aca="false">VLOOKUP(M$11,Графік!$E$5:$H$32,3,0)</f>
        <v>ВВ</v>
      </c>
      <c r="N17" s="62" t="str">
        <f aca="false">VLOOKUP(N$11,Графік!$E$5:$H$32,3,0)</f>
        <v>Р</v>
      </c>
      <c r="O17" s="62" t="str">
        <f aca="false">VLOOKUP(O$11,Графік!$E$5:$H$32,3,0)</f>
        <v>Р</v>
      </c>
      <c r="P17" s="62" t="str">
        <f aca="false">VLOOKUP(P$11,Графік!$E$5:$H$32,3,0)</f>
        <v>Р</v>
      </c>
      <c r="Q17" s="63" t="str">
        <f aca="false">VLOOKUP(Q$11,Графік!$E$5:$H$32,3,0)</f>
        <v>Р</v>
      </c>
      <c r="R17" s="62" t="str">
        <f aca="false">VLOOKUP(R$11,Графік!$E$5:$H$32,3,0)</f>
        <v>ВВ</v>
      </c>
      <c r="S17" s="62" t="str">
        <f aca="false">VLOOKUP(S$11,Графік!$E$5:$H$32,3,0)</f>
        <v>ВВ</v>
      </c>
      <c r="T17" s="63" t="str">
        <f aca="false">VLOOKUP(T$11,Графік!$E$5:$H$32,3,0)</f>
        <v>Р</v>
      </c>
      <c r="U17" s="62" t="str">
        <f aca="false">VLOOKUP(U$11,Графік!$E$5:$H$32,3,0)</f>
        <v>Р</v>
      </c>
      <c r="V17" s="62" t="str">
        <f aca="false">VLOOKUP(V$11,Графік!$E$5:$H$32,3,0)</f>
        <v>Р</v>
      </c>
      <c r="W17" s="63" t="str">
        <f aca="false">VLOOKUP(W$11,Графік!$E$5:$H$32,3,0)</f>
        <v>Р</v>
      </c>
      <c r="X17" s="62" t="str">
        <f aca="false">VLOOKUP(X$11,Графік!$E$5:$H$32,3,0)</f>
        <v>ВВ</v>
      </c>
      <c r="Y17" s="62" t="str">
        <f aca="false">VLOOKUP(Y$11,Графік!$E$5:$H$32,3,0)</f>
        <v>ВВ</v>
      </c>
      <c r="Z17" s="63" t="str">
        <f aca="false">VLOOKUP(Z$11,Графік!$E$5:$H$32,3,0)</f>
        <v>Р</v>
      </c>
      <c r="AA17" s="63" t="str">
        <f aca="false">VLOOKUP(AA$11,Графік!$E$5:$H$32,3,0)</f>
        <v>Р</v>
      </c>
      <c r="AB17" s="62" t="s">
        <v>51</v>
      </c>
      <c r="AC17" s="62" t="s">
        <v>51</v>
      </c>
      <c r="AD17" s="62" t="str">
        <f aca="false">VLOOKUP(X$11,Графік!$E$5:$H$32,3,0)</f>
        <v>ВВ</v>
      </c>
      <c r="AE17" s="62" t="str">
        <f aca="false">VLOOKUP(Y$11,Графік!$E$5:$H$32,3,0)</f>
        <v>ВВ</v>
      </c>
      <c r="AF17" s="63" t="str">
        <f aca="false">VLOOKUP(Z$11,Графік!$E$5:$H$32,3,0)</f>
        <v>Р</v>
      </c>
      <c r="AG17" s="63" t="str">
        <f aca="false">VLOOKUP(AA$11,Графік!$E$5:$H$32,3,0)</f>
        <v>Р</v>
      </c>
      <c r="AH17" s="62"/>
      <c r="AI17" s="62"/>
      <c r="AJ17" s="65"/>
      <c r="AK17" s="93" t="n">
        <f aca="false">SUMIF($F17:$AJ20,"Р",$F18:$AJ18)</f>
        <v>112</v>
      </c>
      <c r="AL17" s="94" t="n">
        <f aca="false">SUMIF($F19:$AJ20,"НУ",$F20:$AJ20)</f>
        <v>0</v>
      </c>
      <c r="AM17" s="95" t="n">
        <f aca="false">SUMIF(F17:AJ20,"РВ",F18:AJ18)</f>
        <v>0</v>
      </c>
      <c r="AN17" s="96" t="n">
        <f aca="false">AK17+AL17+AM17</f>
        <v>112</v>
      </c>
      <c r="AO17" s="70" t="n">
        <f aca="false">COUNTIF($F17:$AJ20,"=Р")</f>
        <v>16</v>
      </c>
      <c r="AP17" s="97" t="n">
        <f aca="false">COUNTIF($F17:$AJ20,"=ВВ")</f>
        <v>10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0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2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0</v>
      </c>
      <c r="BA17" s="73" t="n">
        <f aca="false">IF(C17&gt;1,Графік!$H$36,"")</f>
        <v>144</v>
      </c>
    </row>
    <row r="18" customFormat="false" ht="15" hidden="false" customHeight="true" outlineLevel="0" collapsed="false">
      <c r="A18" s="57"/>
      <c r="B18" s="58"/>
      <c r="C18" s="102"/>
      <c r="D18" s="60"/>
      <c r="E18" s="100"/>
      <c r="F18" s="75" t="str">
        <f aca="false">IF(F17="Р",8,"")</f>
        <v/>
      </c>
      <c r="G18" s="76" t="str">
        <f aca="false">IF(G17="Р",8,"")</f>
        <v/>
      </c>
      <c r="H18" s="76" t="n">
        <f aca="false">IF(H17="Р",8,"")</f>
        <v>8</v>
      </c>
      <c r="I18" s="76" t="n">
        <f aca="false">IF(I17="Р",8,"")</f>
        <v>8</v>
      </c>
      <c r="J18" s="76" t="n">
        <f aca="false">IF(J17="Р",8,"")</f>
        <v>8</v>
      </c>
      <c r="K18" s="76" t="n">
        <f aca="false">IF(K17="Р",8,"")</f>
        <v>8</v>
      </c>
      <c r="L18" s="76" t="str">
        <f aca="false">IF(L17="Р",8,"")</f>
        <v/>
      </c>
      <c r="M18" s="76" t="str">
        <f aca="false">IF(M17="Р",8,"")</f>
        <v/>
      </c>
      <c r="N18" s="76" t="n">
        <f aca="false">IF(N17="Р",8,"")</f>
        <v>8</v>
      </c>
      <c r="O18" s="76" t="n">
        <f aca="false">IF(O17="Р",8,"")</f>
        <v>8</v>
      </c>
      <c r="P18" s="76" t="n">
        <f aca="false">IF(P17="Р",8,"")</f>
        <v>8</v>
      </c>
      <c r="Q18" s="77" t="n">
        <f aca="false">IF(Q17="Р",8,"")</f>
        <v>8</v>
      </c>
      <c r="R18" s="76" t="str">
        <f aca="false">IF(R17="Р",8,"")</f>
        <v/>
      </c>
      <c r="S18" s="76" t="str">
        <f aca="false">IF(S17="Р",8,"")</f>
        <v/>
      </c>
      <c r="T18" s="77" t="n">
        <f aca="false">IF(T17="Р",8,"")</f>
        <v>8</v>
      </c>
      <c r="U18" s="76" t="n">
        <f aca="false">IF(U17="Р",8,"")</f>
        <v>8</v>
      </c>
      <c r="V18" s="76" t="n">
        <f aca="false">IF(V17="Р",8,"")</f>
        <v>8</v>
      </c>
      <c r="W18" s="77" t="n">
        <f aca="false">IF(W17="Р",8,"")</f>
        <v>8</v>
      </c>
      <c r="X18" s="76" t="str">
        <f aca="false">IF(X17="Р",8,"")</f>
        <v/>
      </c>
      <c r="Y18" s="76" t="str">
        <f aca="false">IF(Y17="Р",8,"")</f>
        <v/>
      </c>
      <c r="Z18" s="77" t="n">
        <f aca="false">IF(Z17="Р",8,"")</f>
        <v>8</v>
      </c>
      <c r="AA18" s="77" t="n">
        <f aca="false">IF(AA17="Р",8,"")</f>
        <v>8</v>
      </c>
      <c r="AB18" s="76"/>
      <c r="AC18" s="76"/>
      <c r="AD18" s="78"/>
      <c r="AE18" s="76"/>
      <c r="AF18" s="76"/>
      <c r="AG18" s="76"/>
      <c r="AH18" s="76"/>
      <c r="AI18" s="76"/>
      <c r="AJ18" s="79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102"/>
      <c r="D19" s="60"/>
      <c r="E19" s="100"/>
      <c r="F19" s="81" t="str">
        <f aca="false">IF(F20&gt;0,"НУ","")</f>
        <v/>
      </c>
      <c r="G19" s="82" t="str">
        <f aca="false">IF(G20&gt;0,"НУ","")</f>
        <v/>
      </c>
      <c r="H19" s="82" t="str">
        <f aca="false">IF(H20&gt;0,"НУ","")</f>
        <v/>
      </c>
      <c r="I19" s="82" t="str">
        <f aca="false">IF(I20&gt;0,"НУ","")</f>
        <v/>
      </c>
      <c r="J19" s="82" t="str">
        <f aca="false">IF(J20&gt;0,"НУ","")</f>
        <v/>
      </c>
      <c r="K19" s="82" t="str">
        <f aca="false">IF(K20&gt;0,"НУ","")</f>
        <v/>
      </c>
      <c r="L19" s="82" t="str">
        <f aca="false">IF(L20&gt;0,"НУ","")</f>
        <v/>
      </c>
      <c r="M19" s="82" t="str">
        <f aca="false">IF(M20&gt;0,"НУ","")</f>
        <v/>
      </c>
      <c r="N19" s="82" t="str">
        <f aca="false">IF(N20&gt;0,"НУ","")</f>
        <v/>
      </c>
      <c r="O19" s="82" t="str">
        <f aca="false">IF(O20&gt;0,"НУ","")</f>
        <v/>
      </c>
      <c r="P19" s="82" t="str">
        <f aca="false">IF(P20&gt;0,"НУ","")</f>
        <v/>
      </c>
      <c r="Q19" s="83" t="str">
        <f aca="false">IF(Q20&gt;0,"НУ","")</f>
        <v/>
      </c>
      <c r="R19" s="82" t="str">
        <f aca="false">IF(R20&gt;0,"НУ","")</f>
        <v/>
      </c>
      <c r="S19" s="82" t="str">
        <f aca="false">IF(S20&gt;0,"НУ","")</f>
        <v/>
      </c>
      <c r="T19" s="83" t="str">
        <f aca="false">IF(T20&gt;0,"НУ","")</f>
        <v/>
      </c>
      <c r="U19" s="82" t="str">
        <f aca="false">IF(U20&gt;0,"НУ","")</f>
        <v/>
      </c>
      <c r="V19" s="82" t="str">
        <f aca="false">IF(V20&gt;0,"НУ","")</f>
        <v/>
      </c>
      <c r="W19" s="83" t="str">
        <f aca="false">IF(W20&gt;0,"НУ","")</f>
        <v/>
      </c>
      <c r="X19" s="82" t="str">
        <f aca="false">IF(X20&gt;0,"НУ","")</f>
        <v/>
      </c>
      <c r="Y19" s="82" t="str">
        <f aca="false">IF(Y20&gt;0,"НУ","")</f>
        <v/>
      </c>
      <c r="Z19" s="83" t="str">
        <f aca="false">IF(Z20&gt;0,"НУ","")</f>
        <v/>
      </c>
      <c r="AA19" s="83" t="str">
        <f aca="false">IF(AA20&gt;0,"НУ","")</f>
        <v/>
      </c>
      <c r="AB19" s="82"/>
      <c r="AC19" s="82"/>
      <c r="AD19" s="84"/>
      <c r="AE19" s="82"/>
      <c r="AF19" s="82"/>
      <c r="AG19" s="82"/>
      <c r="AH19" s="83"/>
      <c r="AI19" s="83" t="str">
        <f aca="false">IF(AI20&gt;0,"НУ","")</f>
        <v/>
      </c>
      <c r="AJ19" s="85" t="str">
        <f aca="false">IF(AJ20&gt;0,"НУ","")</f>
        <v/>
      </c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102"/>
      <c r="D20" s="60"/>
      <c r="E20" s="101"/>
      <c r="F20" s="87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9"/>
      <c r="R20" s="88"/>
      <c r="S20" s="88"/>
      <c r="T20" s="89"/>
      <c r="U20" s="88"/>
      <c r="V20" s="88"/>
      <c r="W20" s="89"/>
      <c r="X20" s="88"/>
      <c r="Y20" s="88"/>
      <c r="Z20" s="89"/>
      <c r="AA20" s="89"/>
      <c r="AB20" s="88"/>
      <c r="AC20" s="88"/>
      <c r="AD20" s="90"/>
      <c r="AE20" s="88"/>
      <c r="AF20" s="88"/>
      <c r="AG20" s="88"/>
      <c r="AH20" s="88"/>
      <c r="AI20" s="88"/>
      <c r="AJ20" s="91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>Гаврилюк  Алла  Дмитрівна</v>
      </c>
      <c r="C21" s="102" t="s">
        <v>218</v>
      </c>
      <c r="D21" s="60" t="str">
        <f aca="false">IFERROR(VLOOKUP($C21,Списки!$A$1:$C$3999,3,0),"")</f>
        <v>контролер </v>
      </c>
      <c r="E21" s="92"/>
      <c r="F21" s="61" t="str">
        <f aca="false">VLOOKUP(F$11,Графік!$E$5:$H$32,3,0)</f>
        <v>ВВ</v>
      </c>
      <c r="G21" s="62" t="str">
        <f aca="false">VLOOKUP(G$11,Графік!$E$5:$H$32,3,0)</f>
        <v>ВВ</v>
      </c>
      <c r="H21" s="62" t="str">
        <f aca="false">VLOOKUP(H$11,Графік!$E$5:$H$32,3,0)</f>
        <v>Р</v>
      </c>
      <c r="I21" s="62" t="str">
        <f aca="false">VLOOKUP(I$11,Графік!$E$5:$H$32,3,0)</f>
        <v>Р</v>
      </c>
      <c r="J21" s="62" t="str">
        <f aca="false">VLOOKUP(J$11,Графік!$E$5:$H$32,3,0)</f>
        <v>Р</v>
      </c>
      <c r="K21" s="62" t="str">
        <f aca="false">VLOOKUP(K$11,Графік!$E$5:$H$32,3,0)</f>
        <v>Р</v>
      </c>
      <c r="L21" s="62" t="str">
        <f aca="false">VLOOKUP(L$11,Графік!$E$5:$H$32,3,0)</f>
        <v>ВВ</v>
      </c>
      <c r="M21" s="62" t="str">
        <f aca="false">VLOOKUP(M$11,Графік!$E$5:$H$32,3,0)</f>
        <v>ВВ</v>
      </c>
      <c r="N21" s="62" t="str">
        <f aca="false">VLOOKUP(N$11,Графік!$E$5:$H$32,3,0)</f>
        <v>Р</v>
      </c>
      <c r="O21" s="62" t="str">
        <f aca="false">VLOOKUP(O$11,Графік!$E$5:$H$32,3,0)</f>
        <v>Р</v>
      </c>
      <c r="P21" s="62" t="str">
        <f aca="false">VLOOKUP(P$11,Графік!$E$5:$H$32,3,0)</f>
        <v>Р</v>
      </c>
      <c r="Q21" s="63" t="str">
        <f aca="false">VLOOKUP(Q$11,Графік!$E$5:$H$32,3,0)</f>
        <v>Р</v>
      </c>
      <c r="R21" s="62" t="str">
        <f aca="false">VLOOKUP(R$11,Графік!$E$5:$H$32,3,0)</f>
        <v>ВВ</v>
      </c>
      <c r="S21" s="62" t="str">
        <f aca="false">VLOOKUP(S$11,Графік!$E$5:$H$32,3,0)</f>
        <v>ВВ</v>
      </c>
      <c r="T21" s="63" t="str">
        <f aca="false">VLOOKUP(T$11,Графік!$E$5:$H$32,3,0)</f>
        <v>Р</v>
      </c>
      <c r="U21" s="62" t="str">
        <f aca="false">VLOOKUP(U$11,Графік!$E$5:$H$32,3,0)</f>
        <v>Р</v>
      </c>
      <c r="V21" s="62" t="str">
        <f aca="false">VLOOKUP(V$11,Графік!$E$5:$H$32,3,0)</f>
        <v>Р</v>
      </c>
      <c r="W21" s="63" t="str">
        <f aca="false">VLOOKUP(W$11,Графік!$E$5:$H$32,3,0)</f>
        <v>Р</v>
      </c>
      <c r="X21" s="62" t="str">
        <f aca="false">VLOOKUP(X$11,Графік!$E$5:$H$32,3,0)</f>
        <v>ВВ</v>
      </c>
      <c r="Y21" s="62" t="str">
        <f aca="false">VLOOKUP(Y$11,Графік!$E$5:$H$32,3,0)</f>
        <v>ВВ</v>
      </c>
      <c r="Z21" s="63" t="str">
        <f aca="false">VLOOKUP(Z$11,Графік!$E$5:$H$32,3,0)</f>
        <v>Р</v>
      </c>
      <c r="AA21" s="63" t="str">
        <f aca="false">VLOOKUP(AA$11,Графік!$E$5:$H$32,3,0)</f>
        <v>Р</v>
      </c>
      <c r="AB21" s="62" t="s">
        <v>51</v>
      </c>
      <c r="AC21" s="62" t="s">
        <v>51</v>
      </c>
      <c r="AD21" s="62" t="str">
        <f aca="false">VLOOKUP(X$11,Графік!$E$5:$H$32,3,0)</f>
        <v>ВВ</v>
      </c>
      <c r="AE21" s="62" t="str">
        <f aca="false">VLOOKUP(Y$11,Графік!$E$5:$H$32,3,0)</f>
        <v>ВВ</v>
      </c>
      <c r="AF21" s="63" t="str">
        <f aca="false">VLOOKUP(Z$11,Графік!$E$5:$H$32,3,0)</f>
        <v>Р</v>
      </c>
      <c r="AG21" s="63" t="str">
        <f aca="false">VLOOKUP(AA$11,Графік!$E$5:$H$32,3,0)</f>
        <v>Р</v>
      </c>
      <c r="AH21" s="62"/>
      <c r="AI21" s="62"/>
      <c r="AJ21" s="65"/>
      <c r="AK21" s="93" t="n">
        <f aca="false">SUMIF($F21:$AJ24,"Р",$F22:$AJ22)</f>
        <v>112</v>
      </c>
      <c r="AL21" s="94" t="n">
        <f aca="false">SUMIF($F23:$AJ24,"НУ",$F24:$AJ24)</f>
        <v>0</v>
      </c>
      <c r="AM21" s="95" t="n">
        <f aca="false">SUMIF(F21:AJ24,"РВ",F22:AJ22)</f>
        <v>0</v>
      </c>
      <c r="AN21" s="96" t="n">
        <f aca="false">AK21+AL21+AM21</f>
        <v>112</v>
      </c>
      <c r="AO21" s="70" t="n">
        <f aca="false">COUNTIF($F21:$AJ24,"=Р")</f>
        <v>16</v>
      </c>
      <c r="AP21" s="97" t="n">
        <f aca="false">COUNTIF($F21:$AJ24,"=ВВ")</f>
        <v>10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2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0</v>
      </c>
      <c r="BA21" s="73" t="n">
        <f aca="false">IF(C21&gt;1,Графік!$H$36,"")</f>
        <v>144</v>
      </c>
    </row>
    <row r="22" customFormat="false" ht="15" hidden="false" customHeight="true" outlineLevel="0" collapsed="false">
      <c r="A22" s="57"/>
      <c r="B22" s="58"/>
      <c r="C22" s="102"/>
      <c r="D22" s="60"/>
      <c r="E22" s="100"/>
      <c r="F22" s="75" t="str">
        <f aca="false">IF(F21="Р",8,"")</f>
        <v/>
      </c>
      <c r="G22" s="76" t="str">
        <f aca="false">IF(G21="Р",8,"")</f>
        <v/>
      </c>
      <c r="H22" s="76" t="n">
        <f aca="false">IF(H21="Р",8,"")</f>
        <v>8</v>
      </c>
      <c r="I22" s="76" t="n">
        <f aca="false">IF(I21="Р",8,"")</f>
        <v>8</v>
      </c>
      <c r="J22" s="76" t="n">
        <f aca="false">IF(J21="Р",8,"")</f>
        <v>8</v>
      </c>
      <c r="K22" s="76" t="n">
        <f aca="false">IF(K21="Р",8,"")</f>
        <v>8</v>
      </c>
      <c r="L22" s="76" t="str">
        <f aca="false">IF(L21="Р",8,"")</f>
        <v/>
      </c>
      <c r="M22" s="76" t="str">
        <f aca="false">IF(M21="Р",8,"")</f>
        <v/>
      </c>
      <c r="N22" s="76" t="n">
        <f aca="false">IF(N21="Р",8,"")</f>
        <v>8</v>
      </c>
      <c r="O22" s="76" t="n">
        <f aca="false">IF(O21="Р",8,"")</f>
        <v>8</v>
      </c>
      <c r="P22" s="76" t="n">
        <f aca="false">IF(P21="Р",8,"")</f>
        <v>8</v>
      </c>
      <c r="Q22" s="77" t="n">
        <f aca="false">IF(Q21="Р",8,"")</f>
        <v>8</v>
      </c>
      <c r="R22" s="76" t="str">
        <f aca="false">IF(R21="Р",8,"")</f>
        <v/>
      </c>
      <c r="S22" s="76" t="str">
        <f aca="false">IF(S21="Р",8,"")</f>
        <v/>
      </c>
      <c r="T22" s="77" t="n">
        <f aca="false">IF(T21="Р",8,"")</f>
        <v>8</v>
      </c>
      <c r="U22" s="76" t="n">
        <f aca="false">IF(U21="Р",8,"")</f>
        <v>8</v>
      </c>
      <c r="V22" s="76" t="n">
        <f aca="false">IF(V21="Р",8,"")</f>
        <v>8</v>
      </c>
      <c r="W22" s="77" t="n">
        <f aca="false">IF(W21="Р",8,"")</f>
        <v>8</v>
      </c>
      <c r="X22" s="76" t="str">
        <f aca="false">IF(X21="Р",8,"")</f>
        <v/>
      </c>
      <c r="Y22" s="76" t="str">
        <f aca="false">IF(Y21="Р",8,"")</f>
        <v/>
      </c>
      <c r="Z22" s="77" t="n">
        <f aca="false">IF(Z21="Р",8,"")</f>
        <v>8</v>
      </c>
      <c r="AA22" s="77" t="n">
        <f aca="false">IF(AA21="Р",8,"")</f>
        <v>8</v>
      </c>
      <c r="AB22" s="76"/>
      <c r="AC22" s="76"/>
      <c r="AD22" s="78"/>
      <c r="AE22" s="76"/>
      <c r="AF22" s="76"/>
      <c r="AG22" s="76"/>
      <c r="AH22" s="76"/>
      <c r="AI22" s="76"/>
      <c r="AJ22" s="79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102"/>
      <c r="D23" s="60"/>
      <c r="E23" s="100"/>
      <c r="F23" s="81" t="str">
        <f aca="false">IF(F24&gt;0,"НУ","")</f>
        <v/>
      </c>
      <c r="G23" s="82" t="str">
        <f aca="false">IF(G24&gt;0,"НУ","")</f>
        <v/>
      </c>
      <c r="H23" s="82" t="str">
        <f aca="false">IF(H24&gt;0,"НУ","")</f>
        <v/>
      </c>
      <c r="I23" s="82" t="str">
        <f aca="false">IF(I24&gt;0,"НУ","")</f>
        <v/>
      </c>
      <c r="J23" s="82" t="str">
        <f aca="false">IF(J24&gt;0,"НУ","")</f>
        <v/>
      </c>
      <c r="K23" s="82" t="str">
        <f aca="false">IF(K24&gt;0,"НУ","")</f>
        <v/>
      </c>
      <c r="L23" s="82" t="str">
        <f aca="false">IF(L24&gt;0,"НУ","")</f>
        <v/>
      </c>
      <c r="M23" s="82" t="str">
        <f aca="false">IF(M24&gt;0,"НУ","")</f>
        <v/>
      </c>
      <c r="N23" s="82" t="str">
        <f aca="false">IF(N24&gt;0,"НУ","")</f>
        <v/>
      </c>
      <c r="O23" s="82" t="str">
        <f aca="false">IF(O24&gt;0,"НУ","")</f>
        <v/>
      </c>
      <c r="P23" s="82" t="str">
        <f aca="false">IF(P24&gt;0,"НУ","")</f>
        <v/>
      </c>
      <c r="Q23" s="83" t="str">
        <f aca="false">IF(Q24&gt;0,"НУ","")</f>
        <v/>
      </c>
      <c r="R23" s="82" t="str">
        <f aca="false">IF(R24&gt;0,"НУ","")</f>
        <v/>
      </c>
      <c r="S23" s="82" t="str">
        <f aca="false">IF(S24&gt;0,"НУ","")</f>
        <v/>
      </c>
      <c r="T23" s="83" t="str">
        <f aca="false">IF(T24&gt;0,"НУ","")</f>
        <v/>
      </c>
      <c r="U23" s="82" t="str">
        <f aca="false">IF(U24&gt;0,"НУ","")</f>
        <v/>
      </c>
      <c r="V23" s="82" t="str">
        <f aca="false">IF(V24&gt;0,"НУ","")</f>
        <v/>
      </c>
      <c r="W23" s="83" t="str">
        <f aca="false">IF(W24&gt;0,"НУ","")</f>
        <v/>
      </c>
      <c r="X23" s="82" t="str">
        <f aca="false">IF(X24&gt;0,"НУ","")</f>
        <v/>
      </c>
      <c r="Y23" s="82" t="str">
        <f aca="false">IF(Y24&gt;0,"НУ","")</f>
        <v/>
      </c>
      <c r="Z23" s="83" t="str">
        <f aca="false">IF(Z24&gt;0,"НУ","")</f>
        <v/>
      </c>
      <c r="AA23" s="83" t="str">
        <f aca="false">IF(AA24&gt;0,"НУ","")</f>
        <v/>
      </c>
      <c r="AB23" s="82"/>
      <c r="AC23" s="82"/>
      <c r="AD23" s="84"/>
      <c r="AE23" s="82"/>
      <c r="AF23" s="82"/>
      <c r="AG23" s="82"/>
      <c r="AH23" s="83"/>
      <c r="AI23" s="83" t="str">
        <f aca="false">IF(AI24&gt;0,"НУ","")</f>
        <v/>
      </c>
      <c r="AJ23" s="85" t="str">
        <f aca="false">IF(AJ24&gt;0,"НУ","")</f>
        <v/>
      </c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102"/>
      <c r="D24" s="60"/>
      <c r="E24" s="101"/>
      <c r="F24" s="87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9"/>
      <c r="R24" s="88"/>
      <c r="S24" s="88"/>
      <c r="T24" s="89"/>
      <c r="U24" s="88"/>
      <c r="V24" s="88"/>
      <c r="W24" s="89"/>
      <c r="X24" s="88"/>
      <c r="Y24" s="88"/>
      <c r="Z24" s="89"/>
      <c r="AA24" s="89"/>
      <c r="AB24" s="88"/>
      <c r="AC24" s="88"/>
      <c r="AD24" s="90"/>
      <c r="AE24" s="88"/>
      <c r="AF24" s="88"/>
      <c r="AG24" s="88"/>
      <c r="AH24" s="88"/>
      <c r="AI24" s="88"/>
      <c r="AJ24" s="91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>Максимчук  Мар'яна  Василівна</v>
      </c>
      <c r="C25" s="102" t="s">
        <v>219</v>
      </c>
      <c r="D25" s="60" t="str">
        <f aca="false">IFERROR(VLOOKUP($C25,Списки!$A$1:$C$3999,3,0),"")</f>
        <v>контролер</v>
      </c>
      <c r="E25" s="92"/>
      <c r="F25" s="61" t="str">
        <f aca="false">VLOOKUP(F$11,Графік!$E$5:$H$32,3,0)</f>
        <v>ВВ</v>
      </c>
      <c r="G25" s="62" t="str">
        <f aca="false">VLOOKUP(G$11,Графік!$E$5:$H$32,3,0)</f>
        <v>ВВ</v>
      </c>
      <c r="H25" s="62" t="str">
        <f aca="false">VLOOKUP(H$11,Графік!$E$5:$H$32,3,0)</f>
        <v>Р</v>
      </c>
      <c r="I25" s="62" t="str">
        <f aca="false">VLOOKUP(I$11,Графік!$E$5:$H$32,3,0)</f>
        <v>Р</v>
      </c>
      <c r="J25" s="62" t="str">
        <f aca="false">VLOOKUP(J$11,Графік!$E$5:$H$32,3,0)</f>
        <v>Р</v>
      </c>
      <c r="K25" s="62" t="str">
        <f aca="false">VLOOKUP(K$11,Графік!$E$5:$H$32,3,0)</f>
        <v>Р</v>
      </c>
      <c r="L25" s="62" t="str">
        <f aca="false">VLOOKUP(L$11,Графік!$E$5:$H$32,3,0)</f>
        <v>ВВ</v>
      </c>
      <c r="M25" s="62" t="str">
        <f aca="false">VLOOKUP(M$11,Графік!$E$5:$H$32,3,0)</f>
        <v>ВВ</v>
      </c>
      <c r="N25" s="62" t="str">
        <f aca="false">VLOOKUP(N$11,Графік!$E$5:$H$32,3,0)</f>
        <v>Р</v>
      </c>
      <c r="O25" s="62" t="str">
        <f aca="false">VLOOKUP(O$11,Графік!$E$5:$H$32,3,0)</f>
        <v>Р</v>
      </c>
      <c r="P25" s="62" t="str">
        <f aca="false">VLOOKUP(P$11,Графік!$E$5:$H$32,3,0)</f>
        <v>Р</v>
      </c>
      <c r="Q25" s="63" t="str">
        <f aca="false">VLOOKUP(Q$11,Графік!$E$5:$H$32,3,0)</f>
        <v>Р</v>
      </c>
      <c r="R25" s="62" t="str">
        <f aca="false">VLOOKUP(R$11,Графік!$E$5:$H$32,3,0)</f>
        <v>ВВ</v>
      </c>
      <c r="S25" s="62" t="str">
        <f aca="false">VLOOKUP(S$11,Графік!$E$5:$H$32,3,0)</f>
        <v>ВВ</v>
      </c>
      <c r="T25" s="63" t="str">
        <f aca="false">VLOOKUP(T$11,Графік!$E$5:$H$32,3,0)</f>
        <v>Р</v>
      </c>
      <c r="U25" s="62" t="str">
        <f aca="false">VLOOKUP(U$11,Графік!$E$5:$H$32,3,0)</f>
        <v>Р</v>
      </c>
      <c r="V25" s="62" t="str">
        <f aca="false">VLOOKUP(V$11,Графік!$E$5:$H$32,3,0)</f>
        <v>Р</v>
      </c>
      <c r="W25" s="63" t="str">
        <f aca="false">VLOOKUP(W$11,Графік!$E$5:$H$32,3,0)</f>
        <v>Р</v>
      </c>
      <c r="X25" s="62" t="str">
        <f aca="false">VLOOKUP(X$11,Графік!$E$5:$H$32,3,0)</f>
        <v>ВВ</v>
      </c>
      <c r="Y25" s="62" t="str">
        <f aca="false">VLOOKUP(Y$11,Графік!$E$5:$H$32,3,0)</f>
        <v>ВВ</v>
      </c>
      <c r="Z25" s="63" t="str">
        <f aca="false">VLOOKUP(Z$11,Графік!$E$5:$H$32,3,0)</f>
        <v>Р</v>
      </c>
      <c r="AA25" s="63" t="str">
        <f aca="false">VLOOKUP(AA$11,Графік!$E$5:$H$32,3,0)</f>
        <v>Р</v>
      </c>
      <c r="AB25" s="63" t="str">
        <f aca="false">VLOOKUP(AB$11,Графік!$E$5:$H$32,3,0)</f>
        <v>Р</v>
      </c>
      <c r="AC25" s="62" t="s">
        <v>51</v>
      </c>
      <c r="AD25" s="62" t="str">
        <f aca="false">VLOOKUP(X$11,Графік!$E$5:$H$32,3,0)</f>
        <v>ВВ</v>
      </c>
      <c r="AE25" s="62" t="str">
        <f aca="false">VLOOKUP(Y$11,Графік!$E$5:$H$32,3,0)</f>
        <v>ВВ</v>
      </c>
      <c r="AF25" s="63" t="str">
        <f aca="false">VLOOKUP(Z$11,Графік!$E$5:$H$32,3,0)</f>
        <v>Р</v>
      </c>
      <c r="AG25" s="63" t="str">
        <f aca="false">VLOOKUP(AA$11,Графік!$E$5:$H$32,3,0)</f>
        <v>Р</v>
      </c>
      <c r="AH25" s="62"/>
      <c r="AI25" s="62"/>
      <c r="AJ25" s="65"/>
      <c r="AK25" s="93" t="n">
        <f aca="false">SUMIF($F25:$AJ28,"Р",$F26:$AJ26)</f>
        <v>120</v>
      </c>
      <c r="AL25" s="94" t="n">
        <f aca="false">SUMIF($F27:$AJ28,"НУ",$F28:$AJ28)</f>
        <v>0</v>
      </c>
      <c r="AM25" s="95" t="n">
        <f aca="false">SUMIF(F25:AJ28,"РВ",F26:AJ26)</f>
        <v>0</v>
      </c>
      <c r="AN25" s="96" t="n">
        <f aca="false">AK25+AL25+AM25</f>
        <v>120</v>
      </c>
      <c r="AO25" s="70" t="n">
        <f aca="false">COUNTIF($F25:$AJ28,"=Р")</f>
        <v>17</v>
      </c>
      <c r="AP25" s="97" t="n">
        <f aca="false">COUNTIF($F25:$AJ28,"=ВВ")</f>
        <v>10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1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0</v>
      </c>
      <c r="BA25" s="73" t="n">
        <f aca="false">IF(C25&gt;1,Графік!$H$36,"")</f>
        <v>144</v>
      </c>
    </row>
    <row r="26" customFormat="false" ht="15" hidden="false" customHeight="true" outlineLevel="0" collapsed="false">
      <c r="A26" s="57"/>
      <c r="B26" s="58"/>
      <c r="C26" s="102"/>
      <c r="D26" s="60"/>
      <c r="E26" s="100"/>
      <c r="F26" s="75" t="str">
        <f aca="false">IF(F25="Р",8,"")</f>
        <v/>
      </c>
      <c r="G26" s="76" t="str">
        <f aca="false">IF(G25="Р",8,"")</f>
        <v/>
      </c>
      <c r="H26" s="76" t="n">
        <f aca="false">IF(H25="Р",8,"")</f>
        <v>8</v>
      </c>
      <c r="I26" s="76" t="n">
        <f aca="false">IF(I25="Р",8,"")</f>
        <v>8</v>
      </c>
      <c r="J26" s="76" t="n">
        <f aca="false">IF(J25="Р",8,"")</f>
        <v>8</v>
      </c>
      <c r="K26" s="76" t="n">
        <f aca="false">IF(K25="Р",8,"")</f>
        <v>8</v>
      </c>
      <c r="L26" s="76" t="str">
        <f aca="false">IF(L25="Р",8,"")</f>
        <v/>
      </c>
      <c r="M26" s="76" t="str">
        <f aca="false">IF(M25="Р",8,"")</f>
        <v/>
      </c>
      <c r="N26" s="76" t="n">
        <f aca="false">IF(N25="Р",8,"")</f>
        <v>8</v>
      </c>
      <c r="O26" s="76" t="n">
        <f aca="false">IF(O25="Р",8,"")</f>
        <v>8</v>
      </c>
      <c r="P26" s="76" t="n">
        <f aca="false">IF(P25="Р",8,"")</f>
        <v>8</v>
      </c>
      <c r="Q26" s="77" t="n">
        <f aca="false">IF(Q25="Р",8,"")</f>
        <v>8</v>
      </c>
      <c r="R26" s="76" t="str">
        <f aca="false">IF(R25="Р",8,"")</f>
        <v/>
      </c>
      <c r="S26" s="76" t="str">
        <f aca="false">IF(S25="Р",8,"")</f>
        <v/>
      </c>
      <c r="T26" s="77" t="n">
        <f aca="false">IF(T25="Р",8,"")</f>
        <v>8</v>
      </c>
      <c r="U26" s="76" t="n">
        <f aca="false">IF(U25="Р",8,"")</f>
        <v>8</v>
      </c>
      <c r="V26" s="76" t="n">
        <f aca="false">IF(V25="Р",8,"")</f>
        <v>8</v>
      </c>
      <c r="W26" s="77" t="n">
        <f aca="false">IF(W25="Р",8,"")</f>
        <v>8</v>
      </c>
      <c r="X26" s="76" t="str">
        <f aca="false">IF(X25="Р",8,"")</f>
        <v/>
      </c>
      <c r="Y26" s="76" t="str">
        <f aca="false">IF(Y25="Р",8,"")</f>
        <v/>
      </c>
      <c r="Z26" s="77" t="n">
        <f aca="false">IF(Z25="Р",8,"")</f>
        <v>8</v>
      </c>
      <c r="AA26" s="77" t="n">
        <f aca="false">IF(AA25="Р",8,"")</f>
        <v>8</v>
      </c>
      <c r="AB26" s="77" t="n">
        <f aca="false">IF(AB25="Р",8,"")</f>
        <v>8</v>
      </c>
      <c r="AC26" s="76"/>
      <c r="AD26" s="78"/>
      <c r="AE26" s="76"/>
      <c r="AF26" s="76"/>
      <c r="AG26" s="76"/>
      <c r="AH26" s="76"/>
      <c r="AI26" s="76"/>
      <c r="AJ26" s="79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102"/>
      <c r="D27" s="60"/>
      <c r="E27" s="100"/>
      <c r="F27" s="81" t="str">
        <f aca="false">IF(F28&gt;0,"НУ","")</f>
        <v/>
      </c>
      <c r="G27" s="82" t="str">
        <f aca="false">IF(G28&gt;0,"НУ","")</f>
        <v/>
      </c>
      <c r="H27" s="82" t="str">
        <f aca="false">IF(H28&gt;0,"НУ","")</f>
        <v/>
      </c>
      <c r="I27" s="82" t="str">
        <f aca="false">IF(I28&gt;0,"НУ","")</f>
        <v/>
      </c>
      <c r="J27" s="82" t="str">
        <f aca="false">IF(J28&gt;0,"НУ","")</f>
        <v/>
      </c>
      <c r="K27" s="82" t="str">
        <f aca="false">IF(K28&gt;0,"НУ","")</f>
        <v/>
      </c>
      <c r="L27" s="82" t="str">
        <f aca="false">IF(L28&gt;0,"НУ","")</f>
        <v/>
      </c>
      <c r="M27" s="82" t="str">
        <f aca="false">IF(M28&gt;0,"НУ","")</f>
        <v/>
      </c>
      <c r="N27" s="82" t="str">
        <f aca="false">IF(N28&gt;0,"НУ","")</f>
        <v/>
      </c>
      <c r="O27" s="82" t="str">
        <f aca="false">IF(O28&gt;0,"НУ","")</f>
        <v/>
      </c>
      <c r="P27" s="82" t="str">
        <f aca="false">IF(P28&gt;0,"НУ","")</f>
        <v/>
      </c>
      <c r="Q27" s="83" t="str">
        <f aca="false">IF(Q28&gt;0,"НУ","")</f>
        <v/>
      </c>
      <c r="R27" s="82" t="str">
        <f aca="false">IF(R28&gt;0,"НУ","")</f>
        <v/>
      </c>
      <c r="S27" s="82" t="str">
        <f aca="false">IF(S28&gt;0,"НУ","")</f>
        <v/>
      </c>
      <c r="T27" s="83" t="str">
        <f aca="false">IF(T28&gt;0,"НУ","")</f>
        <v/>
      </c>
      <c r="U27" s="82" t="str">
        <f aca="false">IF(U28&gt;0,"НУ","")</f>
        <v/>
      </c>
      <c r="V27" s="82" t="str">
        <f aca="false">IF(V28&gt;0,"НУ","")</f>
        <v/>
      </c>
      <c r="W27" s="83" t="str">
        <f aca="false">IF(W28&gt;0,"НУ","")</f>
        <v/>
      </c>
      <c r="X27" s="82" t="str">
        <f aca="false">IF(X28&gt;0,"НУ","")</f>
        <v/>
      </c>
      <c r="Y27" s="82" t="str">
        <f aca="false">IF(Y28&gt;0,"НУ","")</f>
        <v/>
      </c>
      <c r="Z27" s="83" t="str">
        <f aca="false">IF(Z28&gt;0,"НУ","")</f>
        <v/>
      </c>
      <c r="AA27" s="83" t="str">
        <f aca="false">IF(AA28&gt;0,"НУ","")</f>
        <v/>
      </c>
      <c r="AB27" s="82"/>
      <c r="AC27" s="82"/>
      <c r="AD27" s="84"/>
      <c r="AE27" s="82"/>
      <c r="AF27" s="82"/>
      <c r="AG27" s="82"/>
      <c r="AH27" s="83"/>
      <c r="AI27" s="83" t="str">
        <f aca="false">IF(AI28&gt;0,"НУ","")</f>
        <v/>
      </c>
      <c r="AJ27" s="85" t="str">
        <f aca="false">IF(AJ28&gt;0,"НУ","")</f>
        <v/>
      </c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102"/>
      <c r="D28" s="60"/>
      <c r="E28" s="101"/>
      <c r="F28" s="87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9"/>
      <c r="R28" s="88"/>
      <c r="S28" s="88"/>
      <c r="T28" s="89"/>
      <c r="U28" s="88"/>
      <c r="V28" s="88"/>
      <c r="W28" s="89"/>
      <c r="X28" s="88"/>
      <c r="Y28" s="88"/>
      <c r="Z28" s="89"/>
      <c r="AA28" s="89"/>
      <c r="AB28" s="88"/>
      <c r="AC28" s="88"/>
      <c r="AD28" s="90"/>
      <c r="AE28" s="88"/>
      <c r="AF28" s="88"/>
      <c r="AG28" s="88"/>
      <c r="AH28" s="88"/>
      <c r="AI28" s="88"/>
      <c r="AJ28" s="91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>Руснак Оксана Ярославівна</v>
      </c>
      <c r="C29" s="102" t="s">
        <v>220</v>
      </c>
      <c r="D29" s="60" t="str">
        <f aca="false">IFERROR(VLOOKUP($C29,Списки!$A$1:$C$3999,3,0),"")</f>
        <v>контролер</v>
      </c>
      <c r="E29" s="92"/>
      <c r="F29" s="61" t="str">
        <f aca="false">VLOOKUP(F$11,Графік!$E$5:$H$32,3,0)</f>
        <v>ВВ</v>
      </c>
      <c r="G29" s="62" t="str">
        <f aca="false">VLOOKUP(G$11,Графік!$E$5:$H$32,3,0)</f>
        <v>ВВ</v>
      </c>
      <c r="H29" s="62" t="str">
        <f aca="false">VLOOKUP(H$11,Графік!$E$5:$H$32,3,0)</f>
        <v>Р</v>
      </c>
      <c r="I29" s="62" t="str">
        <f aca="false">VLOOKUP(I$11,Графік!$E$5:$H$32,3,0)</f>
        <v>Р</v>
      </c>
      <c r="J29" s="62" t="str">
        <f aca="false">VLOOKUP(J$11,Графік!$E$5:$H$32,3,0)</f>
        <v>Р</v>
      </c>
      <c r="K29" s="62" t="str">
        <f aca="false">VLOOKUP(K$11,Графік!$E$5:$H$32,3,0)</f>
        <v>Р</v>
      </c>
      <c r="L29" s="62" t="str">
        <f aca="false">VLOOKUP(L$11,Графік!$E$5:$H$32,3,0)</f>
        <v>ВВ</v>
      </c>
      <c r="M29" s="62" t="str">
        <f aca="false">VLOOKUP(M$11,Графік!$E$5:$H$32,3,0)</f>
        <v>ВВ</v>
      </c>
      <c r="N29" s="62" t="str">
        <f aca="false">VLOOKUP(N$11,Графік!$E$5:$H$32,3,0)</f>
        <v>Р</v>
      </c>
      <c r="O29" s="62" t="str">
        <f aca="false">VLOOKUP(O$11,Графік!$E$5:$H$32,3,0)</f>
        <v>Р</v>
      </c>
      <c r="P29" s="62" t="str">
        <f aca="false">VLOOKUP(P$11,Графік!$E$5:$H$32,3,0)</f>
        <v>Р</v>
      </c>
      <c r="Q29" s="63" t="str">
        <f aca="false">VLOOKUP(Q$11,Графік!$E$5:$H$32,3,0)</f>
        <v>Р</v>
      </c>
      <c r="R29" s="62" t="str">
        <f aca="false">VLOOKUP(R$11,Графік!$E$5:$H$32,3,0)</f>
        <v>ВВ</v>
      </c>
      <c r="S29" s="62" t="str">
        <f aca="false">VLOOKUP(S$11,Графік!$E$5:$H$32,3,0)</f>
        <v>ВВ</v>
      </c>
      <c r="T29" s="63" t="str">
        <f aca="false">VLOOKUP(T$11,Графік!$E$5:$H$32,3,0)</f>
        <v>Р</v>
      </c>
      <c r="U29" s="62" t="str">
        <f aca="false">VLOOKUP(U$11,Графік!$E$5:$H$32,3,0)</f>
        <v>Р</v>
      </c>
      <c r="V29" s="62" t="str">
        <f aca="false">VLOOKUP(V$11,Графік!$E$5:$H$32,3,0)</f>
        <v>Р</v>
      </c>
      <c r="W29" s="63" t="str">
        <f aca="false">VLOOKUP(W$11,Графік!$E$5:$H$32,3,0)</f>
        <v>Р</v>
      </c>
      <c r="X29" s="62" t="str">
        <f aca="false">VLOOKUP(X$11,Графік!$E$5:$H$32,3,0)</f>
        <v>ВВ</v>
      </c>
      <c r="Y29" s="62" t="str">
        <f aca="false">VLOOKUP(Y$11,Графік!$E$5:$H$32,3,0)</f>
        <v>ВВ</v>
      </c>
      <c r="Z29" s="63" t="str">
        <f aca="false">VLOOKUP(Z$11,Графік!$E$5:$H$32,3,0)</f>
        <v>Р</v>
      </c>
      <c r="AA29" s="63" t="str">
        <f aca="false">VLOOKUP(AA$11,Графік!$E$5:$H$32,3,0)</f>
        <v>Р</v>
      </c>
      <c r="AB29" s="63" t="str">
        <f aca="false">VLOOKUP(AB$11,Графік!$E$5:$H$32,3,0)</f>
        <v>Р</v>
      </c>
      <c r="AC29" s="62" t="s">
        <v>51</v>
      </c>
      <c r="AD29" s="62" t="str">
        <f aca="false">VLOOKUP(X$11,Графік!$E$5:$H$32,3,0)</f>
        <v>ВВ</v>
      </c>
      <c r="AE29" s="62" t="str">
        <f aca="false">VLOOKUP(Y$11,Графік!$E$5:$H$32,3,0)</f>
        <v>ВВ</v>
      </c>
      <c r="AF29" s="63" t="str">
        <f aca="false">VLOOKUP(Z$11,Графік!$E$5:$H$32,3,0)</f>
        <v>Р</v>
      </c>
      <c r="AG29" s="63" t="str">
        <f aca="false">VLOOKUP(AA$11,Графік!$E$5:$H$32,3,0)</f>
        <v>Р</v>
      </c>
      <c r="AH29" s="62"/>
      <c r="AI29" s="62"/>
      <c r="AJ29" s="65"/>
      <c r="AK29" s="93" t="n">
        <f aca="false">SUMIF($F29:$AJ32,"Р",$F30:$AJ30)</f>
        <v>120</v>
      </c>
      <c r="AL29" s="94" t="n">
        <f aca="false">SUMIF($F31:$AJ32,"НУ",$F32:$AJ32)</f>
        <v>0</v>
      </c>
      <c r="AM29" s="95" t="n">
        <f aca="false">SUMIF(F29:AJ32,"РВ",F30:AJ30)</f>
        <v>0</v>
      </c>
      <c r="AN29" s="96" t="n">
        <f aca="false">AK29+AL29+AM29</f>
        <v>120</v>
      </c>
      <c r="AO29" s="70" t="n">
        <f aca="false">COUNTIF($F29:$AJ32,"=Р")</f>
        <v>17</v>
      </c>
      <c r="AP29" s="97" t="n">
        <f aca="false">COUNTIF($F29:$AJ32,"=ВВ")</f>
        <v>10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1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n">
        <f aca="false">IF(C29&gt;1,Графік!$H$36,"")</f>
        <v>144</v>
      </c>
    </row>
    <row r="30" customFormat="false" ht="15" hidden="false" customHeight="true" outlineLevel="0" collapsed="false">
      <c r="A30" s="57"/>
      <c r="B30" s="58"/>
      <c r="C30" s="102"/>
      <c r="D30" s="60"/>
      <c r="E30" s="100"/>
      <c r="F30" s="75" t="str">
        <f aca="false">IF(F29="Р",8,"")</f>
        <v/>
      </c>
      <c r="G30" s="76" t="str">
        <f aca="false">IF(G29="Р",8,"")</f>
        <v/>
      </c>
      <c r="H30" s="76" t="n">
        <f aca="false">IF(H29="Р",8,"")</f>
        <v>8</v>
      </c>
      <c r="I30" s="76" t="n">
        <f aca="false">IF(I29="Р",8,"")</f>
        <v>8</v>
      </c>
      <c r="J30" s="76" t="n">
        <f aca="false">IF(J29="Р",8,"")</f>
        <v>8</v>
      </c>
      <c r="K30" s="76" t="n">
        <f aca="false">IF(K29="Р",8,"")</f>
        <v>8</v>
      </c>
      <c r="L30" s="76" t="str">
        <f aca="false">IF(L29="Р",8,"")</f>
        <v/>
      </c>
      <c r="M30" s="76" t="str">
        <f aca="false">IF(M29="Р",8,"")</f>
        <v/>
      </c>
      <c r="N30" s="76" t="n">
        <f aca="false">IF(N29="Р",8,"")</f>
        <v>8</v>
      </c>
      <c r="O30" s="76" t="n">
        <f aca="false">IF(O29="Р",8,"")</f>
        <v>8</v>
      </c>
      <c r="P30" s="76" t="n">
        <f aca="false">IF(P29="Р",8,"")</f>
        <v>8</v>
      </c>
      <c r="Q30" s="77" t="n">
        <f aca="false">IF(Q29="Р",8,"")</f>
        <v>8</v>
      </c>
      <c r="R30" s="76" t="str">
        <f aca="false">IF(R29="Р",8,"")</f>
        <v/>
      </c>
      <c r="S30" s="76" t="str">
        <f aca="false">IF(S29="Р",8,"")</f>
        <v/>
      </c>
      <c r="T30" s="77" t="n">
        <f aca="false">IF(T29="Р",8,"")</f>
        <v>8</v>
      </c>
      <c r="U30" s="76" t="n">
        <f aca="false">IF(U29="Р",8,"")</f>
        <v>8</v>
      </c>
      <c r="V30" s="76" t="n">
        <f aca="false">IF(V29="Р",8,"")</f>
        <v>8</v>
      </c>
      <c r="W30" s="77" t="n">
        <f aca="false">IF(W29="Р",8,"")</f>
        <v>8</v>
      </c>
      <c r="X30" s="76" t="str">
        <f aca="false">IF(X29="Р",8,"")</f>
        <v/>
      </c>
      <c r="Y30" s="76" t="str">
        <f aca="false">IF(Y29="Р",8,"")</f>
        <v/>
      </c>
      <c r="Z30" s="77" t="n">
        <f aca="false">IF(Z29="Р",8,"")</f>
        <v>8</v>
      </c>
      <c r="AA30" s="77" t="n">
        <f aca="false">IF(AA29="Р",8,"")</f>
        <v>8</v>
      </c>
      <c r="AB30" s="77" t="n">
        <f aca="false">IF(AB29="Р",8,"")</f>
        <v>8</v>
      </c>
      <c r="AC30" s="76"/>
      <c r="AD30" s="78"/>
      <c r="AE30" s="76"/>
      <c r="AF30" s="76"/>
      <c r="AG30" s="76"/>
      <c r="AH30" s="76"/>
      <c r="AI30" s="76"/>
      <c r="AJ30" s="79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102"/>
      <c r="D31" s="60"/>
      <c r="E31" s="100"/>
      <c r="F31" s="81" t="str">
        <f aca="false">IF(F32&gt;0,"НУ","")</f>
        <v/>
      </c>
      <c r="G31" s="82" t="str">
        <f aca="false">IF(G32&gt;0,"НУ","")</f>
        <v/>
      </c>
      <c r="H31" s="82" t="str">
        <f aca="false">IF(H32&gt;0,"НУ","")</f>
        <v/>
      </c>
      <c r="I31" s="82" t="str">
        <f aca="false">IF(I32&gt;0,"НУ","")</f>
        <v/>
      </c>
      <c r="J31" s="82" t="str">
        <f aca="false">IF(J32&gt;0,"НУ","")</f>
        <v/>
      </c>
      <c r="K31" s="82" t="str">
        <f aca="false">IF(K32&gt;0,"НУ","")</f>
        <v/>
      </c>
      <c r="L31" s="82" t="str">
        <f aca="false">IF(L32&gt;0,"НУ","")</f>
        <v/>
      </c>
      <c r="M31" s="82" t="str">
        <f aca="false">IF(M32&gt;0,"НУ","")</f>
        <v/>
      </c>
      <c r="N31" s="82" t="str">
        <f aca="false">IF(N32&gt;0,"НУ","")</f>
        <v/>
      </c>
      <c r="O31" s="82" t="str">
        <f aca="false">IF(O32&gt;0,"НУ","")</f>
        <v/>
      </c>
      <c r="P31" s="82" t="str">
        <f aca="false">IF(P32&gt;0,"НУ","")</f>
        <v/>
      </c>
      <c r="Q31" s="83" t="str">
        <f aca="false">IF(Q32&gt;0,"НУ","")</f>
        <v/>
      </c>
      <c r="R31" s="82" t="str">
        <f aca="false">IF(R32&gt;0,"НУ","")</f>
        <v/>
      </c>
      <c r="S31" s="82" t="str">
        <f aca="false">IF(S32&gt;0,"НУ","")</f>
        <v/>
      </c>
      <c r="T31" s="83" t="str">
        <f aca="false">IF(T32&gt;0,"НУ","")</f>
        <v/>
      </c>
      <c r="U31" s="82" t="str">
        <f aca="false">IF(U32&gt;0,"НУ","")</f>
        <v/>
      </c>
      <c r="V31" s="82" t="str">
        <f aca="false">IF(V32&gt;0,"НУ","")</f>
        <v/>
      </c>
      <c r="W31" s="83" t="str">
        <f aca="false">IF(W32&gt;0,"НУ","")</f>
        <v/>
      </c>
      <c r="X31" s="82" t="str">
        <f aca="false">IF(X32&gt;0,"НУ","")</f>
        <v/>
      </c>
      <c r="Y31" s="82" t="str">
        <f aca="false">IF(Y32&gt;0,"НУ","")</f>
        <v/>
      </c>
      <c r="Z31" s="83" t="str">
        <f aca="false">IF(Z32&gt;0,"НУ","")</f>
        <v/>
      </c>
      <c r="AA31" s="83" t="str">
        <f aca="false">IF(AA32&gt;0,"НУ","")</f>
        <v/>
      </c>
      <c r="AB31" s="82"/>
      <c r="AC31" s="82"/>
      <c r="AD31" s="84"/>
      <c r="AE31" s="82"/>
      <c r="AF31" s="82"/>
      <c r="AG31" s="82"/>
      <c r="AH31" s="83"/>
      <c r="AI31" s="83" t="str">
        <f aca="false">IF(AI32&gt;0,"НУ","")</f>
        <v/>
      </c>
      <c r="AJ31" s="85" t="str">
        <f aca="false">IF(AJ32&gt;0,"НУ","")</f>
        <v/>
      </c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102"/>
      <c r="D32" s="60"/>
      <c r="E32" s="101"/>
      <c r="F32" s="87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9"/>
      <c r="R32" s="0"/>
      <c r="S32" s="88"/>
      <c r="T32" s="89"/>
      <c r="U32" s="88"/>
      <c r="V32" s="88"/>
      <c r="W32" s="89"/>
      <c r="X32" s="88"/>
      <c r="Y32" s="88"/>
      <c r="Z32" s="89"/>
      <c r="AA32" s="89"/>
      <c r="AB32" s="88"/>
      <c r="AC32" s="88"/>
      <c r="AD32" s="90"/>
      <c r="AE32" s="88"/>
      <c r="AF32" s="88"/>
      <c r="AG32" s="88"/>
      <c r="AH32" s="88"/>
      <c r="AI32" s="88"/>
      <c r="AJ32" s="91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>Ряба Тетяна Василівна</v>
      </c>
      <c r="C33" s="102" t="s">
        <v>221</v>
      </c>
      <c r="D33" s="60" t="str">
        <f aca="false">IFERROR(VLOOKUP($C33,Списки!$A$1:$C$3999,3,0),"")</f>
        <v>контролер</v>
      </c>
      <c r="E33" s="92"/>
      <c r="F33" s="61" t="str">
        <f aca="false">VLOOKUP(F$11,Графік!$E$5:$H$32,3,0)</f>
        <v>ВВ</v>
      </c>
      <c r="G33" s="62" t="str">
        <f aca="false">VLOOKUP(G$11,Графік!$E$5:$H$32,3,0)</f>
        <v>ВВ</v>
      </c>
      <c r="H33" s="62" t="str">
        <f aca="false">VLOOKUP(H$11,Графік!$E$5:$H$32,3,0)</f>
        <v>Р</v>
      </c>
      <c r="I33" s="62" t="str">
        <f aca="false">VLOOKUP(I$11,Графік!$E$5:$H$32,3,0)</f>
        <v>Р</v>
      </c>
      <c r="J33" s="62" t="str">
        <f aca="false">VLOOKUP(J$11,Графік!$E$5:$H$32,3,0)</f>
        <v>Р</v>
      </c>
      <c r="K33" s="62" t="str">
        <f aca="false">VLOOKUP(K$11,Графік!$E$5:$H$32,3,0)</f>
        <v>Р</v>
      </c>
      <c r="L33" s="62" t="s">
        <v>37</v>
      </c>
      <c r="M33" s="62" t="str">
        <f aca="false">VLOOKUP(M$11,Графік!$E$5:$H$32,3,0)</f>
        <v>ВВ</v>
      </c>
      <c r="N33" s="62" t="str">
        <f aca="false">VLOOKUP(N$11,Графік!$E$5:$H$32,3,0)</f>
        <v>Р</v>
      </c>
      <c r="O33" s="62" t="str">
        <f aca="false">VLOOKUP(O$11,Графік!$E$5:$H$32,3,0)</f>
        <v>Р</v>
      </c>
      <c r="P33" s="62" t="str">
        <f aca="false">VLOOKUP(P$11,Графік!$E$5:$H$32,3,0)</f>
        <v>Р</v>
      </c>
      <c r="Q33" s="63" t="str">
        <f aca="false">VLOOKUP(Q$11,Графік!$E$5:$H$32,3,0)</f>
        <v>Р</v>
      </c>
      <c r="R33" s="62" t="str">
        <f aca="false">VLOOKUP(R$11,Графік!$E$5:$H$32,3,0)</f>
        <v>ВВ</v>
      </c>
      <c r="S33" s="62" t="str">
        <f aca="false">VLOOKUP(S$11,Графік!$E$5:$H$32,3,0)</f>
        <v>ВВ</v>
      </c>
      <c r="T33" s="63" t="str">
        <f aca="false">VLOOKUP(T$11,Графік!$E$5:$H$32,3,0)</f>
        <v>Р</v>
      </c>
      <c r="U33" s="62" t="str">
        <f aca="false">VLOOKUP(U$11,Графік!$E$5:$H$32,3,0)</f>
        <v>Р</v>
      </c>
      <c r="V33" s="62" t="str">
        <f aca="false">VLOOKUP(V$11,Графік!$E$5:$H$32,3,0)</f>
        <v>Р</v>
      </c>
      <c r="W33" s="63" t="str">
        <f aca="false">VLOOKUP(W$11,Графік!$E$5:$H$32,3,0)</f>
        <v>Р</v>
      </c>
      <c r="X33" s="62" t="str">
        <f aca="false">VLOOKUP(X$11,Графік!$E$5:$H$32,3,0)</f>
        <v>ВВ</v>
      </c>
      <c r="Y33" s="62" t="str">
        <f aca="false">VLOOKUP(Y$11,Графік!$E$5:$H$32,3,0)</f>
        <v>ВВ</v>
      </c>
      <c r="Z33" s="63" t="str">
        <f aca="false">VLOOKUP(Z$11,Графік!$E$5:$H$32,3,0)</f>
        <v>Р</v>
      </c>
      <c r="AA33" s="63" t="str">
        <f aca="false">VLOOKUP(AA$11,Графік!$E$5:$H$32,3,0)</f>
        <v>Р</v>
      </c>
      <c r="AB33" s="62" t="s">
        <v>51</v>
      </c>
      <c r="AC33" s="62" t="s">
        <v>51</v>
      </c>
      <c r="AD33" s="62" t="str">
        <f aca="false">VLOOKUP(X$11,Графік!$E$5:$H$32,3,0)</f>
        <v>ВВ</v>
      </c>
      <c r="AE33" s="62" t="str">
        <f aca="false">VLOOKUP(Y$11,Графік!$E$5:$H$32,3,0)</f>
        <v>ВВ</v>
      </c>
      <c r="AF33" s="63" t="str">
        <f aca="false">VLOOKUP(Z$11,Графік!$E$5:$H$32,3,0)</f>
        <v>Р</v>
      </c>
      <c r="AG33" s="63" t="str">
        <f aca="false">VLOOKUP(AA$11,Графік!$E$5:$H$32,3,0)</f>
        <v>Р</v>
      </c>
      <c r="AH33" s="62"/>
      <c r="AI33" s="62"/>
      <c r="AJ33" s="65"/>
      <c r="AK33" s="93" t="n">
        <f aca="false">SUMIF($F33:$AJ36,"Р",$F34:$AJ34)</f>
        <v>112</v>
      </c>
      <c r="AL33" s="94" t="n">
        <f aca="false">SUMIF($F35:$AJ36,"НУ",$F36:$AJ36)</f>
        <v>0</v>
      </c>
      <c r="AM33" s="95" t="n">
        <f aca="false">SUMIF(F33:AJ36,"РВ",F34:AJ34)</f>
        <v>7</v>
      </c>
      <c r="AN33" s="96" t="n">
        <f aca="false">AK33+AL33+AM33</f>
        <v>119</v>
      </c>
      <c r="AO33" s="70" t="n">
        <f aca="false">COUNTIF($F33:$AJ36,"=Р")</f>
        <v>16</v>
      </c>
      <c r="AP33" s="97" t="n">
        <f aca="false">COUNTIF($F33:$AJ36,"=ВВ")</f>
        <v>9</v>
      </c>
      <c r="AQ33" s="97" t="n">
        <f aca="false">COUNTIF($F33:$AJ36,"=В")</f>
        <v>0</v>
      </c>
      <c r="AR33" s="98" t="n">
        <f aca="false">COUNTIF($F33:$AJ36,"=НА")</f>
        <v>0</v>
      </c>
      <c r="AS33" s="98" t="n">
        <f aca="false">COUNTIF(F33:AJ36,"=ТН")</f>
        <v>0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2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n">
        <f aca="false">IF(C33&gt;1,Графік!$H$36,"")</f>
        <v>144</v>
      </c>
    </row>
    <row r="34" customFormat="false" ht="15" hidden="false" customHeight="true" outlineLevel="0" collapsed="false">
      <c r="A34" s="57"/>
      <c r="B34" s="58"/>
      <c r="C34" s="102"/>
      <c r="D34" s="60"/>
      <c r="E34" s="100"/>
      <c r="F34" s="75" t="str">
        <f aca="false">IF(F33="Р",8,"")</f>
        <v/>
      </c>
      <c r="G34" s="76" t="str">
        <f aca="false">IF(G33="Р",8,"")</f>
        <v/>
      </c>
      <c r="H34" s="76" t="n">
        <f aca="false">IF(H33="Р",8,"")</f>
        <v>8</v>
      </c>
      <c r="I34" s="76" t="n">
        <f aca="false">IF(I33="Р",8,"")</f>
        <v>8</v>
      </c>
      <c r="J34" s="76" t="n">
        <f aca="false">IF(J33="Р",8,"")</f>
        <v>8</v>
      </c>
      <c r="K34" s="76" t="n">
        <f aca="false">IF(K33="Р",8,"")</f>
        <v>8</v>
      </c>
      <c r="L34" s="76" t="n">
        <v>7</v>
      </c>
      <c r="M34" s="76" t="str">
        <f aca="false">IF(M33="Р",8,"")</f>
        <v/>
      </c>
      <c r="N34" s="76" t="n">
        <f aca="false">IF(N33="Р",8,"")</f>
        <v>8</v>
      </c>
      <c r="O34" s="76" t="n">
        <f aca="false">IF(O33="Р",8,"")</f>
        <v>8</v>
      </c>
      <c r="P34" s="76" t="n">
        <f aca="false">IF(P33="Р",8,"")</f>
        <v>8</v>
      </c>
      <c r="Q34" s="77" t="n">
        <f aca="false">IF(Q33="Р",8,"")</f>
        <v>8</v>
      </c>
      <c r="R34" s="76" t="str">
        <f aca="false">IF(R33="Р",8,"")</f>
        <v/>
      </c>
      <c r="S34" s="76" t="str">
        <f aca="false">IF(S33="Р",8,"")</f>
        <v/>
      </c>
      <c r="T34" s="77" t="n">
        <f aca="false">IF(T33="Р",8,"")</f>
        <v>8</v>
      </c>
      <c r="U34" s="76" t="n">
        <f aca="false">IF(U33="Р",8,"")</f>
        <v>8</v>
      </c>
      <c r="V34" s="76" t="n">
        <f aca="false">IF(V33="Р",8,"")</f>
        <v>8</v>
      </c>
      <c r="W34" s="77" t="n">
        <f aca="false">IF(W33="Р",8,"")</f>
        <v>8</v>
      </c>
      <c r="X34" s="76" t="str">
        <f aca="false">IF(X33="Р",8,"")</f>
        <v/>
      </c>
      <c r="Y34" s="76" t="str">
        <f aca="false">IF(Y33="Р",8,"")</f>
        <v/>
      </c>
      <c r="Z34" s="77" t="n">
        <f aca="false">IF(Z33="Р",8,"")</f>
        <v>8</v>
      </c>
      <c r="AA34" s="77" t="n">
        <f aca="false">IF(AA33="Р",8,"")</f>
        <v>8</v>
      </c>
      <c r="AB34" s="76"/>
      <c r="AC34" s="76"/>
      <c r="AD34" s="78"/>
      <c r="AE34" s="76"/>
      <c r="AF34" s="76"/>
      <c r="AG34" s="76"/>
      <c r="AH34" s="76"/>
      <c r="AI34" s="76"/>
      <c r="AJ34" s="79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102"/>
      <c r="D35" s="60"/>
      <c r="E35" s="100"/>
      <c r="F35" s="81" t="str">
        <f aca="false">IF(F36&gt;0,"НУ","")</f>
        <v/>
      </c>
      <c r="G35" s="82" t="str">
        <f aca="false">IF(G36&gt;0,"НУ","")</f>
        <v/>
      </c>
      <c r="H35" s="82" t="str">
        <f aca="false">IF(H36&gt;0,"НУ","")</f>
        <v/>
      </c>
      <c r="I35" s="82" t="str">
        <f aca="false">IF(I36&gt;0,"НУ","")</f>
        <v/>
      </c>
      <c r="J35" s="82" t="str">
        <f aca="false">IF(J36&gt;0,"НУ","")</f>
        <v/>
      </c>
      <c r="K35" s="82" t="str">
        <f aca="false">IF(K36&gt;0,"НУ","")</f>
        <v/>
      </c>
      <c r="L35" s="82" t="str">
        <f aca="false">IF(L36&gt;0,"НУ","")</f>
        <v/>
      </c>
      <c r="M35" s="82" t="str">
        <f aca="false">IF(M36&gt;0,"НУ","")</f>
        <v/>
      </c>
      <c r="N35" s="82" t="str">
        <f aca="false">IF(N36&gt;0,"НУ","")</f>
        <v/>
      </c>
      <c r="O35" s="82" t="str">
        <f aca="false">IF(O36&gt;0,"НУ","")</f>
        <v/>
      </c>
      <c r="P35" s="82" t="str">
        <f aca="false">IF(P36&gt;0,"НУ","")</f>
        <v/>
      </c>
      <c r="Q35" s="83" t="str">
        <f aca="false">IF(Q36&gt;0,"НУ","")</f>
        <v/>
      </c>
      <c r="R35" s="82" t="str">
        <f aca="false">IF(R36&gt;0,"НУ","")</f>
        <v/>
      </c>
      <c r="S35" s="82" t="str">
        <f aca="false">IF(S36&gt;0,"НУ","")</f>
        <v/>
      </c>
      <c r="T35" s="83" t="str">
        <f aca="false">IF(T36&gt;0,"НУ","")</f>
        <v/>
      </c>
      <c r="U35" s="82" t="str">
        <f aca="false">IF(U36&gt;0,"НУ","")</f>
        <v/>
      </c>
      <c r="V35" s="82" t="str">
        <f aca="false">IF(V36&gt;0,"НУ","")</f>
        <v/>
      </c>
      <c r="W35" s="83" t="str">
        <f aca="false">IF(W36&gt;0,"НУ","")</f>
        <v/>
      </c>
      <c r="X35" s="82" t="str">
        <f aca="false">IF(X36&gt;0,"НУ","")</f>
        <v/>
      </c>
      <c r="Y35" s="82" t="str">
        <f aca="false">IF(Y36&gt;0,"НУ","")</f>
        <v/>
      </c>
      <c r="Z35" s="83" t="str">
        <f aca="false">IF(Z36&gt;0,"НУ","")</f>
        <v/>
      </c>
      <c r="AA35" s="83" t="str">
        <f aca="false">IF(AA36&gt;0,"НУ","")</f>
        <v/>
      </c>
      <c r="AB35" s="82"/>
      <c r="AC35" s="82"/>
      <c r="AD35" s="84"/>
      <c r="AE35" s="82"/>
      <c r="AF35" s="82"/>
      <c r="AG35" s="82"/>
      <c r="AH35" s="83"/>
      <c r="AI35" s="83" t="str">
        <f aca="false">IF(AI36&gt;0,"НУ","")</f>
        <v/>
      </c>
      <c r="AJ35" s="85" t="str">
        <f aca="false">IF(AJ36&gt;0,"НУ","")</f>
        <v/>
      </c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102"/>
      <c r="D36" s="60"/>
      <c r="E36" s="101"/>
      <c r="F36" s="87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9"/>
      <c r="R36" s="88"/>
      <c r="S36" s="88"/>
      <c r="T36" s="89"/>
      <c r="U36" s="88"/>
      <c r="V36" s="88"/>
      <c r="W36" s="89"/>
      <c r="X36" s="88"/>
      <c r="Y36" s="88"/>
      <c r="Z36" s="89"/>
      <c r="AA36" s="89"/>
      <c r="AB36" s="88"/>
      <c r="AC36" s="88"/>
      <c r="AD36" s="90"/>
      <c r="AE36" s="88"/>
      <c r="AF36" s="88"/>
      <c r="AG36" s="88"/>
      <c r="AH36" s="88"/>
      <c r="AI36" s="88"/>
      <c r="AJ36" s="91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207" t="n">
        <v>7</v>
      </c>
      <c r="B37" s="58" t="str">
        <f aca="false">IFERROR(VLOOKUP($C37,Списки!$A$1:$C$3999,2,0),"")</f>
        <v>Сандич Ярослав Ігорович</v>
      </c>
      <c r="C37" s="102" t="s">
        <v>222</v>
      </c>
      <c r="D37" s="60" t="str">
        <f aca="false">IFERROR(VLOOKUP($C37,Списки!$A$1:$C$3999,3,0),"")</f>
        <v>контролер</v>
      </c>
      <c r="E37" s="92"/>
      <c r="F37" s="61" t="str">
        <f aca="false">VLOOKUP(F$11,Графік!$E$5:$H$32,3,0)</f>
        <v>ВВ</v>
      </c>
      <c r="G37" s="62" t="str">
        <f aca="false">VLOOKUP(G$11,Графік!$E$5:$H$32,3,0)</f>
        <v>ВВ</v>
      </c>
      <c r="H37" s="62" t="str">
        <f aca="false">VLOOKUP(H$11,Графік!$E$5:$H$32,3,0)</f>
        <v>Р</v>
      </c>
      <c r="I37" s="62" t="str">
        <f aca="false">VLOOKUP(I$11,Графік!$E$5:$H$32,3,0)</f>
        <v>Р</v>
      </c>
      <c r="J37" s="62" t="s">
        <v>48</v>
      </c>
      <c r="K37" s="62" t="s">
        <v>48</v>
      </c>
      <c r="L37" s="62" t="str">
        <f aca="false">VLOOKUP(L$11,Графік!$E$5:$H$32,3,0)</f>
        <v>ВВ</v>
      </c>
      <c r="M37" s="62" t="str">
        <f aca="false">VLOOKUP(M$11,Графік!$E$5:$H$32,3,0)</f>
        <v>ВВ</v>
      </c>
      <c r="N37" s="62" t="str">
        <f aca="false">VLOOKUP(N$11,Графік!$E$5:$H$32,3,0)</f>
        <v>Р</v>
      </c>
      <c r="O37" s="62" t="str">
        <f aca="false">VLOOKUP(O$11,Графік!$E$5:$H$32,3,0)</f>
        <v>Р</v>
      </c>
      <c r="P37" s="62" t="str">
        <f aca="false">VLOOKUP(P$11,Графік!$E$5:$H$32,3,0)</f>
        <v>Р</v>
      </c>
      <c r="Q37" s="63" t="s">
        <v>48</v>
      </c>
      <c r="R37" s="62" t="str">
        <f aca="false">VLOOKUP(R$11,Графік!$E$5:$H$32,3,0)</f>
        <v>ВВ</v>
      </c>
      <c r="S37" s="62" t="str">
        <f aca="false">VLOOKUP(S$11,Графік!$E$5:$H$32,3,0)</f>
        <v>ВВ</v>
      </c>
      <c r="T37" s="63" t="str">
        <f aca="false">VLOOKUP(T$11,Графік!$E$5:$H$32,3,0)</f>
        <v>Р</v>
      </c>
      <c r="U37" s="62" t="str">
        <f aca="false">VLOOKUP(U$11,Графік!$E$5:$H$32,3,0)</f>
        <v>Р</v>
      </c>
      <c r="V37" s="62" t="s">
        <v>66</v>
      </c>
      <c r="W37" s="62" t="s">
        <v>66</v>
      </c>
      <c r="X37" s="62" t="str">
        <f aca="false">VLOOKUP(X$11,Графік!$E$5:$H$32,3,0)</f>
        <v>ВВ</v>
      </c>
      <c r="Y37" s="62" t="str">
        <f aca="false">VLOOKUP(Y$11,Графік!$E$5:$H$32,3,0)</f>
        <v>ВВ</v>
      </c>
      <c r="Z37" s="63" t="str">
        <f aca="false">VLOOKUP(Z$11,Графік!$E$5:$H$32,3,0)</f>
        <v>Р</v>
      </c>
      <c r="AA37" s="63" t="str">
        <f aca="false">VLOOKUP(AA$11,Графік!$E$5:$H$32,3,0)</f>
        <v>Р</v>
      </c>
      <c r="AB37" s="62" t="s">
        <v>51</v>
      </c>
      <c r="AC37" s="62" t="s">
        <v>51</v>
      </c>
      <c r="AD37" s="62" t="str">
        <f aca="false">VLOOKUP(X$11,Графік!$E$5:$H$32,3,0)</f>
        <v>ВВ</v>
      </c>
      <c r="AE37" s="62" t="str">
        <f aca="false">VLOOKUP(Y$11,Графік!$E$5:$H$32,3,0)</f>
        <v>ВВ</v>
      </c>
      <c r="AF37" s="63" t="str">
        <f aca="false">VLOOKUP(Z$11,Графік!$E$5:$H$32,3,0)</f>
        <v>Р</v>
      </c>
      <c r="AG37" s="63" t="str">
        <f aca="false">VLOOKUP(AA$11,Графік!$E$5:$H$32,3,0)</f>
        <v>Р</v>
      </c>
      <c r="AH37" s="62"/>
      <c r="AI37" s="62"/>
      <c r="AJ37" s="65"/>
      <c r="AK37" s="93" t="n">
        <f aca="false">SUMIF($F37:$AJ40,"Р",$F38:$AJ38)</f>
        <v>72</v>
      </c>
      <c r="AL37" s="94" t="n">
        <f aca="false">SUMIF($F39:$AJ40,"НУ",$F40:$AJ40)</f>
        <v>0</v>
      </c>
      <c r="AM37" s="95" t="n">
        <f aca="false">SUMIF(F37:AJ40,"РВ",F38:AJ38)</f>
        <v>0</v>
      </c>
      <c r="AN37" s="96" t="n">
        <f aca="false">AK37+AL37+AM37</f>
        <v>72</v>
      </c>
      <c r="AO37" s="70" t="n">
        <f aca="false">COUNTIF($F37:$AJ40,"=Р")</f>
        <v>11</v>
      </c>
      <c r="AP37" s="97" t="n">
        <f aca="false">COUNTIF($F37:$AJ40,"=ВВ")</f>
        <v>10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0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2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5</v>
      </c>
      <c r="BA37" s="73" t="n">
        <f aca="false">IF(C37&gt;1,Графік!$H$36,"")</f>
        <v>144</v>
      </c>
    </row>
    <row r="38" customFormat="false" ht="15" hidden="false" customHeight="true" outlineLevel="0" collapsed="false">
      <c r="A38" s="207"/>
      <c r="B38" s="58"/>
      <c r="C38" s="102"/>
      <c r="D38" s="60"/>
      <c r="E38" s="100"/>
      <c r="F38" s="75" t="str">
        <f aca="false">IF(F37="Р",8,"")</f>
        <v/>
      </c>
      <c r="G38" s="76" t="str">
        <f aca="false">IF(G37="Р",8,"")</f>
        <v/>
      </c>
      <c r="H38" s="76" t="n">
        <f aca="false">IF(H37="Р",8,"")</f>
        <v>8</v>
      </c>
      <c r="I38" s="76" t="n">
        <f aca="false">IF(I37="Р",8,"")</f>
        <v>8</v>
      </c>
      <c r="J38" s="76"/>
      <c r="K38" s="76"/>
      <c r="L38" s="76" t="str">
        <f aca="false">IF(L37="Р",8,"")</f>
        <v/>
      </c>
      <c r="M38" s="76" t="str">
        <f aca="false">IF(M37="Р",8,"")</f>
        <v/>
      </c>
      <c r="N38" s="76" t="n">
        <f aca="false">IF(N37="Р",8,"")</f>
        <v>8</v>
      </c>
      <c r="O38" s="76" t="n">
        <f aca="false">IF(O37="Р",8,"")</f>
        <v>8</v>
      </c>
      <c r="P38" s="76" t="n">
        <f aca="false">IF(P37="Р",8,"")</f>
        <v>8</v>
      </c>
      <c r="Q38" s="77"/>
      <c r="R38" s="76" t="str">
        <f aca="false">IF(R37="Р",8,"")</f>
        <v/>
      </c>
      <c r="S38" s="76" t="str">
        <f aca="false">IF(S37="Р",8,"")</f>
        <v/>
      </c>
      <c r="T38" s="77" t="n">
        <f aca="false">IF(T37="Р",8,"")</f>
        <v>8</v>
      </c>
      <c r="U38" s="76" t="n">
        <f aca="false">IF(U37="Р",8,"")</f>
        <v>8</v>
      </c>
      <c r="V38" s="76" t="str">
        <f aca="false">IF(V37="Р",8,"")</f>
        <v/>
      </c>
      <c r="W38" s="77" t="str">
        <f aca="false">IF(W37="Р",8,"")</f>
        <v/>
      </c>
      <c r="X38" s="76" t="str">
        <f aca="false">IF(X37="Р",8,"")</f>
        <v/>
      </c>
      <c r="Y38" s="76" t="str">
        <f aca="false">IF(Y37="Р",8,"")</f>
        <v/>
      </c>
      <c r="Z38" s="77" t="n">
        <f aca="false">IF(Z37="Р",8,"")</f>
        <v>8</v>
      </c>
      <c r="AA38" s="77" t="n">
        <f aca="false">IF(AA37="Р",8,"")</f>
        <v>8</v>
      </c>
      <c r="AB38" s="76"/>
      <c r="AC38" s="77" t="str">
        <f aca="false">IF(AC37="Р",8,"")</f>
        <v/>
      </c>
      <c r="AD38" s="78"/>
      <c r="AE38" s="76"/>
      <c r="AF38" s="76"/>
      <c r="AG38" s="76"/>
      <c r="AH38" s="76"/>
      <c r="AI38" s="76"/>
      <c r="AJ38" s="79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207"/>
      <c r="B39" s="58"/>
      <c r="C39" s="102"/>
      <c r="D39" s="60"/>
      <c r="E39" s="100"/>
      <c r="F39" s="81" t="str">
        <f aca="false">IF(F40&gt;0,"НУ","")</f>
        <v/>
      </c>
      <c r="G39" s="82" t="str">
        <f aca="false">IF(G40&gt;0,"НУ","")</f>
        <v/>
      </c>
      <c r="H39" s="82" t="str">
        <f aca="false">IF(H40&gt;0,"НУ","")</f>
        <v/>
      </c>
      <c r="I39" s="82" t="str">
        <f aca="false">IF(I40&gt;0,"НУ","")</f>
        <v/>
      </c>
      <c r="J39" s="82" t="str">
        <f aca="false">IF(J40&gt;0,"НУ","")</f>
        <v/>
      </c>
      <c r="K39" s="82" t="str">
        <f aca="false">IF(K40&gt;0,"НУ","")</f>
        <v/>
      </c>
      <c r="L39" s="82" t="str">
        <f aca="false">IF(L40&gt;0,"НУ","")</f>
        <v/>
      </c>
      <c r="M39" s="82" t="str">
        <f aca="false">IF(M40&gt;0,"НУ","")</f>
        <v/>
      </c>
      <c r="N39" s="82" t="str">
        <f aca="false">IF(N40&gt;0,"НУ","")</f>
        <v/>
      </c>
      <c r="O39" s="82" t="str">
        <f aca="false">IF(O40&gt;0,"НУ","")</f>
        <v/>
      </c>
      <c r="P39" s="82" t="str">
        <f aca="false">IF(P40&gt;0,"НУ","")</f>
        <v/>
      </c>
      <c r="Q39" s="83" t="str">
        <f aca="false">IF(Q40&gt;0,"НУ","")</f>
        <v/>
      </c>
      <c r="R39" s="82" t="str">
        <f aca="false">IF(R40&gt;0,"НУ","")</f>
        <v/>
      </c>
      <c r="S39" s="82" t="str">
        <f aca="false">IF(S40&gt;0,"НУ","")</f>
        <v/>
      </c>
      <c r="T39" s="83" t="str">
        <f aca="false">IF(T40&gt;0,"НУ","")</f>
        <v/>
      </c>
      <c r="U39" s="82" t="str">
        <f aca="false">IF(U40&gt;0,"НУ","")</f>
        <v/>
      </c>
      <c r="V39" s="82" t="str">
        <f aca="false">IF(V40&gt;0,"НУ","")</f>
        <v/>
      </c>
      <c r="W39" s="83" t="str">
        <f aca="false">IF(W40&gt;0,"НУ","")</f>
        <v/>
      </c>
      <c r="X39" s="82" t="str">
        <f aca="false">IF(X40&gt;0,"НУ","")</f>
        <v/>
      </c>
      <c r="Y39" s="82" t="str">
        <f aca="false">IF(Y40&gt;0,"НУ","")</f>
        <v/>
      </c>
      <c r="Z39" s="83" t="str">
        <f aca="false">IF(Z40&gt;0,"НУ","")</f>
        <v/>
      </c>
      <c r="AA39" s="83" t="str">
        <f aca="false">IF(AA40&gt;0,"НУ","")</f>
        <v/>
      </c>
      <c r="AB39" s="82"/>
      <c r="AC39" s="82"/>
      <c r="AD39" s="84"/>
      <c r="AE39" s="82"/>
      <c r="AF39" s="82"/>
      <c r="AG39" s="82"/>
      <c r="AH39" s="83"/>
      <c r="AI39" s="83" t="str">
        <f aca="false">IF(AI40&gt;0,"НУ","")</f>
        <v/>
      </c>
      <c r="AJ39" s="85" t="str">
        <f aca="false">IF(AJ40&gt;0,"НУ","")</f>
        <v/>
      </c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207"/>
      <c r="B40" s="58"/>
      <c r="C40" s="102"/>
      <c r="D40" s="60"/>
      <c r="E40" s="101"/>
      <c r="F40" s="87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9"/>
      <c r="R40" s="88"/>
      <c r="S40" s="88"/>
      <c r="T40" s="89"/>
      <c r="U40" s="88"/>
      <c r="V40" s="88"/>
      <c r="W40" s="89"/>
      <c r="X40" s="88"/>
      <c r="Y40" s="88"/>
      <c r="Z40" s="89"/>
      <c r="AA40" s="89"/>
      <c r="AB40" s="88"/>
      <c r="AC40" s="88"/>
      <c r="AD40" s="90"/>
      <c r="AE40" s="88"/>
      <c r="AF40" s="88"/>
      <c r="AG40" s="88"/>
      <c r="AH40" s="88"/>
      <c r="AI40" s="88"/>
      <c r="AJ40" s="91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57" t="n">
        <v>8</v>
      </c>
      <c r="B41" s="58" t="str">
        <f aca="false">IFERROR(VLOOKUP($C41,Списки!$A$1:$C$3999,2,0),"")</f>
        <v>Шевчук Олександра Олександрівна</v>
      </c>
      <c r="C41" s="102" t="s">
        <v>223</v>
      </c>
      <c r="D41" s="60" t="str">
        <f aca="false">IFERROR(VLOOKUP($C41,Списки!$A$1:$C$3999,3,0),"")</f>
        <v>контролер</v>
      </c>
      <c r="E41" s="92"/>
      <c r="F41" s="61" t="str">
        <f aca="false">VLOOKUP(F$11,Графік!$E$5:$H$32,3,0)</f>
        <v>ВВ</v>
      </c>
      <c r="G41" s="62" t="str">
        <f aca="false">VLOOKUP(G$11,Графік!$E$5:$H$32,3,0)</f>
        <v>ВВ</v>
      </c>
      <c r="H41" s="62" t="str">
        <f aca="false">VLOOKUP(H$11,Графік!$E$5:$H$32,3,0)</f>
        <v>Р</v>
      </c>
      <c r="I41" s="62" t="str">
        <f aca="false">VLOOKUP(I$11,Графік!$E$5:$H$32,3,0)</f>
        <v>Р</v>
      </c>
      <c r="J41" s="62" t="str">
        <f aca="false">VLOOKUP(J$11,Графік!$E$5:$H$32,3,0)</f>
        <v>Р</v>
      </c>
      <c r="K41" s="62" t="str">
        <f aca="false">VLOOKUP(K$11,Графік!$E$5:$H$32,3,0)</f>
        <v>Р</v>
      </c>
      <c r="L41" s="62" t="s">
        <v>37</v>
      </c>
      <c r="M41" s="62" t="str">
        <f aca="false">VLOOKUP(M$11,Графік!$E$5:$H$32,3,0)</f>
        <v>ВВ</v>
      </c>
      <c r="N41" s="62" t="str">
        <f aca="false">VLOOKUP(N$11,Графік!$E$5:$H$32,3,0)</f>
        <v>Р</v>
      </c>
      <c r="O41" s="62" t="str">
        <f aca="false">VLOOKUP(O$11,Графік!$E$5:$H$32,3,0)</f>
        <v>Р</v>
      </c>
      <c r="P41" s="62" t="str">
        <f aca="false">VLOOKUP(P$11,Графік!$E$5:$H$32,3,0)</f>
        <v>Р</v>
      </c>
      <c r="Q41" s="63" t="str">
        <f aca="false">VLOOKUP(Q$11,Графік!$E$5:$H$32,3,0)</f>
        <v>Р</v>
      </c>
      <c r="R41" s="62" t="str">
        <f aca="false">VLOOKUP(R$11,Графік!$E$5:$H$32,3,0)</f>
        <v>ВВ</v>
      </c>
      <c r="S41" s="62" t="str">
        <f aca="false">VLOOKUP(S$11,Графік!$E$5:$H$32,3,0)</f>
        <v>ВВ</v>
      </c>
      <c r="T41" s="63" t="str">
        <f aca="false">VLOOKUP(T$11,Графік!$E$5:$H$32,3,0)</f>
        <v>Р</v>
      </c>
      <c r="U41" s="62" t="str">
        <f aca="false">VLOOKUP(U$11,Графік!$E$5:$H$32,3,0)</f>
        <v>Р</v>
      </c>
      <c r="V41" s="62" t="str">
        <f aca="false">VLOOKUP(V$11,Графік!$E$5:$H$32,3,0)</f>
        <v>Р</v>
      </c>
      <c r="W41" s="63" t="str">
        <f aca="false">VLOOKUP(W$11,Графік!$E$5:$H$32,3,0)</f>
        <v>Р</v>
      </c>
      <c r="X41" s="62" t="str">
        <f aca="false">VLOOKUP(X$11,Графік!$E$5:$H$32,3,0)</f>
        <v>ВВ</v>
      </c>
      <c r="Y41" s="62" t="str">
        <f aca="false">VLOOKUP(Y$11,Графік!$E$5:$H$32,3,0)</f>
        <v>ВВ</v>
      </c>
      <c r="Z41" s="63" t="str">
        <f aca="false">VLOOKUP(Z$11,Графік!$E$5:$H$32,3,0)</f>
        <v>Р</v>
      </c>
      <c r="AA41" s="63" t="str">
        <f aca="false">VLOOKUP(AA$11,Графік!$E$5:$H$32,3,0)</f>
        <v>Р</v>
      </c>
      <c r="AB41" s="62" t="s">
        <v>51</v>
      </c>
      <c r="AC41" s="63" t="str">
        <f aca="false">VLOOKUP(AC$11,Графік!$E$5:$H$32,3,0)</f>
        <v>Р</v>
      </c>
      <c r="AD41" s="62" t="str">
        <f aca="false">VLOOKUP(X$11,Графік!$E$5:$H$32,3,0)</f>
        <v>ВВ</v>
      </c>
      <c r="AE41" s="62" t="str">
        <f aca="false">VLOOKUP(Y$11,Графік!$E$5:$H$32,3,0)</f>
        <v>ВВ</v>
      </c>
      <c r="AF41" s="63" t="str">
        <f aca="false">VLOOKUP(Z$11,Графік!$E$5:$H$32,3,0)</f>
        <v>Р</v>
      </c>
      <c r="AG41" s="63" t="str">
        <f aca="false">VLOOKUP(AA$11,Графік!$E$5:$H$32,3,0)</f>
        <v>Р</v>
      </c>
      <c r="AH41" s="62"/>
      <c r="AI41" s="62"/>
      <c r="AJ41" s="65"/>
      <c r="AK41" s="93" t="n">
        <f aca="false">SUMIF($F41:$AJ44,"Р",$F42:$AJ42)</f>
        <v>120</v>
      </c>
      <c r="AL41" s="94" t="n">
        <f aca="false">SUMIF($F43:$AJ44,"НУ",$F44:$AJ44)</f>
        <v>0</v>
      </c>
      <c r="AM41" s="95" t="n">
        <f aca="false">SUMIF(F41:AJ44,"РВ",F42:AJ42)</f>
        <v>7</v>
      </c>
      <c r="AN41" s="96" t="n">
        <f aca="false">AK41+AL41+AM41</f>
        <v>127</v>
      </c>
      <c r="AO41" s="70" t="n">
        <f aca="false">COUNTIF($F41:$AJ44,"=Р")</f>
        <v>17</v>
      </c>
      <c r="AP41" s="97" t="n">
        <f aca="false">COUNTIF($F41:$AJ44,"=ВВ")</f>
        <v>9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1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n">
        <f aca="false">IF(C41&gt;1,Графік!$H$36,"")</f>
        <v>144</v>
      </c>
    </row>
    <row r="42" customFormat="false" ht="15" hidden="false" customHeight="true" outlineLevel="0" collapsed="false">
      <c r="A42" s="57"/>
      <c r="B42" s="58"/>
      <c r="C42" s="102"/>
      <c r="D42" s="60"/>
      <c r="E42" s="100"/>
      <c r="F42" s="75" t="str">
        <f aca="false">IF(F41="Р",8,"")</f>
        <v/>
      </c>
      <c r="G42" s="76" t="str">
        <f aca="false">IF(G41="Р",8,"")</f>
        <v/>
      </c>
      <c r="H42" s="76" t="n">
        <f aca="false">IF(H41="Р",8,"")</f>
        <v>8</v>
      </c>
      <c r="I42" s="76" t="n">
        <f aca="false">IF(I41="Р",8,"")</f>
        <v>8</v>
      </c>
      <c r="J42" s="76" t="n">
        <f aca="false">IF(J41="Р",8,"")</f>
        <v>8</v>
      </c>
      <c r="K42" s="76" t="n">
        <f aca="false">IF(K41="Р",8,"")</f>
        <v>8</v>
      </c>
      <c r="L42" s="76" t="n">
        <v>7</v>
      </c>
      <c r="M42" s="76" t="str">
        <f aca="false">IF(M41="Р",8,"")</f>
        <v/>
      </c>
      <c r="N42" s="76" t="n">
        <f aca="false">IF(N41="Р",8,"")</f>
        <v>8</v>
      </c>
      <c r="O42" s="76" t="n">
        <f aca="false">IF(O41="Р",8,"")</f>
        <v>8</v>
      </c>
      <c r="P42" s="76" t="n">
        <f aca="false">IF(P41="Р",8,"")</f>
        <v>8</v>
      </c>
      <c r="Q42" s="77" t="n">
        <f aca="false">IF(Q41="Р",8,"")</f>
        <v>8</v>
      </c>
      <c r="R42" s="76" t="str">
        <f aca="false">IF(R41="Р",8,"")</f>
        <v/>
      </c>
      <c r="S42" s="76" t="str">
        <f aca="false">IF(S41="Р",8,"")</f>
        <v/>
      </c>
      <c r="T42" s="77" t="n">
        <f aca="false">IF(T41="Р",8,"")</f>
        <v>8</v>
      </c>
      <c r="U42" s="76" t="n">
        <f aca="false">IF(U41="Р",8,"")</f>
        <v>8</v>
      </c>
      <c r="V42" s="76" t="n">
        <f aca="false">IF(V41="Р",8,"")</f>
        <v>8</v>
      </c>
      <c r="W42" s="77" t="n">
        <f aca="false">IF(W41="Р",8,"")</f>
        <v>8</v>
      </c>
      <c r="X42" s="76" t="str">
        <f aca="false">IF(X41="Р",8,"")</f>
        <v/>
      </c>
      <c r="Y42" s="76" t="str">
        <f aca="false">IF(Y41="Р",8,"")</f>
        <v/>
      </c>
      <c r="Z42" s="77" t="n">
        <f aca="false">IF(Z41="Р",8,"")</f>
        <v>8</v>
      </c>
      <c r="AA42" s="77" t="n">
        <f aca="false">IF(AA41="Р",8,"")</f>
        <v>8</v>
      </c>
      <c r="AB42" s="76"/>
      <c r="AC42" s="77" t="n">
        <f aca="false">IF(AC41="Р",8,"")</f>
        <v>8</v>
      </c>
      <c r="AD42" s="78"/>
      <c r="AE42" s="76"/>
      <c r="AF42" s="76"/>
      <c r="AG42" s="76"/>
      <c r="AH42" s="76"/>
      <c r="AI42" s="76"/>
      <c r="AJ42" s="79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57"/>
      <c r="B43" s="58"/>
      <c r="C43" s="102"/>
      <c r="D43" s="60"/>
      <c r="E43" s="100"/>
      <c r="F43" s="81" t="str">
        <f aca="false">IF(F44&gt;0,"НУ","")</f>
        <v/>
      </c>
      <c r="G43" s="82" t="str">
        <f aca="false">IF(G44&gt;0,"НУ","")</f>
        <v/>
      </c>
      <c r="H43" s="82" t="str">
        <f aca="false">IF(H44&gt;0,"НУ","")</f>
        <v/>
      </c>
      <c r="I43" s="82" t="str">
        <f aca="false">IF(I44&gt;0,"НУ","")</f>
        <v/>
      </c>
      <c r="J43" s="82" t="str">
        <f aca="false">IF(J44&gt;0,"НУ","")</f>
        <v/>
      </c>
      <c r="K43" s="82" t="str">
        <f aca="false">IF(K44&gt;0,"НУ","")</f>
        <v/>
      </c>
      <c r="L43" s="82" t="str">
        <f aca="false">IF(L44&gt;0,"НУ","")</f>
        <v/>
      </c>
      <c r="M43" s="82" t="str">
        <f aca="false">IF(M44&gt;0,"НУ","")</f>
        <v/>
      </c>
      <c r="N43" s="82" t="str">
        <f aca="false">IF(N44&gt;0,"НУ","")</f>
        <v/>
      </c>
      <c r="O43" s="82" t="str">
        <f aca="false">IF(O44&gt;0,"НУ","")</f>
        <v/>
      </c>
      <c r="P43" s="82" t="str">
        <f aca="false">IF(P44&gt;0,"НУ","")</f>
        <v/>
      </c>
      <c r="Q43" s="83" t="str">
        <f aca="false">IF(Q44&gt;0,"НУ","")</f>
        <v/>
      </c>
      <c r="R43" s="82" t="str">
        <f aca="false">IF(R44&gt;0,"НУ","")</f>
        <v/>
      </c>
      <c r="S43" s="82" t="str">
        <f aca="false">IF(S44&gt;0,"НУ","")</f>
        <v/>
      </c>
      <c r="T43" s="83" t="str">
        <f aca="false">IF(T44&gt;0,"НУ","")</f>
        <v/>
      </c>
      <c r="U43" s="82" t="str">
        <f aca="false">IF(U44&gt;0,"НУ","")</f>
        <v/>
      </c>
      <c r="V43" s="82" t="str">
        <f aca="false">IF(V44&gt;0,"НУ","")</f>
        <v/>
      </c>
      <c r="W43" s="83" t="str">
        <f aca="false">IF(W44&gt;0,"НУ","")</f>
        <v/>
      </c>
      <c r="X43" s="82" t="str">
        <f aca="false">IF(X44&gt;0,"НУ","")</f>
        <v/>
      </c>
      <c r="Y43" s="82" t="str">
        <f aca="false">IF(Y44&gt;0,"НУ","")</f>
        <v/>
      </c>
      <c r="Z43" s="83" t="str">
        <f aca="false">IF(Z44&gt;0,"НУ","")</f>
        <v/>
      </c>
      <c r="AA43" s="83" t="str">
        <f aca="false">IF(AA44&gt;0,"НУ","")</f>
        <v/>
      </c>
      <c r="AB43" s="82"/>
      <c r="AC43" s="82"/>
      <c r="AD43" s="84"/>
      <c r="AE43" s="82"/>
      <c r="AF43" s="82"/>
      <c r="AG43" s="82"/>
      <c r="AH43" s="83"/>
      <c r="AI43" s="83" t="str">
        <f aca="false">IF(AI44&gt;0,"НУ","")</f>
        <v/>
      </c>
      <c r="AJ43" s="85" t="str">
        <f aca="false">IF(AJ44&gt;0,"НУ","")</f>
        <v/>
      </c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57"/>
      <c r="B44" s="58"/>
      <c r="C44" s="102"/>
      <c r="D44" s="60"/>
      <c r="E44" s="101"/>
      <c r="F44" s="87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9"/>
      <c r="R44" s="88"/>
      <c r="S44" s="88"/>
      <c r="T44" s="89"/>
      <c r="U44" s="88"/>
      <c r="V44" s="88"/>
      <c r="W44" s="89"/>
      <c r="X44" s="88"/>
      <c r="Y44" s="88"/>
      <c r="Z44" s="89"/>
      <c r="AA44" s="89"/>
      <c r="AB44" s="88"/>
      <c r="AC44" s="88"/>
      <c r="AD44" s="90"/>
      <c r="AE44" s="88"/>
      <c r="AF44" s="88"/>
      <c r="AG44" s="88"/>
      <c r="AH44" s="88"/>
      <c r="AI44" s="88"/>
      <c r="AJ44" s="91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208" t="n">
        <v>9</v>
      </c>
      <c r="B45" s="58" t="str">
        <f aca="false">IFERROR(VLOOKUP($C45,Списки!$A$1:$C$3999,2,0),"")</f>
        <v>Антонічук Станіслав Володимирович</v>
      </c>
      <c r="C45" s="102" t="s">
        <v>224</v>
      </c>
      <c r="D45" s="60" t="str">
        <f aca="false">IFERROR(VLOOKUP($C45,Списки!$A$1:$C$3999,3,0),"")</f>
        <v>контролер</v>
      </c>
      <c r="E45" s="92"/>
      <c r="F45" s="61" t="str">
        <f aca="false">VLOOKUP(F$11,Графік!$E$5:$H$32,3,0)</f>
        <v>ВВ</v>
      </c>
      <c r="G45" s="62" t="str">
        <f aca="false">VLOOKUP(G$11,Графік!$E$5:$H$32,3,0)</f>
        <v>ВВ</v>
      </c>
      <c r="H45" s="62" t="str">
        <f aca="false">VLOOKUP(H$11,Графік!$E$5:$H$32,3,0)</f>
        <v>Р</v>
      </c>
      <c r="I45" s="62" t="str">
        <f aca="false">VLOOKUP(I$11,Графік!$E$5:$H$32,3,0)</f>
        <v>Р</v>
      </c>
      <c r="J45" s="62" t="str">
        <f aca="false">VLOOKUP(J$11,Графік!$E$5:$H$32,3,0)</f>
        <v>Р</v>
      </c>
      <c r="K45" s="62" t="str">
        <f aca="false">VLOOKUP(K$11,Графік!$E$5:$H$32,3,0)</f>
        <v>Р</v>
      </c>
      <c r="L45" s="62" t="str">
        <f aca="false">VLOOKUP(L$11,Графік!$E$5:$H$32,3,0)</f>
        <v>ВВ</v>
      </c>
      <c r="M45" s="62" t="str">
        <f aca="false">VLOOKUP(M$11,Графік!$E$5:$H$32,3,0)</f>
        <v>ВВ</v>
      </c>
      <c r="N45" s="62" t="str">
        <f aca="false">VLOOKUP(N$11,Графік!$E$5:$H$32,3,0)</f>
        <v>Р</v>
      </c>
      <c r="O45" s="62" t="str">
        <f aca="false">VLOOKUP(O$11,Графік!$E$5:$H$32,3,0)</f>
        <v>Р</v>
      </c>
      <c r="P45" s="62" t="str">
        <f aca="false">VLOOKUP(P$11,Графік!$E$5:$H$32,3,0)</f>
        <v>Р</v>
      </c>
      <c r="Q45" s="63" t="str">
        <f aca="false">VLOOKUP(Q$11,Графік!$E$5:$H$32,3,0)</f>
        <v>Р</v>
      </c>
      <c r="R45" s="62" t="str">
        <f aca="false">VLOOKUP(R$11,Графік!$E$5:$H$32,3,0)</f>
        <v>ВВ</v>
      </c>
      <c r="S45" s="62" t="str">
        <f aca="false">VLOOKUP(S$11,Графік!$E$5:$H$32,3,0)</f>
        <v>ВВ</v>
      </c>
      <c r="T45" s="63" t="str">
        <f aca="false">VLOOKUP(T$11,Графік!$E$5:$H$32,3,0)</f>
        <v>Р</v>
      </c>
      <c r="U45" s="62" t="str">
        <f aca="false">VLOOKUP(U$11,Графік!$E$5:$H$32,3,0)</f>
        <v>Р</v>
      </c>
      <c r="V45" s="62" t="str">
        <f aca="false">VLOOKUP(V$11,Графік!$E$5:$H$32,3,0)</f>
        <v>Р</v>
      </c>
      <c r="W45" s="63" t="str">
        <f aca="false">VLOOKUP(W$11,Графік!$E$5:$H$32,3,0)</f>
        <v>Р</v>
      </c>
      <c r="X45" s="62" t="str">
        <f aca="false">VLOOKUP(X$11,Графік!$E$5:$H$32,3,0)</f>
        <v>ВВ</v>
      </c>
      <c r="Y45" s="62" t="str">
        <f aca="false">VLOOKUP(Y$11,Графік!$E$5:$H$32,3,0)</f>
        <v>ВВ</v>
      </c>
      <c r="Z45" s="63" t="s">
        <v>66</v>
      </c>
      <c r="AA45" s="63" t="s">
        <v>66</v>
      </c>
      <c r="AB45" s="63" t="s">
        <v>66</v>
      </c>
      <c r="AC45" s="63" t="s">
        <v>66</v>
      </c>
      <c r="AD45" s="62" t="str">
        <f aca="false">VLOOKUP(X$11,Графік!$E$5:$H$32,3,0)</f>
        <v>ВВ</v>
      </c>
      <c r="AE45" s="62" t="str">
        <f aca="false">VLOOKUP(Y$11,Графік!$E$5:$H$32,3,0)</f>
        <v>ВВ</v>
      </c>
      <c r="AF45" s="63" t="str">
        <f aca="false">VLOOKUP(Z$11,Графік!$E$5:$H$32,3,0)</f>
        <v>Р</v>
      </c>
      <c r="AG45" s="63" t="str">
        <f aca="false">VLOOKUP(AA$11,Графік!$E$5:$H$32,3,0)</f>
        <v>Р</v>
      </c>
      <c r="AH45" s="62"/>
      <c r="AI45" s="62"/>
      <c r="AJ45" s="65"/>
      <c r="AK45" s="93" t="n">
        <f aca="false">SUMIF($F45:$AJ48,"Р",$F46:$AJ46)</f>
        <v>96</v>
      </c>
      <c r="AL45" s="94" t="n">
        <f aca="false">SUMIF($F47:$AJ48,"НУ",$F48:$AJ48)</f>
        <v>0</v>
      </c>
      <c r="AM45" s="95" t="n">
        <f aca="false">SUMIF(F45:AJ48,"РВ",F46:AJ46)</f>
        <v>0</v>
      </c>
      <c r="AN45" s="96" t="n">
        <f aca="false">AK45+AL45+AM45</f>
        <v>96</v>
      </c>
      <c r="AO45" s="70" t="n">
        <f aca="false">COUNTIF($F45:$AJ48,"=Р")</f>
        <v>14</v>
      </c>
      <c r="AP45" s="97" t="n">
        <f aca="false">COUNTIF($F45:$AJ48,"=ВВ")</f>
        <v>10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0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4</v>
      </c>
      <c r="BA45" s="73" t="n">
        <f aca="false">IF(C45&gt;1,Графік!$H$36,"")</f>
        <v>144</v>
      </c>
    </row>
    <row r="46" customFormat="false" ht="15" hidden="false" customHeight="true" outlineLevel="0" collapsed="false">
      <c r="A46" s="208"/>
      <c r="B46" s="58"/>
      <c r="C46" s="102"/>
      <c r="D46" s="60"/>
      <c r="E46" s="100"/>
      <c r="F46" s="75" t="str">
        <f aca="false">IF(F45="Р",8,"")</f>
        <v/>
      </c>
      <c r="G46" s="76" t="str">
        <f aca="false">IF(G45="Р",8,"")</f>
        <v/>
      </c>
      <c r="H46" s="76" t="n">
        <f aca="false">IF(H45="Р",8,"")</f>
        <v>8</v>
      </c>
      <c r="I46" s="76" t="n">
        <f aca="false">IF(I45="Р",8,"")</f>
        <v>8</v>
      </c>
      <c r="J46" s="76" t="n">
        <f aca="false">IF(J45="Р",8,"")</f>
        <v>8</v>
      </c>
      <c r="K46" s="76" t="n">
        <f aca="false">IF(K45="Р",8,"")</f>
        <v>8</v>
      </c>
      <c r="L46" s="76" t="str">
        <f aca="false">IF(L45="Р",8,"")</f>
        <v/>
      </c>
      <c r="M46" s="76" t="str">
        <f aca="false">IF(M45="Р",8,"")</f>
        <v/>
      </c>
      <c r="N46" s="76" t="n">
        <f aca="false">IF(N45="Р",8,"")</f>
        <v>8</v>
      </c>
      <c r="O46" s="76" t="n">
        <f aca="false">IF(O45="Р",8,"")</f>
        <v>8</v>
      </c>
      <c r="P46" s="76" t="n">
        <f aca="false">IF(P45="Р",8,"")</f>
        <v>8</v>
      </c>
      <c r="Q46" s="77" t="n">
        <f aca="false">IF(Q45="Р",8,"")</f>
        <v>8</v>
      </c>
      <c r="R46" s="76" t="str">
        <f aca="false">IF(R45="Р",8,"")</f>
        <v/>
      </c>
      <c r="S46" s="76" t="str">
        <f aca="false">IF(S45="Р",8,"")</f>
        <v/>
      </c>
      <c r="T46" s="77" t="n">
        <f aca="false">IF(T45="Р",8,"")</f>
        <v>8</v>
      </c>
      <c r="U46" s="76" t="n">
        <f aca="false">IF(U45="Р",8,"")</f>
        <v>8</v>
      </c>
      <c r="V46" s="76" t="n">
        <f aca="false">IF(V45="Р",8,"")</f>
        <v>8</v>
      </c>
      <c r="W46" s="77" t="n">
        <f aca="false">IF(W45="Р",8,"")</f>
        <v>8</v>
      </c>
      <c r="X46" s="76" t="str">
        <f aca="false">IF(X45="Р",8,"")</f>
        <v/>
      </c>
      <c r="Y46" s="76" t="str">
        <f aca="false">IF(Y45="Р",8,"")</f>
        <v/>
      </c>
      <c r="Z46" s="77" t="str">
        <f aca="false">IF(Z45="Р",8,"")</f>
        <v/>
      </c>
      <c r="AA46" s="77" t="str">
        <f aca="false">IF(AA45="Р",8,"")</f>
        <v/>
      </c>
      <c r="AB46" s="76"/>
      <c r="AC46" s="76"/>
      <c r="AD46" s="78"/>
      <c r="AE46" s="76"/>
      <c r="AF46" s="76"/>
      <c r="AG46" s="76"/>
      <c r="AH46" s="76"/>
      <c r="AI46" s="76"/>
      <c r="AJ46" s="79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208"/>
      <c r="B47" s="58"/>
      <c r="C47" s="102"/>
      <c r="D47" s="60"/>
      <c r="E47" s="100"/>
      <c r="F47" s="81" t="str">
        <f aca="false">IF(F48&gt;0,"НУ","")</f>
        <v/>
      </c>
      <c r="G47" s="82" t="str">
        <f aca="false">IF(G48&gt;0,"НУ","")</f>
        <v/>
      </c>
      <c r="H47" s="82" t="str">
        <f aca="false">IF(H48&gt;0,"НУ","")</f>
        <v/>
      </c>
      <c r="I47" s="82" t="str">
        <f aca="false">IF(I48&gt;0,"НУ","")</f>
        <v/>
      </c>
      <c r="J47" s="82" t="str">
        <f aca="false">IF(J48&gt;0,"НУ","")</f>
        <v/>
      </c>
      <c r="K47" s="82" t="str">
        <f aca="false">IF(K48&gt;0,"НУ","")</f>
        <v/>
      </c>
      <c r="L47" s="82" t="str">
        <f aca="false">IF(L48&gt;0,"НУ","")</f>
        <v/>
      </c>
      <c r="M47" s="82" t="str">
        <f aca="false">IF(M48&gt;0,"НУ","")</f>
        <v/>
      </c>
      <c r="N47" s="82" t="str">
        <f aca="false">IF(N48&gt;0,"НУ","")</f>
        <v/>
      </c>
      <c r="O47" s="82" t="str">
        <f aca="false">IF(O48&gt;0,"НУ","")</f>
        <v/>
      </c>
      <c r="P47" s="82" t="str">
        <f aca="false">IF(P48&gt;0,"НУ","")</f>
        <v/>
      </c>
      <c r="Q47" s="83" t="str">
        <f aca="false">IF(Q48&gt;0,"НУ","")</f>
        <v/>
      </c>
      <c r="R47" s="82" t="str">
        <f aca="false">IF(R48&gt;0,"НУ","")</f>
        <v/>
      </c>
      <c r="S47" s="82" t="str">
        <f aca="false">IF(S48&gt;0,"НУ","")</f>
        <v/>
      </c>
      <c r="T47" s="83" t="str">
        <f aca="false">IF(T48&gt;0,"НУ","")</f>
        <v/>
      </c>
      <c r="U47" s="82" t="str">
        <f aca="false">IF(U48&gt;0,"НУ","")</f>
        <v/>
      </c>
      <c r="V47" s="82" t="str">
        <f aca="false">IF(V48&gt;0,"НУ","")</f>
        <v/>
      </c>
      <c r="W47" s="83" t="str">
        <f aca="false">IF(W48&gt;0,"НУ","")</f>
        <v/>
      </c>
      <c r="X47" s="82" t="str">
        <f aca="false">IF(X48&gt;0,"НУ","")</f>
        <v/>
      </c>
      <c r="Y47" s="82" t="str">
        <f aca="false">IF(Y48&gt;0,"НУ","")</f>
        <v/>
      </c>
      <c r="Z47" s="83" t="str">
        <f aca="false">IF(Z48&gt;0,"НУ","")</f>
        <v/>
      </c>
      <c r="AA47" s="83" t="str">
        <f aca="false">IF(AA48&gt;0,"НУ","")</f>
        <v/>
      </c>
      <c r="AB47" s="82"/>
      <c r="AC47" s="82"/>
      <c r="AD47" s="84"/>
      <c r="AE47" s="82"/>
      <c r="AF47" s="82"/>
      <c r="AG47" s="82"/>
      <c r="AH47" s="83"/>
      <c r="AI47" s="83" t="str">
        <f aca="false">IF(AI48&gt;0,"НУ","")</f>
        <v/>
      </c>
      <c r="AJ47" s="85" t="str">
        <f aca="false">IF(AJ48&gt;0,"НУ","")</f>
        <v/>
      </c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208"/>
      <c r="B48" s="58"/>
      <c r="C48" s="102"/>
      <c r="D48" s="60"/>
      <c r="E48" s="101"/>
      <c r="F48" s="87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9"/>
      <c r="R48" s="88"/>
      <c r="S48" s="88"/>
      <c r="T48" s="89"/>
      <c r="U48" s="88"/>
      <c r="V48" s="88"/>
      <c r="W48" s="89"/>
      <c r="X48" s="88"/>
      <c r="Y48" s="88"/>
      <c r="Z48" s="89"/>
      <c r="AA48" s="89"/>
      <c r="AB48" s="88"/>
      <c r="AC48" s="88"/>
      <c r="AD48" s="90"/>
      <c r="AE48" s="88"/>
      <c r="AF48" s="88"/>
      <c r="AG48" s="88"/>
      <c r="AH48" s="88"/>
      <c r="AI48" s="88"/>
      <c r="AJ48" s="91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57" t="n">
        <v>10</v>
      </c>
      <c r="B49" s="58" t="str">
        <f aca="false">IFERROR(VLOOKUP($C49,Списки!$A$1:$C$3999,2,0),"")</f>
        <v>Березіна Валентина Валентинівна</v>
      </c>
      <c r="C49" s="102" t="s">
        <v>225</v>
      </c>
      <c r="D49" s="60" t="str">
        <f aca="false">IFERROR(VLOOKUP($C49,Списки!$A$1:$C$3999,3,0),"")</f>
        <v>контролер</v>
      </c>
      <c r="E49" s="92"/>
      <c r="F49" s="61" t="str">
        <f aca="false">VLOOKUP(F$11,Графік!$E$5:$H$32,3,0)</f>
        <v>ВВ</v>
      </c>
      <c r="G49" s="62" t="str">
        <f aca="false">VLOOKUP(G$11,Графік!$E$5:$H$32,3,0)</f>
        <v>ВВ</v>
      </c>
      <c r="H49" s="62" t="str">
        <f aca="false">VLOOKUP(H$11,Графік!$E$5:$H$32,3,0)</f>
        <v>Р</v>
      </c>
      <c r="I49" s="62" t="str">
        <f aca="false">VLOOKUP(I$11,Графік!$E$5:$H$32,3,0)</f>
        <v>Р</v>
      </c>
      <c r="J49" s="62" t="str">
        <f aca="false">VLOOKUP(J$11,Графік!$E$5:$H$32,3,0)</f>
        <v>Р</v>
      </c>
      <c r="K49" s="62" t="str">
        <f aca="false">VLOOKUP(K$11,Графік!$E$5:$H$32,3,0)</f>
        <v>Р</v>
      </c>
      <c r="L49" s="62" t="str">
        <f aca="false">VLOOKUP(L$11,Графік!$E$5:$H$32,3,0)</f>
        <v>ВВ</v>
      </c>
      <c r="M49" s="62" t="str">
        <f aca="false">VLOOKUP(M$11,Графік!$E$5:$H$32,3,0)</f>
        <v>ВВ</v>
      </c>
      <c r="N49" s="62" t="str">
        <f aca="false">VLOOKUP(N$11,Графік!$E$5:$H$32,3,0)</f>
        <v>Р</v>
      </c>
      <c r="O49" s="62" t="str">
        <f aca="false">VLOOKUP(O$11,Графік!$E$5:$H$32,3,0)</f>
        <v>Р</v>
      </c>
      <c r="P49" s="62" t="str">
        <f aca="false">VLOOKUP(P$11,Графік!$E$5:$H$32,3,0)</f>
        <v>Р</v>
      </c>
      <c r="Q49" s="63" t="str">
        <f aca="false">VLOOKUP(Q$11,Графік!$E$5:$H$32,3,0)</f>
        <v>Р</v>
      </c>
      <c r="R49" s="62" t="str">
        <f aca="false">VLOOKUP(R$11,Графік!$E$5:$H$32,3,0)</f>
        <v>ВВ</v>
      </c>
      <c r="S49" s="62" t="str">
        <f aca="false">VLOOKUP(S$11,Графік!$E$5:$H$32,3,0)</f>
        <v>ВВ</v>
      </c>
      <c r="T49" s="63" t="str">
        <f aca="false">VLOOKUP(T$11,Графік!$E$5:$H$32,3,0)</f>
        <v>Р</v>
      </c>
      <c r="U49" s="62" t="str">
        <f aca="false">VLOOKUP(U$11,Графік!$E$5:$H$32,3,0)</f>
        <v>Р</v>
      </c>
      <c r="V49" s="62" t="str">
        <f aca="false">VLOOKUP(V$11,Графік!$E$5:$H$32,3,0)</f>
        <v>Р</v>
      </c>
      <c r="W49" s="63" t="str">
        <f aca="false">VLOOKUP(W$11,Графік!$E$5:$H$32,3,0)</f>
        <v>Р</v>
      </c>
      <c r="X49" s="62" t="str">
        <f aca="false">VLOOKUP(X$11,Графік!$E$5:$H$32,3,0)</f>
        <v>ВВ</v>
      </c>
      <c r="Y49" s="62" t="str">
        <f aca="false">VLOOKUP(Y$11,Графік!$E$5:$H$32,3,0)</f>
        <v>ВВ</v>
      </c>
      <c r="Z49" s="63" t="str">
        <f aca="false">VLOOKUP(Z$11,Графік!$E$5:$H$32,3,0)</f>
        <v>Р</v>
      </c>
      <c r="AA49" s="63" t="str">
        <f aca="false">VLOOKUP(AA$11,Графік!$E$5:$H$32,3,0)</f>
        <v>Р</v>
      </c>
      <c r="AB49" s="62" t="s">
        <v>51</v>
      </c>
      <c r="AC49" s="62" t="s">
        <v>51</v>
      </c>
      <c r="AD49" s="62" t="str">
        <f aca="false">VLOOKUP(X$11,Графік!$E$5:$H$32,3,0)</f>
        <v>ВВ</v>
      </c>
      <c r="AE49" s="62" t="str">
        <f aca="false">VLOOKUP(Y$11,Графік!$E$5:$H$32,3,0)</f>
        <v>ВВ</v>
      </c>
      <c r="AF49" s="63" t="str">
        <f aca="false">VLOOKUP(Z$11,Графік!$E$5:$H$32,3,0)</f>
        <v>Р</v>
      </c>
      <c r="AG49" s="63" t="str">
        <f aca="false">VLOOKUP(AA$11,Графік!$E$5:$H$32,3,0)</f>
        <v>Р</v>
      </c>
      <c r="AH49" s="62"/>
      <c r="AI49" s="62"/>
      <c r="AJ49" s="65"/>
      <c r="AK49" s="93" t="n">
        <f aca="false">SUMIF($F49:$AJ52,"Р",$F50:$AJ50)</f>
        <v>112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112</v>
      </c>
      <c r="AO49" s="70" t="n">
        <f aca="false">COUNTIF($F49:$AJ52,"=Р")</f>
        <v>16</v>
      </c>
      <c r="AP49" s="97" t="n">
        <f aca="false">COUNTIF($F49:$AJ52,"=ВВ")</f>
        <v>10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0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2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n">
        <f aca="false">IF(C49&gt;1,Графік!$H$36,"")</f>
        <v>144</v>
      </c>
    </row>
    <row r="50" customFormat="false" ht="15" hidden="false" customHeight="true" outlineLevel="0" collapsed="false">
      <c r="A50" s="57"/>
      <c r="B50" s="58"/>
      <c r="C50" s="102"/>
      <c r="D50" s="60"/>
      <c r="E50" s="100"/>
      <c r="F50" s="75" t="str">
        <f aca="false">IF(F49="Р",8,"")</f>
        <v/>
      </c>
      <c r="G50" s="76" t="str">
        <f aca="false">IF(G49="Р",8,"")</f>
        <v/>
      </c>
      <c r="H50" s="76" t="n">
        <f aca="false">IF(H49="Р",8,"")</f>
        <v>8</v>
      </c>
      <c r="I50" s="76" t="n">
        <f aca="false">IF(I49="Р",8,"")</f>
        <v>8</v>
      </c>
      <c r="J50" s="76" t="n">
        <f aca="false">IF(J49="Р",8,"")</f>
        <v>8</v>
      </c>
      <c r="K50" s="76" t="n">
        <f aca="false">IF(K49="Р",8,"")</f>
        <v>8</v>
      </c>
      <c r="L50" s="76" t="str">
        <f aca="false">IF(L49="Р",8,"")</f>
        <v/>
      </c>
      <c r="M50" s="76" t="str">
        <f aca="false">IF(M49="Р",8,"")</f>
        <v/>
      </c>
      <c r="N50" s="76" t="n">
        <f aca="false">IF(N49="Р",8,"")</f>
        <v>8</v>
      </c>
      <c r="O50" s="76" t="n">
        <f aca="false">IF(O49="Р",8,"")</f>
        <v>8</v>
      </c>
      <c r="P50" s="76" t="n">
        <f aca="false">IF(P49="Р",8,"")</f>
        <v>8</v>
      </c>
      <c r="Q50" s="77" t="n">
        <f aca="false">IF(Q49="Р",8,"")</f>
        <v>8</v>
      </c>
      <c r="R50" s="76" t="str">
        <f aca="false">IF(R49="Р",8,"")</f>
        <v/>
      </c>
      <c r="S50" s="76" t="str">
        <f aca="false">IF(S49="Р",8,"")</f>
        <v/>
      </c>
      <c r="T50" s="77" t="n">
        <f aca="false">IF(T49="Р",8,"")</f>
        <v>8</v>
      </c>
      <c r="U50" s="76" t="n">
        <f aca="false">IF(U49="Р",8,"")</f>
        <v>8</v>
      </c>
      <c r="V50" s="76" t="n">
        <f aca="false">IF(V49="Р",8,"")</f>
        <v>8</v>
      </c>
      <c r="W50" s="77" t="n">
        <f aca="false">IF(W49="Р",8,"")</f>
        <v>8</v>
      </c>
      <c r="X50" s="76" t="str">
        <f aca="false">IF(X49="Р",8,"")</f>
        <v/>
      </c>
      <c r="Y50" s="76" t="str">
        <f aca="false">IF(Y49="Р",8,"")</f>
        <v/>
      </c>
      <c r="Z50" s="77" t="n">
        <f aca="false">IF(Z49="Р",8,"")</f>
        <v>8</v>
      </c>
      <c r="AA50" s="77" t="n">
        <f aca="false">IF(AA49="Р",8,"")</f>
        <v>8</v>
      </c>
      <c r="AB50" s="76"/>
      <c r="AC50" s="76"/>
      <c r="AD50" s="78"/>
      <c r="AE50" s="76"/>
      <c r="AF50" s="76"/>
      <c r="AG50" s="76"/>
      <c r="AH50" s="76"/>
      <c r="AI50" s="76"/>
      <c r="AJ50" s="79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57"/>
      <c r="B51" s="58"/>
      <c r="C51" s="102"/>
      <c r="D51" s="60"/>
      <c r="E51" s="100"/>
      <c r="F51" s="81" t="str">
        <f aca="false">IF(F52&gt;0,"НУ","")</f>
        <v/>
      </c>
      <c r="G51" s="82" t="str">
        <f aca="false">IF(G52&gt;0,"НУ","")</f>
        <v/>
      </c>
      <c r="H51" s="82" t="str">
        <f aca="false">IF(H52&gt;0,"НУ","")</f>
        <v/>
      </c>
      <c r="I51" s="82" t="str">
        <f aca="false">IF(I52&gt;0,"НУ","")</f>
        <v/>
      </c>
      <c r="J51" s="82" t="str">
        <f aca="false">IF(J52&gt;0,"НУ","")</f>
        <v/>
      </c>
      <c r="K51" s="82" t="str">
        <f aca="false">IF(K52&gt;0,"НУ","")</f>
        <v/>
      </c>
      <c r="L51" s="82" t="str">
        <f aca="false">IF(L52&gt;0,"НУ","")</f>
        <v/>
      </c>
      <c r="M51" s="82" t="str">
        <f aca="false">IF(M52&gt;0,"НУ","")</f>
        <v/>
      </c>
      <c r="N51" s="82" t="str">
        <f aca="false">IF(N52&gt;0,"НУ","")</f>
        <v/>
      </c>
      <c r="O51" s="82" t="str">
        <f aca="false">IF(O52&gt;0,"НУ","")</f>
        <v/>
      </c>
      <c r="P51" s="82" t="str">
        <f aca="false">IF(P52&gt;0,"НУ","")</f>
        <v/>
      </c>
      <c r="Q51" s="83" t="str">
        <f aca="false">IF(Q52&gt;0,"НУ","")</f>
        <v/>
      </c>
      <c r="R51" s="82" t="str">
        <f aca="false">IF(R52&gt;0,"НУ","")</f>
        <v/>
      </c>
      <c r="S51" s="82" t="str">
        <f aca="false">IF(S52&gt;0,"НУ","")</f>
        <v/>
      </c>
      <c r="T51" s="83" t="str">
        <f aca="false">IF(T52&gt;0,"НУ","")</f>
        <v/>
      </c>
      <c r="U51" s="82" t="str">
        <f aca="false">IF(U52&gt;0,"НУ","")</f>
        <v/>
      </c>
      <c r="V51" s="82" t="str">
        <f aca="false">IF(V52&gt;0,"НУ","")</f>
        <v/>
      </c>
      <c r="W51" s="83" t="str">
        <f aca="false">IF(W52&gt;0,"НУ","")</f>
        <v/>
      </c>
      <c r="X51" s="82" t="str">
        <f aca="false">IF(X52&gt;0,"НУ","")</f>
        <v/>
      </c>
      <c r="Y51" s="82" t="str">
        <f aca="false">IF(Y52&gt;0,"НУ","")</f>
        <v/>
      </c>
      <c r="Z51" s="83" t="str">
        <f aca="false">IF(Z52&gt;0,"НУ","")</f>
        <v/>
      </c>
      <c r="AA51" s="83" t="str">
        <f aca="false">IF(AA52&gt;0,"НУ","")</f>
        <v/>
      </c>
      <c r="AB51" s="82"/>
      <c r="AC51" s="82"/>
      <c r="AD51" s="84"/>
      <c r="AE51" s="82"/>
      <c r="AF51" s="82"/>
      <c r="AG51" s="82"/>
      <c r="AH51" s="83"/>
      <c r="AI51" s="83" t="str">
        <f aca="false">IF(AI52&gt;0,"НУ","")</f>
        <v/>
      </c>
      <c r="AJ51" s="85" t="str">
        <f aca="false">IF(AJ52&gt;0,"НУ","")</f>
        <v/>
      </c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57"/>
      <c r="B52" s="58"/>
      <c r="C52" s="102"/>
      <c r="D52" s="60"/>
      <c r="E52" s="101"/>
      <c r="F52" s="87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9"/>
      <c r="R52" s="88"/>
      <c r="S52" s="88"/>
      <c r="T52" s="89"/>
      <c r="U52" s="88"/>
      <c r="V52" s="88"/>
      <c r="W52" s="89"/>
      <c r="X52" s="88"/>
      <c r="Y52" s="88"/>
      <c r="Z52" s="89"/>
      <c r="AA52" s="89"/>
      <c r="AB52" s="88"/>
      <c r="AC52" s="88"/>
      <c r="AD52" s="90"/>
      <c r="AE52" s="88"/>
      <c r="AF52" s="88"/>
      <c r="AG52" s="88"/>
      <c r="AH52" s="88"/>
      <c r="AI52" s="88"/>
      <c r="AJ52" s="91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15" hidden="false" customHeight="true" outlineLevel="0" collapsed="false">
      <c r="A53" s="57" t="n">
        <v>11</v>
      </c>
      <c r="B53" s="58" t="str">
        <f aca="false">IFERROR(VLOOKUP($C53,Списки!$A$1:$C$3999,2,0),"")</f>
        <v>Думанський Андрій Іванович</v>
      </c>
      <c r="C53" s="102" t="s">
        <v>226</v>
      </c>
      <c r="D53" s="60" t="str">
        <f aca="false">IFERROR(VLOOKUP($C53,Списки!$A$1:$C$3999,3,0),"")</f>
        <v>контролер</v>
      </c>
      <c r="E53" s="92"/>
      <c r="F53" s="61" t="str">
        <f aca="false">VLOOKUP(F$11,Графік!$E$5:$H$32,3,0)</f>
        <v>ВВ</v>
      </c>
      <c r="G53" s="62" t="str">
        <f aca="false">VLOOKUP(G$11,Графік!$E$5:$H$32,3,0)</f>
        <v>ВВ</v>
      </c>
      <c r="H53" s="62" t="str">
        <f aca="false">VLOOKUP(H$11,Графік!$E$5:$H$32,3,0)</f>
        <v>Р</v>
      </c>
      <c r="I53" s="62" t="str">
        <f aca="false">VLOOKUP(I$11,Графік!$E$5:$H$32,3,0)</f>
        <v>Р</v>
      </c>
      <c r="J53" s="62" t="str">
        <f aca="false">VLOOKUP(J$11,Графік!$E$5:$H$32,3,0)</f>
        <v>Р</v>
      </c>
      <c r="K53" s="62" t="str">
        <f aca="false">VLOOKUP(K$11,Графік!$E$5:$H$32,3,0)</f>
        <v>Р</v>
      </c>
      <c r="L53" s="62" t="str">
        <f aca="false">VLOOKUP(L$11,Графік!$E$5:$H$32,3,0)</f>
        <v>ВВ</v>
      </c>
      <c r="M53" s="62" t="str">
        <f aca="false">VLOOKUP(M$11,Графік!$E$5:$H$32,3,0)</f>
        <v>ВВ</v>
      </c>
      <c r="N53" s="62" t="str">
        <f aca="false">VLOOKUP(N$11,Графік!$E$5:$H$32,3,0)</f>
        <v>Р</v>
      </c>
      <c r="O53" s="62" t="str">
        <f aca="false">VLOOKUP(O$11,Графік!$E$5:$H$32,3,0)</f>
        <v>Р</v>
      </c>
      <c r="P53" s="62" t="str">
        <f aca="false">VLOOKUP(P$11,Графік!$E$5:$H$32,3,0)</f>
        <v>Р</v>
      </c>
      <c r="Q53" s="63" t="str">
        <f aca="false">VLOOKUP(Q$11,Графік!$E$5:$H$32,3,0)</f>
        <v>Р</v>
      </c>
      <c r="R53" s="62" t="str">
        <f aca="false">VLOOKUP(R$11,Графік!$E$5:$H$32,3,0)</f>
        <v>ВВ</v>
      </c>
      <c r="S53" s="62" t="str">
        <f aca="false">VLOOKUP(S$11,Графік!$E$5:$H$32,3,0)</f>
        <v>ВВ</v>
      </c>
      <c r="T53" s="63" t="str">
        <f aca="false">VLOOKUP(T$11,Графік!$E$5:$H$32,3,0)</f>
        <v>Р</v>
      </c>
      <c r="U53" s="62" t="str">
        <f aca="false">VLOOKUP(U$11,Графік!$E$5:$H$32,3,0)</f>
        <v>Р</v>
      </c>
      <c r="V53" s="62" t="str">
        <f aca="false">VLOOKUP(V$11,Графік!$E$5:$H$32,3,0)</f>
        <v>Р</v>
      </c>
      <c r="W53" s="63" t="str">
        <f aca="false">VLOOKUP(W$11,Графік!$E$5:$H$32,3,0)</f>
        <v>Р</v>
      </c>
      <c r="X53" s="62" t="str">
        <f aca="false">VLOOKUP(X$11,Графік!$E$5:$H$32,3,0)</f>
        <v>ВВ</v>
      </c>
      <c r="Y53" s="62" t="str">
        <f aca="false">VLOOKUP(Y$11,Графік!$E$5:$H$32,3,0)</f>
        <v>ВВ</v>
      </c>
      <c r="Z53" s="63" t="str">
        <f aca="false">VLOOKUP(Z$11,Графік!$E$5:$H$32,3,0)</f>
        <v>Р</v>
      </c>
      <c r="AA53" s="63" t="str">
        <f aca="false">VLOOKUP(AA$11,Графік!$E$5:$H$32,3,0)</f>
        <v>Р</v>
      </c>
      <c r="AB53" s="62" t="s">
        <v>51</v>
      </c>
      <c r="AC53" s="62" t="s">
        <v>51</v>
      </c>
      <c r="AD53" s="62" t="str">
        <f aca="false">VLOOKUP(X$11,Графік!$E$5:$H$32,3,0)</f>
        <v>ВВ</v>
      </c>
      <c r="AE53" s="62" t="str">
        <f aca="false">VLOOKUP(Y$11,Графік!$E$5:$H$32,3,0)</f>
        <v>ВВ</v>
      </c>
      <c r="AF53" s="63" t="str">
        <f aca="false">VLOOKUP(Z$11,Графік!$E$5:$H$32,3,0)</f>
        <v>Р</v>
      </c>
      <c r="AG53" s="63" t="str">
        <f aca="false">VLOOKUP(AA$11,Графік!$E$5:$H$32,3,0)</f>
        <v>Р</v>
      </c>
      <c r="AH53" s="62"/>
      <c r="AI53" s="62"/>
      <c r="AJ53" s="65"/>
      <c r="AK53" s="93" t="n">
        <f aca="false">SUMIF($F53:$AJ56,"Р",$F54:$AJ54)</f>
        <v>109</v>
      </c>
      <c r="AL53" s="94" t="n">
        <f aca="false">SUMIF($F55:$AJ56,"НУ",$F56:$AJ56)</f>
        <v>0</v>
      </c>
      <c r="AM53" s="95" t="n">
        <f aca="false">SUMIF(F53:AJ56,"РВ",F54:AJ54)</f>
        <v>0</v>
      </c>
      <c r="AN53" s="96" t="n">
        <f aca="false">AK53+AL53+AM53</f>
        <v>109</v>
      </c>
      <c r="AO53" s="70" t="n">
        <f aca="false">COUNTIF($F53:$AJ56,"=Р")</f>
        <v>16</v>
      </c>
      <c r="AP53" s="97" t="n">
        <f aca="false">COUNTIF($F53:$AJ56,"=ВВ")</f>
        <v>10</v>
      </c>
      <c r="AQ53" s="97" t="n">
        <f aca="false">COUNTIF($F53:$AJ56,"=В")</f>
        <v>0</v>
      </c>
      <c r="AR53" s="98" t="n">
        <f aca="false">COUNTIF($F53:$AJ56,"=НА")</f>
        <v>0</v>
      </c>
      <c r="AS53" s="98" t="n">
        <f aca="false">COUNTIF(F53:AJ56,"=ТН")</f>
        <v>0</v>
      </c>
      <c r="AT53" s="98" t="n">
        <f aca="false">COUNTIF($F53:$AJ56,"=ВД")</f>
        <v>0</v>
      </c>
      <c r="AU53" s="98" t="n">
        <f aca="false">COUNTIF($F53:$AJ56,"=ВП")</f>
        <v>0</v>
      </c>
      <c r="AV53" s="98" t="n">
        <f aca="false">COUNTIF($F53:$AJ56,"=ДД")</f>
        <v>0</v>
      </c>
      <c r="AW53" s="98" t="n">
        <f aca="false">COUNTIF($F53:$AJ56,"=П")</f>
        <v>2</v>
      </c>
      <c r="AX53" s="98" t="n">
        <f aca="false">COUNTIF($F53:$AJ56,"=ПР")</f>
        <v>0</v>
      </c>
      <c r="AY53" s="99" t="n">
        <f aca="false">COUNTIF($F53:$AJ56,"=І")</f>
        <v>0</v>
      </c>
      <c r="AZ53" s="99" t="n">
        <f aca="false">COUNTIF($F53:$AJ56,"=НЗ")</f>
        <v>0</v>
      </c>
      <c r="BA53" s="73" t="n">
        <f aca="false">IF(C53&gt;1,Графік!$H$36,"")</f>
        <v>144</v>
      </c>
    </row>
    <row r="54" customFormat="false" ht="15" hidden="false" customHeight="true" outlineLevel="0" collapsed="false">
      <c r="A54" s="57"/>
      <c r="B54" s="58"/>
      <c r="C54" s="102"/>
      <c r="D54" s="60"/>
      <c r="E54" s="100"/>
      <c r="F54" s="75" t="str">
        <f aca="false">IF(F53="Р",8,"")</f>
        <v/>
      </c>
      <c r="G54" s="76" t="str">
        <f aca="false">IF(G53="Р",8,"")</f>
        <v/>
      </c>
      <c r="H54" s="76" t="n">
        <f aca="false">IF(H53="Р",8,"")</f>
        <v>8</v>
      </c>
      <c r="I54" s="76" t="n">
        <f aca="false">IF(I53="Р",8,"")</f>
        <v>8</v>
      </c>
      <c r="J54" s="76" t="n">
        <f aca="false">IF(J53="Р",8,"")</f>
        <v>8</v>
      </c>
      <c r="K54" s="76" t="n">
        <f aca="false">IF(K53="Р",8,"")</f>
        <v>8</v>
      </c>
      <c r="L54" s="76" t="str">
        <f aca="false">IF(L53="Р",8,"")</f>
        <v/>
      </c>
      <c r="M54" s="76" t="str">
        <f aca="false">IF(M53="Р",8,"")</f>
        <v/>
      </c>
      <c r="N54" s="76" t="n">
        <f aca="false">IF(N53="Р",8,"")</f>
        <v>8</v>
      </c>
      <c r="O54" s="76" t="n">
        <f aca="false">IF(O53="Р",8,"")</f>
        <v>8</v>
      </c>
      <c r="P54" s="76" t="n">
        <f aca="false">IF(P53="Р",8,"")</f>
        <v>8</v>
      </c>
      <c r="Q54" s="77" t="n">
        <f aca="false">IF(Q53="Р",8,"")</f>
        <v>8</v>
      </c>
      <c r="R54" s="76" t="str">
        <f aca="false">IF(R53="Р",8,"")</f>
        <v/>
      </c>
      <c r="S54" s="76" t="str">
        <f aca="false">IF(S53="Р",8,"")</f>
        <v/>
      </c>
      <c r="T54" s="77" t="n">
        <f aca="false">IF(T53="Р",8,"")</f>
        <v>8</v>
      </c>
      <c r="U54" s="76" t="n">
        <v>5</v>
      </c>
      <c r="V54" s="76" t="n">
        <f aca="false">IF(V53="Р",8,"")</f>
        <v>8</v>
      </c>
      <c r="W54" s="77" t="n">
        <f aca="false">IF(W53="Р",8,"")</f>
        <v>8</v>
      </c>
      <c r="X54" s="76" t="str">
        <f aca="false">IF(X53="Р",8,"")</f>
        <v/>
      </c>
      <c r="Y54" s="76" t="str">
        <f aca="false">IF(Y53="Р",8,"")</f>
        <v/>
      </c>
      <c r="Z54" s="77" t="n">
        <f aca="false">IF(Z53="Р",8,"")</f>
        <v>8</v>
      </c>
      <c r="AA54" s="77" t="n">
        <f aca="false">IF(AA53="Р",8,"")</f>
        <v>8</v>
      </c>
      <c r="AB54" s="76"/>
      <c r="AC54" s="76"/>
      <c r="AD54" s="78"/>
      <c r="AE54" s="76"/>
      <c r="AF54" s="76"/>
      <c r="AG54" s="76"/>
      <c r="AH54" s="76"/>
      <c r="AI54" s="76"/>
      <c r="AJ54" s="79"/>
      <c r="AK54" s="93"/>
      <c r="AL54" s="94"/>
      <c r="AM54" s="95"/>
      <c r="AN54" s="96"/>
      <c r="AO54" s="70"/>
      <c r="AP54" s="70"/>
      <c r="AQ54" s="70"/>
      <c r="AR54" s="98"/>
      <c r="AS54" s="98"/>
      <c r="AT54" s="98"/>
      <c r="AU54" s="98"/>
      <c r="AV54" s="98"/>
      <c r="AW54" s="98"/>
      <c r="AX54" s="98"/>
      <c r="AY54" s="99"/>
      <c r="AZ54" s="99"/>
      <c r="BA54" s="73"/>
    </row>
    <row r="55" customFormat="false" ht="15" hidden="false" customHeight="true" outlineLevel="0" collapsed="false">
      <c r="A55" s="57"/>
      <c r="B55" s="58"/>
      <c r="C55" s="102"/>
      <c r="D55" s="60"/>
      <c r="E55" s="100"/>
      <c r="F55" s="81" t="str">
        <f aca="false">IF(F56&gt;0,"НУ","")</f>
        <v/>
      </c>
      <c r="G55" s="82" t="str">
        <f aca="false">IF(G56&gt;0,"НУ","")</f>
        <v/>
      </c>
      <c r="H55" s="82" t="str">
        <f aca="false">IF(H56&gt;0,"НУ","")</f>
        <v/>
      </c>
      <c r="I55" s="82" t="str">
        <f aca="false">IF(I56&gt;0,"НУ","")</f>
        <v/>
      </c>
      <c r="J55" s="82" t="str">
        <f aca="false">IF(J56&gt;0,"НУ","")</f>
        <v/>
      </c>
      <c r="K55" s="82" t="str">
        <f aca="false">IF(K56&gt;0,"НУ","")</f>
        <v/>
      </c>
      <c r="L55" s="82" t="str">
        <f aca="false">IF(L56&gt;0,"НУ","")</f>
        <v/>
      </c>
      <c r="M55" s="82" t="str">
        <f aca="false">IF(M56&gt;0,"НУ","")</f>
        <v/>
      </c>
      <c r="N55" s="82" t="str">
        <f aca="false">IF(N56&gt;0,"НУ","")</f>
        <v/>
      </c>
      <c r="O55" s="82" t="str">
        <f aca="false">IF(O56&gt;0,"НУ","")</f>
        <v/>
      </c>
      <c r="P55" s="82" t="str">
        <f aca="false">IF(P56&gt;0,"НУ","")</f>
        <v/>
      </c>
      <c r="Q55" s="83" t="str">
        <f aca="false">IF(Q56&gt;0,"НУ","")</f>
        <v/>
      </c>
      <c r="R55" s="82" t="str">
        <f aca="false">IF(R56&gt;0,"НУ","")</f>
        <v/>
      </c>
      <c r="S55" s="82" t="str">
        <f aca="false">IF(S56&gt;0,"НУ","")</f>
        <v/>
      </c>
      <c r="T55" s="83" t="str">
        <f aca="false">IF(T56&gt;0,"НУ","")</f>
        <v/>
      </c>
      <c r="U55" s="82" t="str">
        <f aca="false">IF(U56&gt;0,"НУ","")</f>
        <v/>
      </c>
      <c r="V55" s="82" t="str">
        <f aca="false">IF(V56&gt;0,"НУ","")</f>
        <v/>
      </c>
      <c r="W55" s="83" t="str">
        <f aca="false">IF(W56&gt;0,"НУ","")</f>
        <v/>
      </c>
      <c r="X55" s="82" t="str">
        <f aca="false">IF(X56&gt;0,"НУ","")</f>
        <v/>
      </c>
      <c r="Y55" s="82" t="str">
        <f aca="false">IF(Y56&gt;0,"НУ","")</f>
        <v/>
      </c>
      <c r="Z55" s="83" t="str">
        <f aca="false">IF(Z56&gt;0,"НУ","")</f>
        <v/>
      </c>
      <c r="AA55" s="83" t="str">
        <f aca="false">IF(AA56&gt;0,"НУ","")</f>
        <v/>
      </c>
      <c r="AB55" s="82"/>
      <c r="AC55" s="82"/>
      <c r="AD55" s="84"/>
      <c r="AE55" s="82"/>
      <c r="AF55" s="82"/>
      <c r="AG55" s="82"/>
      <c r="AH55" s="83"/>
      <c r="AI55" s="83" t="str">
        <f aca="false">IF(AI56&gt;0,"НУ","")</f>
        <v/>
      </c>
      <c r="AJ55" s="85" t="str">
        <f aca="false">IF(AJ56&gt;0,"НУ","")</f>
        <v/>
      </c>
      <c r="AK55" s="93"/>
      <c r="AL55" s="94"/>
      <c r="AM55" s="95"/>
      <c r="AN55" s="96"/>
      <c r="AO55" s="70"/>
      <c r="AP55" s="70"/>
      <c r="AQ55" s="70"/>
      <c r="AR55" s="98"/>
      <c r="AS55" s="98"/>
      <c r="AT55" s="98"/>
      <c r="AU55" s="98"/>
      <c r="AV55" s="98"/>
      <c r="AW55" s="98"/>
      <c r="AX55" s="98"/>
      <c r="AY55" s="99"/>
      <c r="AZ55" s="99"/>
      <c r="BA55" s="73"/>
    </row>
    <row r="56" customFormat="false" ht="17.25" hidden="false" customHeight="true" outlineLevel="0" collapsed="false">
      <c r="A56" s="57"/>
      <c r="B56" s="58"/>
      <c r="C56" s="102"/>
      <c r="D56" s="60"/>
      <c r="E56" s="101"/>
      <c r="F56" s="87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9"/>
      <c r="R56" s="88"/>
      <c r="S56" s="88"/>
      <c r="T56" s="89"/>
      <c r="U56" s="88"/>
      <c r="V56" s="88"/>
      <c r="W56" s="89"/>
      <c r="X56" s="88"/>
      <c r="Y56" s="88"/>
      <c r="Z56" s="89"/>
      <c r="AA56" s="89"/>
      <c r="AB56" s="88"/>
      <c r="AC56" s="88"/>
      <c r="AD56" s="90"/>
      <c r="AE56" s="88"/>
      <c r="AF56" s="88"/>
      <c r="AG56" s="88"/>
      <c r="AH56" s="88"/>
      <c r="AI56" s="88"/>
      <c r="AJ56" s="91"/>
      <c r="AK56" s="93"/>
      <c r="AL56" s="94"/>
      <c r="AM56" s="95"/>
      <c r="AN56" s="96"/>
      <c r="AO56" s="70"/>
      <c r="AP56" s="70"/>
      <c r="AQ56" s="70"/>
      <c r="AR56" s="98"/>
      <c r="AS56" s="98"/>
      <c r="AT56" s="98"/>
      <c r="AU56" s="98"/>
      <c r="AV56" s="98"/>
      <c r="AW56" s="98"/>
      <c r="AX56" s="98"/>
      <c r="AY56" s="99"/>
      <c r="AZ56" s="99"/>
      <c r="BA56" s="73"/>
    </row>
    <row r="57" customFormat="false" ht="15" hidden="false" customHeight="true" outlineLevel="0" collapsed="false">
      <c r="A57" s="209" t="n">
        <v>12</v>
      </c>
      <c r="B57" s="58" t="str">
        <f aca="false">IFERROR(VLOOKUP($C57,Списки!$A$1:$C$3999,2,0),"")</f>
        <v>Повшин Ганна Юріївна</v>
      </c>
      <c r="C57" s="102" t="s">
        <v>227</v>
      </c>
      <c r="D57" s="164" t="str">
        <f aca="false">IFERROR(VLOOKUP($C57,Списки!$A$1:$C$3999,3,0),"")</f>
        <v>лаборант</v>
      </c>
      <c r="E57" s="92"/>
      <c r="F57" s="61" t="str">
        <f aca="false">VLOOKUP(F$11,Графік!$E$5:$H$32,3,0)</f>
        <v>ВВ</v>
      </c>
      <c r="G57" s="62" t="str">
        <f aca="false">VLOOKUP(G$11,Графік!$E$5:$H$32,3,0)</f>
        <v>ВВ</v>
      </c>
      <c r="H57" s="62" t="str">
        <f aca="false">VLOOKUP(H$11,Графік!$E$5:$H$32,3,0)</f>
        <v>Р</v>
      </c>
      <c r="I57" s="62" t="str">
        <f aca="false">VLOOKUP(I$11,Графік!$E$5:$H$32,3,0)</f>
        <v>Р</v>
      </c>
      <c r="J57" s="62" t="str">
        <f aca="false">VLOOKUP(J$11,Графік!$E$5:$H$32,3,0)</f>
        <v>Р</v>
      </c>
      <c r="K57" s="62" t="str">
        <f aca="false">VLOOKUP(K$11,Графік!$E$5:$H$32,3,0)</f>
        <v>Р</v>
      </c>
      <c r="L57" s="62" t="str">
        <f aca="false">VLOOKUP(L$11,Графік!$E$5:$H$32,3,0)</f>
        <v>ВВ</v>
      </c>
      <c r="M57" s="62" t="str">
        <f aca="false">VLOOKUP(M$11,Графік!$E$5:$H$32,3,0)</f>
        <v>ВВ</v>
      </c>
      <c r="N57" s="62" t="str">
        <f aca="false">VLOOKUP(N$11,Графік!$E$5:$H$32,3,0)</f>
        <v>Р</v>
      </c>
      <c r="O57" s="62" t="str">
        <f aca="false">VLOOKUP(O$11,Графік!$E$5:$H$32,3,0)</f>
        <v>Р</v>
      </c>
      <c r="P57" s="62" t="str">
        <f aca="false">VLOOKUP(P$11,Графік!$E$5:$H$32,3,0)</f>
        <v>Р</v>
      </c>
      <c r="Q57" s="63" t="str">
        <f aca="false">VLOOKUP(Q$11,Графік!$E$5:$H$32,3,0)</f>
        <v>Р</v>
      </c>
      <c r="R57" s="62" t="str">
        <f aca="false">VLOOKUP(R$11,Графік!$E$5:$H$32,3,0)</f>
        <v>ВВ</v>
      </c>
      <c r="S57" s="62" t="str">
        <f aca="false">VLOOKUP(S$11,Графік!$E$5:$H$32,3,0)</f>
        <v>ВВ</v>
      </c>
      <c r="T57" s="63" t="str">
        <f aca="false">VLOOKUP(T$11,Графік!$E$5:$H$32,3,0)</f>
        <v>Р</v>
      </c>
      <c r="U57" s="62" t="str">
        <f aca="false">VLOOKUP(U$11,Графік!$E$5:$H$32,3,0)</f>
        <v>Р</v>
      </c>
      <c r="V57" s="62" t="str">
        <f aca="false">VLOOKUP(V$11,Графік!$E$5:$H$32,3,0)</f>
        <v>Р</v>
      </c>
      <c r="W57" s="63" t="str">
        <f aca="false">VLOOKUP(W$11,Графік!$E$5:$H$32,3,0)</f>
        <v>Р</v>
      </c>
      <c r="X57" s="62" t="str">
        <f aca="false">VLOOKUP(X$11,Графік!$E$5:$H$32,3,0)</f>
        <v>ВВ</v>
      </c>
      <c r="Y57" s="62" t="str">
        <f aca="false">VLOOKUP(Y$11,Графік!$E$5:$H$32,3,0)</f>
        <v>ВВ</v>
      </c>
      <c r="Z57" s="63" t="str">
        <f aca="false">VLOOKUP(Z$11,Графік!$E$5:$H$32,3,0)</f>
        <v>Р</v>
      </c>
      <c r="AA57" s="63" t="str">
        <f aca="false">VLOOKUP(AA$11,Графік!$E$5:$H$32,3,0)</f>
        <v>Р</v>
      </c>
      <c r="AB57" s="62" t="s">
        <v>51</v>
      </c>
      <c r="AC57" s="62" t="s">
        <v>51</v>
      </c>
      <c r="AD57" s="62" t="str">
        <f aca="false">VLOOKUP(X$11,Графік!$E$5:$H$32,3,0)</f>
        <v>ВВ</v>
      </c>
      <c r="AE57" s="62" t="str">
        <f aca="false">VLOOKUP(Y$11,Графік!$E$5:$H$32,3,0)</f>
        <v>ВВ</v>
      </c>
      <c r="AF57" s="63" t="str">
        <f aca="false">VLOOKUP(Z$11,Графік!$E$5:$H$32,3,0)</f>
        <v>Р</v>
      </c>
      <c r="AG57" s="63" t="str">
        <f aca="false">VLOOKUP(AA$11,Графік!$E$5:$H$32,3,0)</f>
        <v>Р</v>
      </c>
      <c r="AH57" s="62"/>
      <c r="AI57" s="62"/>
      <c r="AJ57" s="65"/>
      <c r="AK57" s="181" t="n">
        <f aca="false">SUMIF($F57:$AJ60,"Р",$F58:$AJ58)</f>
        <v>112</v>
      </c>
      <c r="AL57" s="210" t="n">
        <f aca="false">SUMIF($F59:$AJ60,"НУ",$F60:$AJ60)</f>
        <v>0</v>
      </c>
      <c r="AM57" s="211" t="n">
        <f aca="false">SUMIF(F57:AJ60,"РВ",F58:AJ58)</f>
        <v>0</v>
      </c>
      <c r="AN57" s="212" t="n">
        <f aca="false">AK57+AL57+AM57</f>
        <v>112</v>
      </c>
      <c r="AO57" s="70" t="n">
        <f aca="false">COUNTIF($F57:$AJ60,"=Р")</f>
        <v>16</v>
      </c>
      <c r="AP57" s="71" t="n">
        <f aca="false">COUNTIF($F57:$AJ60,"=ВВ")</f>
        <v>10</v>
      </c>
      <c r="AQ57" s="71" t="n">
        <f aca="false">COUNTIF($F57:$AJ60,"=В")</f>
        <v>0</v>
      </c>
      <c r="AR57" s="71" t="n">
        <f aca="false">COUNTIF($F57:$AJ60,"=НА")</f>
        <v>0</v>
      </c>
      <c r="AS57" s="71" t="n">
        <f aca="false">COUNTIF(F57:AJ60,"=ТН")</f>
        <v>0</v>
      </c>
      <c r="AT57" s="71" t="n">
        <f aca="false">COUNTIF($F57:$AJ60,"=ВД")</f>
        <v>0</v>
      </c>
      <c r="AU57" s="71" t="n">
        <f aca="false">COUNTIF($F57:$AJ60,"=ВП")</f>
        <v>0</v>
      </c>
      <c r="AV57" s="71" t="n">
        <f aca="false">COUNTIF($F57:$AJ60,"=ДД")</f>
        <v>0</v>
      </c>
      <c r="AW57" s="71" t="n">
        <f aca="false">COUNTIF($F57:$AJ60,"=П")</f>
        <v>2</v>
      </c>
      <c r="AX57" s="71" t="n">
        <f aca="false">COUNTIF($F57:$AJ60,"=ПР")</f>
        <v>0</v>
      </c>
      <c r="AY57" s="72" t="n">
        <f aca="false">COUNTIF($F57:$AJ60,"=І")</f>
        <v>0</v>
      </c>
      <c r="AZ57" s="156" t="n">
        <f aca="false">COUNTIF($F57:$AJ60,"=НЗ")</f>
        <v>0</v>
      </c>
      <c r="BA57" s="73" t="n">
        <f aca="false">IF(C57&gt;1,Графік!$H$36,"")</f>
        <v>144</v>
      </c>
    </row>
    <row r="58" customFormat="false" ht="15" hidden="false" customHeight="true" outlineLevel="0" collapsed="false">
      <c r="A58" s="209"/>
      <c r="B58" s="58"/>
      <c r="C58" s="102"/>
      <c r="D58" s="164"/>
      <c r="E58" s="100"/>
      <c r="F58" s="75" t="str">
        <f aca="false">IF(F57="Р",8,"")</f>
        <v/>
      </c>
      <c r="G58" s="76" t="str">
        <f aca="false">IF(G57="Р",8,"")</f>
        <v/>
      </c>
      <c r="H58" s="76" t="n">
        <f aca="false">IF(H57="Р",8,"")</f>
        <v>8</v>
      </c>
      <c r="I58" s="76" t="n">
        <f aca="false">IF(I57="Р",8,"")</f>
        <v>8</v>
      </c>
      <c r="J58" s="76" t="n">
        <f aca="false">IF(J57="Р",8,"")</f>
        <v>8</v>
      </c>
      <c r="K58" s="76" t="n">
        <f aca="false">IF(K57="Р",8,"")</f>
        <v>8</v>
      </c>
      <c r="L58" s="76" t="str">
        <f aca="false">IF(L57="Р",8,"")</f>
        <v/>
      </c>
      <c r="M58" s="76" t="str">
        <f aca="false">IF(M57="Р",8,"")</f>
        <v/>
      </c>
      <c r="N58" s="76" t="n">
        <f aca="false">IF(N57="Р",8,"")</f>
        <v>8</v>
      </c>
      <c r="O58" s="76" t="n">
        <f aca="false">IF(O57="Р",8,"")</f>
        <v>8</v>
      </c>
      <c r="P58" s="76" t="n">
        <f aca="false">IF(P57="Р",8,"")</f>
        <v>8</v>
      </c>
      <c r="Q58" s="77" t="n">
        <f aca="false">IF(Q57="Р",8,"")</f>
        <v>8</v>
      </c>
      <c r="R58" s="76" t="str">
        <f aca="false">IF(R57="Р",8,"")</f>
        <v/>
      </c>
      <c r="S58" s="76" t="str">
        <f aca="false">IF(S57="Р",8,"")</f>
        <v/>
      </c>
      <c r="T58" s="77" t="n">
        <f aca="false">IF(T57="Р",8,"")</f>
        <v>8</v>
      </c>
      <c r="U58" s="76" t="n">
        <f aca="false">IF(U57="Р",8,"")</f>
        <v>8</v>
      </c>
      <c r="V58" s="76" t="n">
        <f aca="false">IF(V57="Р",8,"")</f>
        <v>8</v>
      </c>
      <c r="W58" s="77" t="n">
        <f aca="false">IF(W57="Р",8,"")</f>
        <v>8</v>
      </c>
      <c r="X58" s="76" t="str">
        <f aca="false">IF(X57="Р",8,"")</f>
        <v/>
      </c>
      <c r="Y58" s="76" t="str">
        <f aca="false">IF(Y57="Р",8,"")</f>
        <v/>
      </c>
      <c r="Z58" s="77" t="n">
        <f aca="false">IF(Z57="Р",8,"")</f>
        <v>8</v>
      </c>
      <c r="AA58" s="77" t="n">
        <f aca="false">IF(AA57="Р",8,"")</f>
        <v>8</v>
      </c>
      <c r="AB58" s="76"/>
      <c r="AC58" s="76"/>
      <c r="AD58" s="78"/>
      <c r="AE58" s="76"/>
      <c r="AF58" s="76"/>
      <c r="AG58" s="76"/>
      <c r="AH58" s="76"/>
      <c r="AI58" s="76"/>
      <c r="AJ58" s="79"/>
      <c r="AK58" s="181"/>
      <c r="AL58" s="210"/>
      <c r="AM58" s="211"/>
      <c r="AN58" s="212"/>
      <c r="AO58" s="70"/>
      <c r="AP58" s="71"/>
      <c r="AQ58" s="71"/>
      <c r="AR58" s="71"/>
      <c r="AS58" s="71"/>
      <c r="AT58" s="71"/>
      <c r="AU58" s="71"/>
      <c r="AV58" s="71"/>
      <c r="AW58" s="71"/>
      <c r="AX58" s="71"/>
      <c r="AY58" s="72"/>
      <c r="AZ58" s="156"/>
      <c r="BA58" s="73"/>
    </row>
    <row r="59" customFormat="false" ht="15" hidden="false" customHeight="true" outlineLevel="0" collapsed="false">
      <c r="A59" s="209"/>
      <c r="B59" s="58"/>
      <c r="C59" s="102"/>
      <c r="D59" s="164"/>
      <c r="E59" s="100"/>
      <c r="F59" s="81" t="str">
        <f aca="false">IF(F60&gt;0,"НУ","")</f>
        <v/>
      </c>
      <c r="G59" s="82" t="str">
        <f aca="false">IF(G60&gt;0,"НУ","")</f>
        <v/>
      </c>
      <c r="H59" s="82" t="str">
        <f aca="false">IF(H60&gt;0,"НУ","")</f>
        <v/>
      </c>
      <c r="I59" s="82" t="str">
        <f aca="false">IF(I60&gt;0,"НУ","")</f>
        <v/>
      </c>
      <c r="J59" s="82" t="str">
        <f aca="false">IF(J60&gt;0,"НУ","")</f>
        <v/>
      </c>
      <c r="K59" s="82" t="str">
        <f aca="false">IF(K60&gt;0,"НУ","")</f>
        <v/>
      </c>
      <c r="L59" s="82" t="str">
        <f aca="false">IF(L60&gt;0,"НУ","")</f>
        <v/>
      </c>
      <c r="M59" s="82" t="str">
        <f aca="false">IF(M60&gt;0,"НУ","")</f>
        <v/>
      </c>
      <c r="N59" s="82" t="str">
        <f aca="false">IF(N60&gt;0,"НУ","")</f>
        <v/>
      </c>
      <c r="O59" s="82" t="str">
        <f aca="false">IF(O60&gt;0,"НУ","")</f>
        <v/>
      </c>
      <c r="P59" s="82" t="str">
        <f aca="false">IF(P60&gt;0,"НУ","")</f>
        <v/>
      </c>
      <c r="Q59" s="83" t="str">
        <f aca="false">IF(Q60&gt;0,"НУ","")</f>
        <v/>
      </c>
      <c r="R59" s="82" t="str">
        <f aca="false">IF(R60&gt;0,"НУ","")</f>
        <v/>
      </c>
      <c r="S59" s="82" t="str">
        <f aca="false">IF(S60&gt;0,"НУ","")</f>
        <v/>
      </c>
      <c r="T59" s="83" t="str">
        <f aca="false">IF(T60&gt;0,"НУ","")</f>
        <v/>
      </c>
      <c r="U59" s="82" t="str">
        <f aca="false">IF(U60&gt;0,"НУ","")</f>
        <v/>
      </c>
      <c r="V59" s="82" t="str">
        <f aca="false">IF(V60&gt;0,"НУ","")</f>
        <v/>
      </c>
      <c r="W59" s="83" t="str">
        <f aca="false">IF(W60&gt;0,"НУ","")</f>
        <v/>
      </c>
      <c r="X59" s="82" t="str">
        <f aca="false">IF(X60&gt;0,"НУ","")</f>
        <v/>
      </c>
      <c r="Y59" s="82" t="str">
        <f aca="false">IF(Y60&gt;0,"НУ","")</f>
        <v/>
      </c>
      <c r="Z59" s="83" t="str">
        <f aca="false">IF(Z60&gt;0,"НУ","")</f>
        <v/>
      </c>
      <c r="AA59" s="83"/>
      <c r="AB59" s="82"/>
      <c r="AC59" s="82"/>
      <c r="AD59" s="84"/>
      <c r="AE59" s="82"/>
      <c r="AF59" s="82"/>
      <c r="AG59" s="82"/>
      <c r="AH59" s="83"/>
      <c r="AI59" s="83" t="str">
        <f aca="false">IF(AI60&gt;0,"НУ","")</f>
        <v/>
      </c>
      <c r="AJ59" s="85" t="str">
        <f aca="false">IF(AJ60&gt;0,"НУ","")</f>
        <v/>
      </c>
      <c r="AK59" s="181"/>
      <c r="AL59" s="210"/>
      <c r="AM59" s="211"/>
      <c r="AN59" s="212"/>
      <c r="AO59" s="70"/>
      <c r="AP59" s="71"/>
      <c r="AQ59" s="71"/>
      <c r="AR59" s="71"/>
      <c r="AS59" s="71"/>
      <c r="AT59" s="71"/>
      <c r="AU59" s="71"/>
      <c r="AV59" s="71"/>
      <c r="AW59" s="71"/>
      <c r="AX59" s="71"/>
      <c r="AY59" s="72"/>
      <c r="AZ59" s="156"/>
      <c r="BA59" s="73"/>
    </row>
    <row r="60" customFormat="false" ht="15" hidden="false" customHeight="true" outlineLevel="0" collapsed="false">
      <c r="A60" s="209"/>
      <c r="B60" s="58"/>
      <c r="C60" s="102"/>
      <c r="D60" s="164"/>
      <c r="E60" s="101"/>
      <c r="F60" s="87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9"/>
      <c r="R60" s="88"/>
      <c r="S60" s="88"/>
      <c r="T60" s="89"/>
      <c r="U60" s="88"/>
      <c r="V60" s="88"/>
      <c r="W60" s="89"/>
      <c r="X60" s="88"/>
      <c r="Y60" s="88"/>
      <c r="Z60" s="89"/>
      <c r="AA60" s="89"/>
      <c r="AB60" s="88"/>
      <c r="AC60" s="88"/>
      <c r="AD60" s="90"/>
      <c r="AE60" s="88"/>
      <c r="AF60" s="88"/>
      <c r="AG60" s="88"/>
      <c r="AH60" s="88"/>
      <c r="AI60" s="88"/>
      <c r="AJ60" s="91"/>
      <c r="AK60" s="181"/>
      <c r="AL60" s="210"/>
      <c r="AM60" s="211"/>
      <c r="AN60" s="212"/>
      <c r="AO60" s="70"/>
      <c r="AP60" s="71"/>
      <c r="AQ60" s="71"/>
      <c r="AR60" s="71"/>
      <c r="AS60" s="71"/>
      <c r="AT60" s="71"/>
      <c r="AU60" s="71"/>
      <c r="AV60" s="71"/>
      <c r="AW60" s="71"/>
      <c r="AX60" s="71"/>
      <c r="AY60" s="72"/>
      <c r="AZ60" s="156"/>
      <c r="BA60" s="73"/>
    </row>
    <row r="61" customFormat="false" ht="15" hidden="false" customHeight="true" outlineLevel="0" collapsed="false">
      <c r="A61" s="57" t="n">
        <v>13</v>
      </c>
      <c r="B61" s="58" t="str">
        <f aca="false">IFERROR(VLOOKUP($C61,Списки!$A$1:$C$3999,2,0),"")</f>
        <v>Іванчук Павло Миколайович</v>
      </c>
      <c r="C61" s="102" t="s">
        <v>228</v>
      </c>
      <c r="D61" s="60" t="str">
        <f aca="false">IFERROR(VLOOKUP($C61,Списки!$A$1:$C$3999,3,0),"")</f>
        <v>контролер</v>
      </c>
      <c r="E61" s="92"/>
      <c r="F61" s="61" t="str">
        <f aca="false">VLOOKUP(F$11,Графік!$E$5:$H$32,3,0)</f>
        <v>ВВ</v>
      </c>
      <c r="G61" s="62" t="str">
        <f aca="false">VLOOKUP(G$11,Графік!$E$5:$H$32,3,0)</f>
        <v>ВВ</v>
      </c>
      <c r="H61" s="62" t="str">
        <f aca="false">VLOOKUP(H$11,Графік!$E$5:$H$32,3,0)</f>
        <v>Р</v>
      </c>
      <c r="I61" s="62" t="str">
        <f aca="false">VLOOKUP(I$11,Графік!$E$5:$H$32,3,0)</f>
        <v>Р</v>
      </c>
      <c r="J61" s="62" t="str">
        <f aca="false">VLOOKUP(J$11,Графік!$E$5:$H$32,3,0)</f>
        <v>Р</v>
      </c>
      <c r="K61" s="62" t="str">
        <f aca="false">VLOOKUP(K$11,Графік!$E$5:$H$32,3,0)</f>
        <v>Р</v>
      </c>
      <c r="L61" s="62" t="str">
        <f aca="false">VLOOKUP(L$11,Графік!$E$5:$H$32,3,0)</f>
        <v>ВВ</v>
      </c>
      <c r="M61" s="62" t="str">
        <f aca="false">VLOOKUP(M$11,Графік!$E$5:$H$32,3,0)</f>
        <v>ВВ</v>
      </c>
      <c r="N61" s="62" t="str">
        <f aca="false">VLOOKUP(N$11,Графік!$E$5:$H$32,3,0)</f>
        <v>Р</v>
      </c>
      <c r="O61" s="62" t="str">
        <f aca="false">VLOOKUP(O$11,Графік!$E$5:$H$32,3,0)</f>
        <v>Р</v>
      </c>
      <c r="P61" s="62" t="str">
        <f aca="false">VLOOKUP(P$11,Графік!$E$5:$H$32,3,0)</f>
        <v>Р</v>
      </c>
      <c r="Q61" s="63" t="str">
        <f aca="false">VLOOKUP(Q$11,Графік!$E$5:$H$32,3,0)</f>
        <v>Р</v>
      </c>
      <c r="R61" s="62" t="str">
        <f aca="false">VLOOKUP(R$11,Графік!$E$5:$H$32,3,0)</f>
        <v>ВВ</v>
      </c>
      <c r="S61" s="62" t="str">
        <f aca="false">VLOOKUP(S$11,Графік!$E$5:$H$32,3,0)</f>
        <v>ВВ</v>
      </c>
      <c r="T61" s="63" t="str">
        <f aca="false">VLOOKUP(T$11,Графік!$E$5:$H$32,3,0)</f>
        <v>Р</v>
      </c>
      <c r="U61" s="62" t="str">
        <f aca="false">VLOOKUP(U$11,Графік!$E$5:$H$32,3,0)</f>
        <v>Р</v>
      </c>
      <c r="V61" s="62" t="str">
        <f aca="false">VLOOKUP(V$11,Графік!$E$5:$H$32,3,0)</f>
        <v>Р</v>
      </c>
      <c r="W61" s="63" t="str">
        <f aca="false">VLOOKUP(W$11,Графік!$E$5:$H$32,3,0)</f>
        <v>Р</v>
      </c>
      <c r="X61" s="62" t="str">
        <f aca="false">VLOOKUP(X$11,Графік!$E$5:$H$32,3,0)</f>
        <v>ВВ</v>
      </c>
      <c r="Y61" s="62" t="str">
        <f aca="false">VLOOKUP(Y$11,Графік!$E$5:$H$32,3,0)</f>
        <v>ВВ</v>
      </c>
      <c r="Z61" s="63" t="str">
        <f aca="false">VLOOKUP(Z$11,Графік!$E$5:$H$32,3,0)</f>
        <v>Р</v>
      </c>
      <c r="AA61" s="63" t="str">
        <f aca="false">VLOOKUP(AA$11,Графік!$E$5:$H$32,3,0)</f>
        <v>Р</v>
      </c>
      <c r="AB61" s="62" t="s">
        <v>51</v>
      </c>
      <c r="AC61" s="62" t="s">
        <v>51</v>
      </c>
      <c r="AD61" s="62" t="str">
        <f aca="false">VLOOKUP(X$11,Графік!$E$5:$H$32,3,0)</f>
        <v>ВВ</v>
      </c>
      <c r="AE61" s="62" t="str">
        <f aca="false">VLOOKUP(Y$11,Графік!$E$5:$H$32,3,0)</f>
        <v>ВВ</v>
      </c>
      <c r="AF61" s="63" t="str">
        <f aca="false">VLOOKUP(Z$11,Графік!$E$5:$H$32,3,0)</f>
        <v>Р</v>
      </c>
      <c r="AG61" s="63" t="str">
        <f aca="false">VLOOKUP(AA$11,Графік!$E$5:$H$32,3,0)</f>
        <v>Р</v>
      </c>
      <c r="AH61" s="62"/>
      <c r="AI61" s="62"/>
      <c r="AJ61" s="65"/>
      <c r="AK61" s="93" t="n">
        <f aca="false">SUMIF($F61:$AJ64,"Р",$F62:$AJ62)</f>
        <v>112</v>
      </c>
      <c r="AL61" s="94" t="n">
        <f aca="false">SUMIF($F63:$AJ64,"НУ",$F64:$AJ64)</f>
        <v>0</v>
      </c>
      <c r="AM61" s="95" t="n">
        <f aca="false">SUMIF(F61:AJ64,"РВ",F62:AJ62)</f>
        <v>0</v>
      </c>
      <c r="AN61" s="96" t="n">
        <f aca="false">AK61+AL61+AM61</f>
        <v>112</v>
      </c>
      <c r="AO61" s="70" t="n">
        <f aca="false">COUNTIF($F61:$AJ64,"=Р")</f>
        <v>16</v>
      </c>
      <c r="AP61" s="97" t="n">
        <f aca="false">COUNTIF($F61:$AJ64,"=ВВ")</f>
        <v>10</v>
      </c>
      <c r="AQ61" s="97" t="n">
        <f aca="false">COUNTIF($F61:$AJ64,"=В")</f>
        <v>0</v>
      </c>
      <c r="AR61" s="98" t="n">
        <f aca="false">COUNTIF($F61:$AJ64,"=НА")</f>
        <v>0</v>
      </c>
      <c r="AS61" s="98" t="n">
        <f aca="false">COUNTIF(F61:AJ64,"=ТН")</f>
        <v>0</v>
      </c>
      <c r="AT61" s="98" t="n">
        <f aca="false">COUNTIF($F61:$AJ64,"=ВД")</f>
        <v>0</v>
      </c>
      <c r="AU61" s="98" t="n">
        <f aca="false">COUNTIF($F61:$AJ64,"=ВП")</f>
        <v>0</v>
      </c>
      <c r="AV61" s="98" t="n">
        <f aca="false">COUNTIF($F61:$AJ64,"=ДД")</f>
        <v>0</v>
      </c>
      <c r="AW61" s="98" t="n">
        <f aca="false">COUNTIF($F61:$AJ64,"=П")</f>
        <v>2</v>
      </c>
      <c r="AX61" s="98" t="n">
        <f aca="false">COUNTIF($F61:$AJ64,"=ПР")</f>
        <v>0</v>
      </c>
      <c r="AY61" s="99" t="n">
        <f aca="false">COUNTIF($F61:$AJ64,"=І")</f>
        <v>0</v>
      </c>
      <c r="AZ61" s="99" t="n">
        <f aca="false">COUNTIF($F61:$AJ64,"=НЗ")</f>
        <v>0</v>
      </c>
      <c r="BA61" s="73" t="n">
        <f aca="false">IF(C61&gt;1,Графік!$H$36,"")</f>
        <v>144</v>
      </c>
    </row>
    <row r="62" customFormat="false" ht="15" hidden="false" customHeight="true" outlineLevel="0" collapsed="false">
      <c r="A62" s="57"/>
      <c r="B62" s="58"/>
      <c r="C62" s="102"/>
      <c r="D62" s="60"/>
      <c r="E62" s="100"/>
      <c r="F62" s="75" t="str">
        <f aca="false">IF(F61="Р",8,"")</f>
        <v/>
      </c>
      <c r="G62" s="76" t="str">
        <f aca="false">IF(G61="Р",8,"")</f>
        <v/>
      </c>
      <c r="H62" s="76" t="n">
        <f aca="false">IF(H61="Р",8,"")</f>
        <v>8</v>
      </c>
      <c r="I62" s="76" t="n">
        <f aca="false">IF(I61="Р",8,"")</f>
        <v>8</v>
      </c>
      <c r="J62" s="76" t="n">
        <f aca="false">IF(J61="Р",8,"")</f>
        <v>8</v>
      </c>
      <c r="K62" s="76" t="n">
        <f aca="false">IF(K61="Р",8,"")</f>
        <v>8</v>
      </c>
      <c r="L62" s="76" t="str">
        <f aca="false">IF(L61="Р",8,"")</f>
        <v/>
      </c>
      <c r="M62" s="76" t="str">
        <f aca="false">IF(M61="Р",8,"")</f>
        <v/>
      </c>
      <c r="N62" s="76" t="n">
        <f aca="false">IF(N61="Р",8,"")</f>
        <v>8</v>
      </c>
      <c r="O62" s="76" t="n">
        <f aca="false">IF(O61="Р",8,"")</f>
        <v>8</v>
      </c>
      <c r="P62" s="76" t="n">
        <f aca="false">IF(P61="Р",8,"")</f>
        <v>8</v>
      </c>
      <c r="Q62" s="77" t="n">
        <f aca="false">IF(Q61="Р",8,"")</f>
        <v>8</v>
      </c>
      <c r="R62" s="76" t="str">
        <f aca="false">IF(R61="Р",8,"")</f>
        <v/>
      </c>
      <c r="S62" s="76" t="str">
        <f aca="false">IF(S61="Р",8,"")</f>
        <v/>
      </c>
      <c r="T62" s="77" t="n">
        <f aca="false">IF(T61="Р",8,"")</f>
        <v>8</v>
      </c>
      <c r="U62" s="76" t="n">
        <f aca="false">IF(U61="Р",8,"")</f>
        <v>8</v>
      </c>
      <c r="V62" s="76" t="n">
        <f aca="false">IF(V61="Р",8,"")</f>
        <v>8</v>
      </c>
      <c r="W62" s="77" t="n">
        <f aca="false">IF(W61="Р",8,"")</f>
        <v>8</v>
      </c>
      <c r="X62" s="76" t="str">
        <f aca="false">IF(X61="Р",8,"")</f>
        <v/>
      </c>
      <c r="Y62" s="76" t="str">
        <f aca="false">IF(Y61="Р",8,"")</f>
        <v/>
      </c>
      <c r="Z62" s="77" t="n">
        <f aca="false">IF(Z61="Р",8,"")</f>
        <v>8</v>
      </c>
      <c r="AA62" s="77" t="n">
        <f aca="false">IF(AA61="Р",8,"")</f>
        <v>8</v>
      </c>
      <c r="AB62" s="76"/>
      <c r="AC62" s="76"/>
      <c r="AD62" s="78"/>
      <c r="AE62" s="76"/>
      <c r="AF62" s="76"/>
      <c r="AG62" s="76"/>
      <c r="AH62" s="76"/>
      <c r="AI62" s="76"/>
      <c r="AJ62" s="79"/>
      <c r="AK62" s="93"/>
      <c r="AL62" s="94"/>
      <c r="AM62" s="95"/>
      <c r="AN62" s="96"/>
      <c r="AO62" s="70"/>
      <c r="AP62" s="70"/>
      <c r="AQ62" s="70"/>
      <c r="AR62" s="98"/>
      <c r="AS62" s="98"/>
      <c r="AT62" s="98"/>
      <c r="AU62" s="98"/>
      <c r="AV62" s="98"/>
      <c r="AW62" s="98"/>
      <c r="AX62" s="98"/>
      <c r="AY62" s="99"/>
      <c r="AZ62" s="99"/>
      <c r="BA62" s="73"/>
    </row>
    <row r="63" customFormat="false" ht="15" hidden="false" customHeight="true" outlineLevel="0" collapsed="false">
      <c r="A63" s="57"/>
      <c r="B63" s="58"/>
      <c r="C63" s="102"/>
      <c r="D63" s="60"/>
      <c r="E63" s="100"/>
      <c r="F63" s="81" t="str">
        <f aca="false">IF(F64&gt;0,"НУ","")</f>
        <v/>
      </c>
      <c r="G63" s="82" t="str">
        <f aca="false">IF(G64&gt;0,"НУ","")</f>
        <v/>
      </c>
      <c r="H63" s="82" t="str">
        <f aca="false">IF(H64&gt;0,"НУ","")</f>
        <v/>
      </c>
      <c r="I63" s="82" t="str">
        <f aca="false">IF(I64&gt;0,"НУ","")</f>
        <v/>
      </c>
      <c r="J63" s="82" t="str">
        <f aca="false">IF(J64&gt;0,"НУ","")</f>
        <v/>
      </c>
      <c r="K63" s="82" t="str">
        <f aca="false">IF(K64&gt;0,"НУ","")</f>
        <v/>
      </c>
      <c r="L63" s="82" t="str">
        <f aca="false">IF(L64&gt;0,"НУ","")</f>
        <v/>
      </c>
      <c r="M63" s="82" t="str">
        <f aca="false">IF(M64&gt;0,"НУ","")</f>
        <v/>
      </c>
      <c r="N63" s="82" t="str">
        <f aca="false">IF(N64&gt;0,"НУ","")</f>
        <v/>
      </c>
      <c r="O63" s="82" t="str">
        <f aca="false">IF(O64&gt;0,"НУ","")</f>
        <v/>
      </c>
      <c r="P63" s="82" t="str">
        <f aca="false">IF(P64&gt;0,"НУ","")</f>
        <v/>
      </c>
      <c r="Q63" s="83" t="str">
        <f aca="false">IF(Q64&gt;0,"НУ","")</f>
        <v/>
      </c>
      <c r="R63" s="82" t="str">
        <f aca="false">IF(R64&gt;0,"НУ","")</f>
        <v/>
      </c>
      <c r="S63" s="82" t="str">
        <f aca="false">IF(S64&gt;0,"НУ","")</f>
        <v/>
      </c>
      <c r="T63" s="83" t="str">
        <f aca="false">IF(T64&gt;0,"НУ","")</f>
        <v/>
      </c>
      <c r="U63" s="82" t="str">
        <f aca="false">IF(U64&gt;0,"НУ","")</f>
        <v/>
      </c>
      <c r="V63" s="82" t="str">
        <f aca="false">IF(V64&gt;0,"НУ","")</f>
        <v/>
      </c>
      <c r="W63" s="83" t="str">
        <f aca="false">IF(W64&gt;0,"НУ","")</f>
        <v/>
      </c>
      <c r="X63" s="82" t="str">
        <f aca="false">IF(X64&gt;0,"НУ","")</f>
        <v/>
      </c>
      <c r="Y63" s="82" t="str">
        <f aca="false">IF(Y64&gt;0,"НУ","")</f>
        <v/>
      </c>
      <c r="Z63" s="83" t="str">
        <f aca="false">IF(Z64&gt;0,"НУ","")</f>
        <v/>
      </c>
      <c r="AA63" s="83"/>
      <c r="AB63" s="82"/>
      <c r="AC63" s="82"/>
      <c r="AD63" s="84"/>
      <c r="AE63" s="82"/>
      <c r="AF63" s="82"/>
      <c r="AG63" s="82"/>
      <c r="AH63" s="83"/>
      <c r="AI63" s="83" t="str">
        <f aca="false">IF(AI64&gt;0,"НУ","")</f>
        <v/>
      </c>
      <c r="AJ63" s="85" t="str">
        <f aca="false">IF(AJ64&gt;0,"НУ","")</f>
        <v/>
      </c>
      <c r="AK63" s="93"/>
      <c r="AL63" s="94"/>
      <c r="AM63" s="95"/>
      <c r="AN63" s="96"/>
      <c r="AO63" s="70"/>
      <c r="AP63" s="70"/>
      <c r="AQ63" s="70"/>
      <c r="AR63" s="98"/>
      <c r="AS63" s="98"/>
      <c r="AT63" s="98"/>
      <c r="AU63" s="98"/>
      <c r="AV63" s="98"/>
      <c r="AW63" s="98"/>
      <c r="AX63" s="98"/>
      <c r="AY63" s="99"/>
      <c r="AZ63" s="99"/>
      <c r="BA63" s="73"/>
    </row>
    <row r="64" customFormat="false" ht="15" hidden="false" customHeight="true" outlineLevel="0" collapsed="false">
      <c r="A64" s="57"/>
      <c r="B64" s="58"/>
      <c r="C64" s="102"/>
      <c r="D64" s="60"/>
      <c r="E64" s="101"/>
      <c r="F64" s="87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9"/>
      <c r="R64" s="88"/>
      <c r="S64" s="88"/>
      <c r="T64" s="89"/>
      <c r="U64" s="88"/>
      <c r="V64" s="88"/>
      <c r="W64" s="89"/>
      <c r="X64" s="88"/>
      <c r="Y64" s="88"/>
      <c r="Z64" s="89"/>
      <c r="AA64" s="89"/>
      <c r="AB64" s="88"/>
      <c r="AC64" s="88"/>
      <c r="AD64" s="90"/>
      <c r="AE64" s="88"/>
      <c r="AF64" s="88"/>
      <c r="AG64" s="88"/>
      <c r="AH64" s="88"/>
      <c r="AI64" s="88"/>
      <c r="AJ64" s="91"/>
      <c r="AK64" s="93"/>
      <c r="AL64" s="94"/>
      <c r="AM64" s="95"/>
      <c r="AN64" s="96"/>
      <c r="AO64" s="70"/>
      <c r="AP64" s="70"/>
      <c r="AQ64" s="70"/>
      <c r="AR64" s="98"/>
      <c r="AS64" s="98"/>
      <c r="AT64" s="98"/>
      <c r="AU64" s="98"/>
      <c r="AV64" s="98"/>
      <c r="AW64" s="98"/>
      <c r="AX64" s="98"/>
      <c r="AY64" s="99"/>
      <c r="AZ64" s="99"/>
      <c r="BA64" s="73"/>
    </row>
    <row r="65" customFormat="false" ht="15" hidden="false" customHeight="true" outlineLevel="0" collapsed="false">
      <c r="A65" s="208" t="n">
        <v>14</v>
      </c>
      <c r="B65" s="58" t="str">
        <f aca="false">IFERROR(VLOOKUP($C65,Списки!$A$1:$C$3999,2,0),"")</f>
        <v>Аронець Галина Миколаївна</v>
      </c>
      <c r="C65" s="102" t="s">
        <v>229</v>
      </c>
      <c r="D65" s="60" t="str">
        <f aca="false">IFERROR(VLOOKUP($C65,Списки!$A$1:$C$3999,3,0),"")</f>
        <v>контролер</v>
      </c>
      <c r="E65" s="92"/>
      <c r="F65" s="61" t="str">
        <f aca="false">VLOOKUP(F$11,Графік!$E$5:$H$32,3,0)</f>
        <v>ВВ</v>
      </c>
      <c r="G65" s="62" t="str">
        <f aca="false">VLOOKUP(G$11,Графік!$E$5:$H$32,3,0)</f>
        <v>ВВ</v>
      </c>
      <c r="H65" s="62" t="str">
        <f aca="false">VLOOKUP(H$11,Графік!$E$5:$H$32,3,0)</f>
        <v>Р</v>
      </c>
      <c r="I65" s="62" t="str">
        <f aca="false">VLOOKUP(I$11,Графік!$E$5:$H$32,3,0)</f>
        <v>Р</v>
      </c>
      <c r="J65" s="62" t="str">
        <f aca="false">VLOOKUP(J$11,Графік!$E$5:$H$32,3,0)</f>
        <v>Р</v>
      </c>
      <c r="K65" s="62" t="str">
        <f aca="false">VLOOKUP(K$11,Графік!$E$5:$H$32,3,0)</f>
        <v>Р</v>
      </c>
      <c r="L65" s="62" t="str">
        <f aca="false">VLOOKUP(L$11,Графік!$E$5:$H$32,3,0)</f>
        <v>ВВ</v>
      </c>
      <c r="M65" s="62" t="str">
        <f aca="false">VLOOKUP(M$11,Графік!$E$5:$H$32,3,0)</f>
        <v>ВВ</v>
      </c>
      <c r="N65" s="62" t="str">
        <f aca="false">VLOOKUP(N$11,Графік!$E$5:$H$32,3,0)</f>
        <v>Р</v>
      </c>
      <c r="O65" s="62" t="str">
        <f aca="false">VLOOKUP(O$11,Графік!$E$5:$H$32,3,0)</f>
        <v>Р</v>
      </c>
      <c r="P65" s="62" t="str">
        <f aca="false">VLOOKUP(P$11,Графік!$E$5:$H$32,3,0)</f>
        <v>Р</v>
      </c>
      <c r="Q65" s="63" t="str">
        <f aca="false">VLOOKUP(Q$11,Графік!$E$5:$H$32,3,0)</f>
        <v>Р</v>
      </c>
      <c r="R65" s="62" t="str">
        <f aca="false">VLOOKUP(R$11,Графік!$E$5:$H$32,3,0)</f>
        <v>ВВ</v>
      </c>
      <c r="S65" s="62" t="str">
        <f aca="false">VLOOKUP(S$11,Графік!$E$5:$H$32,3,0)</f>
        <v>ВВ</v>
      </c>
      <c r="T65" s="63" t="str">
        <f aca="false">VLOOKUP(T$11,Графік!$E$5:$H$32,3,0)</f>
        <v>Р</v>
      </c>
      <c r="U65" s="62" t="str">
        <f aca="false">VLOOKUP(U$11,Графік!$E$5:$H$32,3,0)</f>
        <v>Р</v>
      </c>
      <c r="V65" s="62" t="str">
        <f aca="false">VLOOKUP(V$11,Графік!$E$5:$H$32,3,0)</f>
        <v>Р</v>
      </c>
      <c r="W65" s="63" t="str">
        <f aca="false">VLOOKUP(W$11,Графік!$E$5:$H$32,3,0)</f>
        <v>Р</v>
      </c>
      <c r="X65" s="62" t="str">
        <f aca="false">VLOOKUP(X$11,Графік!$E$5:$H$32,3,0)</f>
        <v>ВВ</v>
      </c>
      <c r="Y65" s="62" t="str">
        <f aca="false">VLOOKUP(Y$11,Графік!$E$5:$H$32,3,0)</f>
        <v>ВВ</v>
      </c>
      <c r="Z65" s="63" t="str">
        <f aca="false">VLOOKUP(Z$11,Графік!$E$5:$H$32,3,0)</f>
        <v>Р</v>
      </c>
      <c r="AA65" s="63" t="s">
        <v>51</v>
      </c>
      <c r="AB65" s="62" t="s">
        <v>51</v>
      </c>
      <c r="AC65" s="62" t="s">
        <v>51</v>
      </c>
      <c r="AD65" s="62" t="str">
        <f aca="false">VLOOKUP(X$11,Графік!$E$5:$H$32,3,0)</f>
        <v>ВВ</v>
      </c>
      <c r="AE65" s="62" t="str">
        <f aca="false">VLOOKUP(Y$11,Графік!$E$5:$H$32,3,0)</f>
        <v>ВВ</v>
      </c>
      <c r="AF65" s="63" t="str">
        <f aca="false">VLOOKUP(Z$11,Графік!$E$5:$H$32,3,0)</f>
        <v>Р</v>
      </c>
      <c r="AG65" s="63" t="str">
        <f aca="false">VLOOKUP(AA$11,Графік!$E$5:$H$32,3,0)</f>
        <v>Р</v>
      </c>
      <c r="AH65" s="62"/>
      <c r="AI65" s="62"/>
      <c r="AJ65" s="65"/>
      <c r="AK65" s="93" t="n">
        <f aca="false">SUMIF($F65:$AJ68,"Р",$F66:$AJ66)</f>
        <v>104</v>
      </c>
      <c r="AL65" s="94" t="n">
        <f aca="false">SUMIF($F67:$AJ68,"НУ",$F68:$AJ68)</f>
        <v>0</v>
      </c>
      <c r="AM65" s="95" t="n">
        <f aca="false">SUMIF(F65:AJ68,"РВ",F66:AJ66)</f>
        <v>0</v>
      </c>
      <c r="AN65" s="96" t="n">
        <f aca="false">AK65+AL65+AM65</f>
        <v>104</v>
      </c>
      <c r="AO65" s="70" t="n">
        <f aca="false">COUNTIF($F65:$AJ68,"=Р")</f>
        <v>15</v>
      </c>
      <c r="AP65" s="97" t="n">
        <f aca="false">COUNTIF($F65:$AJ68,"=ВВ")</f>
        <v>10</v>
      </c>
      <c r="AQ65" s="97" t="n">
        <f aca="false">COUNTIF($F65:$AJ68,"=В")</f>
        <v>0</v>
      </c>
      <c r="AR65" s="98" t="n">
        <f aca="false">COUNTIF($F65:$AJ68,"=НА")</f>
        <v>0</v>
      </c>
      <c r="AS65" s="98" t="n">
        <f aca="false">COUNTIF(F65:AJ68,"=ТН")</f>
        <v>0</v>
      </c>
      <c r="AT65" s="98" t="n">
        <f aca="false">COUNTIF($F65:$AJ68,"=ВД")</f>
        <v>0</v>
      </c>
      <c r="AU65" s="98" t="n">
        <f aca="false">COUNTIF($F65:$AJ68,"=ВП")</f>
        <v>0</v>
      </c>
      <c r="AV65" s="98" t="n">
        <f aca="false">COUNTIF($F65:$AJ68,"=ДД")</f>
        <v>0</v>
      </c>
      <c r="AW65" s="98" t="n">
        <f aca="false">COUNTIF($F65:$AJ68,"=П")</f>
        <v>3</v>
      </c>
      <c r="AX65" s="98" t="n">
        <f aca="false">COUNTIF($F65:$AJ68,"=ПР")</f>
        <v>0</v>
      </c>
      <c r="AY65" s="99" t="n">
        <f aca="false">COUNTIF($F65:$AJ68,"=І")</f>
        <v>0</v>
      </c>
      <c r="AZ65" s="99" t="n">
        <f aca="false">COUNTIF($F65:$AJ68,"=НЗ")</f>
        <v>0</v>
      </c>
      <c r="BA65" s="73" t="n">
        <f aca="false">IF(C65&gt;1,Графік!$H$36,"")</f>
        <v>144</v>
      </c>
    </row>
    <row r="66" customFormat="false" ht="15" hidden="false" customHeight="true" outlineLevel="0" collapsed="false">
      <c r="A66" s="208"/>
      <c r="B66" s="58"/>
      <c r="C66" s="102"/>
      <c r="D66" s="60"/>
      <c r="E66" s="100"/>
      <c r="F66" s="75" t="str">
        <f aca="false">IF(F65="Р",8,"")</f>
        <v/>
      </c>
      <c r="G66" s="76" t="str">
        <f aca="false">IF(G65="Р",8,"")</f>
        <v/>
      </c>
      <c r="H66" s="76" t="n">
        <f aca="false">IF(H65="Р",8,"")</f>
        <v>8</v>
      </c>
      <c r="I66" s="76" t="n">
        <f aca="false">IF(I65="Р",8,"")</f>
        <v>8</v>
      </c>
      <c r="J66" s="76" t="n">
        <f aca="false">IF(J65="Р",8,"")</f>
        <v>8</v>
      </c>
      <c r="K66" s="76" t="n">
        <f aca="false">IF(K65="Р",8,"")</f>
        <v>8</v>
      </c>
      <c r="L66" s="76" t="str">
        <f aca="false">IF(L65="Р",8,"")</f>
        <v/>
      </c>
      <c r="M66" s="76" t="str">
        <f aca="false">IF(M65="Р",8,"")</f>
        <v/>
      </c>
      <c r="N66" s="76" t="n">
        <f aca="false">IF(N65="Р",8,"")</f>
        <v>8</v>
      </c>
      <c r="O66" s="76" t="n">
        <f aca="false">IF(O65="Р",8,"")</f>
        <v>8</v>
      </c>
      <c r="P66" s="76" t="n">
        <f aca="false">IF(P65="Р",8,"")</f>
        <v>8</v>
      </c>
      <c r="Q66" s="77" t="n">
        <f aca="false">IF(Q65="Р",8,"")</f>
        <v>8</v>
      </c>
      <c r="R66" s="76" t="str">
        <f aca="false">IF(R65="Р",8,"")</f>
        <v/>
      </c>
      <c r="S66" s="76" t="str">
        <f aca="false">IF(S65="Р",8,"")</f>
        <v/>
      </c>
      <c r="T66" s="77" t="n">
        <f aca="false">IF(T65="Р",8,"")</f>
        <v>8</v>
      </c>
      <c r="U66" s="76" t="n">
        <f aca="false">IF(U65="Р",8,"")</f>
        <v>8</v>
      </c>
      <c r="V66" s="76" t="n">
        <f aca="false">IF(V65="Р",8,"")</f>
        <v>8</v>
      </c>
      <c r="W66" s="77" t="n">
        <f aca="false">IF(W65="Р",8,"")</f>
        <v>8</v>
      </c>
      <c r="X66" s="76" t="str">
        <f aca="false">IF(X65="Р",8,"")</f>
        <v/>
      </c>
      <c r="Y66" s="76" t="str">
        <f aca="false">IF(Y65="Р",8,"")</f>
        <v/>
      </c>
      <c r="Z66" s="77" t="n">
        <f aca="false">IF(Z65="Р",8,"")</f>
        <v>8</v>
      </c>
      <c r="AA66" s="77"/>
      <c r="AB66" s="76"/>
      <c r="AC66" s="76"/>
      <c r="AD66" s="78"/>
      <c r="AE66" s="76"/>
      <c r="AF66" s="76"/>
      <c r="AG66" s="76"/>
      <c r="AH66" s="76"/>
      <c r="AI66" s="76"/>
      <c r="AJ66" s="79"/>
      <c r="AK66" s="93"/>
      <c r="AL66" s="94"/>
      <c r="AM66" s="95"/>
      <c r="AN66" s="96"/>
      <c r="AO66" s="70"/>
      <c r="AP66" s="70"/>
      <c r="AQ66" s="70"/>
      <c r="AR66" s="98"/>
      <c r="AS66" s="98"/>
      <c r="AT66" s="98"/>
      <c r="AU66" s="98"/>
      <c r="AV66" s="98"/>
      <c r="AW66" s="98"/>
      <c r="AX66" s="98"/>
      <c r="AY66" s="99"/>
      <c r="AZ66" s="99"/>
      <c r="BA66" s="73"/>
    </row>
    <row r="67" customFormat="false" ht="15" hidden="false" customHeight="true" outlineLevel="0" collapsed="false">
      <c r="A67" s="208"/>
      <c r="B67" s="58"/>
      <c r="C67" s="102"/>
      <c r="D67" s="60"/>
      <c r="E67" s="100"/>
      <c r="F67" s="81" t="str">
        <f aca="false">IF(F68&gt;0,"НУ","")</f>
        <v/>
      </c>
      <c r="G67" s="82" t="str">
        <f aca="false">IF(G68&gt;0,"НУ","")</f>
        <v/>
      </c>
      <c r="H67" s="82" t="str">
        <f aca="false">IF(H68&gt;0,"НУ","")</f>
        <v/>
      </c>
      <c r="I67" s="82" t="str">
        <f aca="false">IF(I68&gt;0,"НУ","")</f>
        <v/>
      </c>
      <c r="J67" s="82" t="str">
        <f aca="false">IF(J68&gt;0,"НУ","")</f>
        <v/>
      </c>
      <c r="K67" s="82" t="str">
        <f aca="false">IF(K68&gt;0,"НУ","")</f>
        <v/>
      </c>
      <c r="L67" s="82" t="str">
        <f aca="false">IF(L68&gt;0,"НУ","")</f>
        <v/>
      </c>
      <c r="M67" s="82" t="str">
        <f aca="false">IF(M68&gt;0,"НУ","")</f>
        <v/>
      </c>
      <c r="N67" s="82" t="str">
        <f aca="false">IF(N68&gt;0,"НУ","")</f>
        <v/>
      </c>
      <c r="O67" s="82" t="str">
        <f aca="false">IF(O68&gt;0,"НУ","")</f>
        <v/>
      </c>
      <c r="P67" s="82" t="str">
        <f aca="false">IF(P68&gt;0,"НУ","")</f>
        <v/>
      </c>
      <c r="Q67" s="83" t="str">
        <f aca="false">IF(Q68&gt;0,"НУ","")</f>
        <v/>
      </c>
      <c r="R67" s="82" t="str">
        <f aca="false">IF(R68&gt;0,"НУ","")</f>
        <v/>
      </c>
      <c r="S67" s="82" t="str">
        <f aca="false">IF(S68&gt;0,"НУ","")</f>
        <v/>
      </c>
      <c r="T67" s="83" t="str">
        <f aca="false">IF(T68&gt;0,"НУ","")</f>
        <v/>
      </c>
      <c r="U67" s="82" t="str">
        <f aca="false">IF(U68&gt;0,"НУ","")</f>
        <v/>
      </c>
      <c r="V67" s="82" t="str">
        <f aca="false">IF(V68&gt;0,"НУ","")</f>
        <v/>
      </c>
      <c r="W67" s="83" t="str">
        <f aca="false">IF(W68&gt;0,"НУ","")</f>
        <v/>
      </c>
      <c r="X67" s="82" t="str">
        <f aca="false">IF(X68&gt;0,"НУ","")</f>
        <v/>
      </c>
      <c r="Y67" s="82" t="str">
        <f aca="false">IF(Y68&gt;0,"НУ","")</f>
        <v/>
      </c>
      <c r="Z67" s="83" t="str">
        <f aca="false">IF(Z68&gt;0,"НУ","")</f>
        <v/>
      </c>
      <c r="AA67" s="83"/>
      <c r="AB67" s="82"/>
      <c r="AC67" s="82"/>
      <c r="AD67" s="84"/>
      <c r="AE67" s="82"/>
      <c r="AF67" s="82"/>
      <c r="AG67" s="82"/>
      <c r="AH67" s="83"/>
      <c r="AI67" s="83" t="str">
        <f aca="false">IF(AI68&gt;0,"НУ","")</f>
        <v/>
      </c>
      <c r="AJ67" s="85" t="str">
        <f aca="false">IF(AJ68&gt;0,"НУ","")</f>
        <v/>
      </c>
      <c r="AK67" s="93"/>
      <c r="AL67" s="94"/>
      <c r="AM67" s="95"/>
      <c r="AN67" s="96"/>
      <c r="AO67" s="70"/>
      <c r="AP67" s="70"/>
      <c r="AQ67" s="70"/>
      <c r="AR67" s="98"/>
      <c r="AS67" s="98"/>
      <c r="AT67" s="98"/>
      <c r="AU67" s="98"/>
      <c r="AV67" s="98"/>
      <c r="AW67" s="98"/>
      <c r="AX67" s="98"/>
      <c r="AY67" s="99"/>
      <c r="AZ67" s="99"/>
      <c r="BA67" s="73"/>
    </row>
    <row r="68" customFormat="false" ht="15" hidden="false" customHeight="true" outlineLevel="0" collapsed="false">
      <c r="A68" s="208"/>
      <c r="B68" s="58"/>
      <c r="C68" s="102"/>
      <c r="D68" s="60"/>
      <c r="E68" s="101"/>
      <c r="F68" s="87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9"/>
      <c r="R68" s="88"/>
      <c r="S68" s="88"/>
      <c r="T68" s="89"/>
      <c r="U68" s="88"/>
      <c r="V68" s="88"/>
      <c r="W68" s="89"/>
      <c r="X68" s="88"/>
      <c r="Y68" s="88"/>
      <c r="Z68" s="89"/>
      <c r="AA68" s="89"/>
      <c r="AB68" s="88"/>
      <c r="AC68" s="88"/>
      <c r="AD68" s="90"/>
      <c r="AE68" s="88"/>
      <c r="AF68" s="88"/>
      <c r="AG68" s="88"/>
      <c r="AH68" s="88"/>
      <c r="AI68" s="88"/>
      <c r="AJ68" s="91"/>
      <c r="AK68" s="93"/>
      <c r="AL68" s="94"/>
      <c r="AM68" s="95"/>
      <c r="AN68" s="96"/>
      <c r="AO68" s="70"/>
      <c r="AP68" s="70"/>
      <c r="AQ68" s="70"/>
      <c r="AR68" s="98"/>
      <c r="AS68" s="98"/>
      <c r="AT68" s="98"/>
      <c r="AU68" s="98"/>
      <c r="AV68" s="98"/>
      <c r="AW68" s="98"/>
      <c r="AX68" s="98"/>
      <c r="AY68" s="99"/>
      <c r="AZ68" s="99"/>
      <c r="BA68" s="73"/>
    </row>
    <row r="69" customFormat="false" ht="15" hidden="false" customHeight="true" outlineLevel="0" collapsed="false">
      <c r="A69" s="57" t="n">
        <v>15</v>
      </c>
      <c r="B69" s="58" t="str">
        <f aca="false">IFERROR(VLOOKUP($C69,Списки!$A$1:$C$3999,2,0),"")</f>
        <v/>
      </c>
      <c r="C69" s="102"/>
      <c r="D69" s="60" t="str">
        <f aca="false">IFERROR(VLOOKUP($C69,Списки!$A$1:$C$3999,3,0),"")</f>
        <v/>
      </c>
      <c r="E69" s="92"/>
      <c r="F69" s="61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3"/>
      <c r="R69" s="62"/>
      <c r="S69" s="62"/>
      <c r="T69" s="63"/>
      <c r="U69" s="62"/>
      <c r="V69" s="62"/>
      <c r="W69" s="63"/>
      <c r="X69" s="62"/>
      <c r="Y69" s="62"/>
      <c r="Z69" s="63"/>
      <c r="AA69" s="63"/>
      <c r="AB69" s="62"/>
      <c r="AC69" s="62"/>
      <c r="AD69" s="64"/>
      <c r="AE69" s="62"/>
      <c r="AF69" s="62"/>
      <c r="AG69" s="62"/>
      <c r="AH69" s="62"/>
      <c r="AI69" s="62"/>
      <c r="AJ69" s="65"/>
      <c r="AK69" s="93" t="n">
        <f aca="false">SUMIF($F69:$AJ72,"Р",$F70:$AJ70)</f>
        <v>0</v>
      </c>
      <c r="AL69" s="94" t="n">
        <f aca="false">SUMIF($F71:$AJ72,"НУ",$F72:$AJ72)</f>
        <v>0</v>
      </c>
      <c r="AM69" s="95" t="n">
        <f aca="false">SUMIF(F69:AJ72,"РВ",F70:AJ70)</f>
        <v>0</v>
      </c>
      <c r="AN69" s="96" t="n">
        <f aca="false">AK69+AL69+AM69</f>
        <v>0</v>
      </c>
      <c r="AO69" s="70" t="n">
        <f aca="false">COUNTIF($F69:$AJ72,"=Р")</f>
        <v>0</v>
      </c>
      <c r="AP69" s="97" t="n">
        <f aca="false">COUNTIF($F69:$AJ72,"=ВВ")</f>
        <v>0</v>
      </c>
      <c r="AQ69" s="97" t="n">
        <f aca="false">COUNTIF($F69:$AJ72,"=В")</f>
        <v>0</v>
      </c>
      <c r="AR69" s="98" t="n">
        <f aca="false">COUNTIF($F69:$AJ72,"=НА")</f>
        <v>0</v>
      </c>
      <c r="AS69" s="98" t="n">
        <f aca="false">COUNTIF(F69:AJ72,"=ТН")</f>
        <v>0</v>
      </c>
      <c r="AT69" s="98" t="n">
        <f aca="false">COUNTIF($F69:$AJ72,"=ВД")</f>
        <v>0</v>
      </c>
      <c r="AU69" s="98" t="n">
        <f aca="false">COUNTIF($F69:$AJ72,"=ВП")</f>
        <v>0</v>
      </c>
      <c r="AV69" s="98" t="n">
        <f aca="false">COUNTIF($F69:$AJ72,"=ДД")</f>
        <v>0</v>
      </c>
      <c r="AW69" s="98" t="n">
        <f aca="false">COUNTIF($F69:$AJ72,"=П")</f>
        <v>0</v>
      </c>
      <c r="AX69" s="98" t="n">
        <f aca="false">COUNTIF($F69:$AJ72,"=ПР")</f>
        <v>0</v>
      </c>
      <c r="AY69" s="99" t="n">
        <f aca="false">COUNTIF($F69:$AJ72,"=І")</f>
        <v>0</v>
      </c>
      <c r="AZ69" s="99" t="n">
        <f aca="false">COUNTIF($F69:$AJ72,"=НЗ")</f>
        <v>0</v>
      </c>
      <c r="BA69" s="73" t="str">
        <f aca="false">IF(C69&gt;1,Графік!$H$36,"")</f>
        <v/>
      </c>
    </row>
    <row r="70" customFormat="false" ht="15" hidden="false" customHeight="true" outlineLevel="0" collapsed="false">
      <c r="A70" s="57"/>
      <c r="B70" s="58"/>
      <c r="C70" s="102"/>
      <c r="D70" s="60"/>
      <c r="E70" s="100"/>
      <c r="F70" s="75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7"/>
      <c r="R70" s="76"/>
      <c r="S70" s="76"/>
      <c r="T70" s="77"/>
      <c r="U70" s="76"/>
      <c r="V70" s="76"/>
      <c r="W70" s="77"/>
      <c r="X70" s="76"/>
      <c r="Y70" s="76"/>
      <c r="Z70" s="77"/>
      <c r="AA70" s="77"/>
      <c r="AB70" s="76"/>
      <c r="AC70" s="76"/>
      <c r="AD70" s="78"/>
      <c r="AE70" s="76"/>
      <c r="AF70" s="76"/>
      <c r="AG70" s="76"/>
      <c r="AH70" s="76"/>
      <c r="AI70" s="76"/>
      <c r="AJ70" s="79"/>
      <c r="AK70" s="93"/>
      <c r="AL70" s="94"/>
      <c r="AM70" s="95"/>
      <c r="AN70" s="96"/>
      <c r="AO70" s="70"/>
      <c r="AP70" s="70"/>
      <c r="AQ70" s="70"/>
      <c r="AR70" s="98"/>
      <c r="AS70" s="98"/>
      <c r="AT70" s="98"/>
      <c r="AU70" s="98"/>
      <c r="AV70" s="98"/>
      <c r="AW70" s="98"/>
      <c r="AX70" s="98"/>
      <c r="AY70" s="99"/>
      <c r="AZ70" s="99"/>
      <c r="BA70" s="73"/>
    </row>
    <row r="71" customFormat="false" ht="15" hidden="false" customHeight="true" outlineLevel="0" collapsed="false">
      <c r="A71" s="57"/>
      <c r="B71" s="58"/>
      <c r="C71" s="102"/>
      <c r="D71" s="60"/>
      <c r="E71" s="100"/>
      <c r="F71" s="81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3"/>
      <c r="R71" s="82"/>
      <c r="S71" s="82"/>
      <c r="T71" s="83"/>
      <c r="U71" s="82"/>
      <c r="V71" s="82"/>
      <c r="W71" s="83"/>
      <c r="X71" s="82"/>
      <c r="Y71" s="82"/>
      <c r="Z71" s="83"/>
      <c r="AA71" s="83"/>
      <c r="AB71" s="82"/>
      <c r="AC71" s="82"/>
      <c r="AD71" s="84"/>
      <c r="AE71" s="82"/>
      <c r="AF71" s="82"/>
      <c r="AG71" s="82"/>
      <c r="AH71" s="83" t="str">
        <f aca="false">IF(AH72&gt;0,"НУ","")</f>
        <v/>
      </c>
      <c r="AI71" s="83" t="str">
        <f aca="false">IF(AI72&gt;0,"НУ","")</f>
        <v/>
      </c>
      <c r="AJ71" s="85" t="str">
        <f aca="false">IF(AJ72&gt;0,"НУ","")</f>
        <v/>
      </c>
      <c r="AK71" s="93"/>
      <c r="AL71" s="94"/>
      <c r="AM71" s="95"/>
      <c r="AN71" s="96"/>
      <c r="AO71" s="70"/>
      <c r="AP71" s="70"/>
      <c r="AQ71" s="70"/>
      <c r="AR71" s="98"/>
      <c r="AS71" s="98"/>
      <c r="AT71" s="98"/>
      <c r="AU71" s="98"/>
      <c r="AV71" s="98"/>
      <c r="AW71" s="98"/>
      <c r="AX71" s="98"/>
      <c r="AY71" s="99"/>
      <c r="AZ71" s="99"/>
      <c r="BA71" s="73"/>
    </row>
    <row r="72" customFormat="false" ht="15" hidden="false" customHeight="true" outlineLevel="0" collapsed="false">
      <c r="A72" s="57"/>
      <c r="B72" s="58"/>
      <c r="C72" s="102"/>
      <c r="D72" s="60"/>
      <c r="E72" s="101"/>
      <c r="F72" s="87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9"/>
      <c r="R72" s="88"/>
      <c r="S72" s="88"/>
      <c r="T72" s="89"/>
      <c r="U72" s="88"/>
      <c r="V72" s="88"/>
      <c r="W72" s="89"/>
      <c r="X72" s="88"/>
      <c r="Y72" s="88"/>
      <c r="Z72" s="89"/>
      <c r="AA72" s="89"/>
      <c r="AB72" s="88"/>
      <c r="AC72" s="88"/>
      <c r="AD72" s="90"/>
      <c r="AE72" s="88"/>
      <c r="AF72" s="88"/>
      <c r="AG72" s="88"/>
      <c r="AH72" s="88"/>
      <c r="AI72" s="88"/>
      <c r="AJ72" s="91"/>
      <c r="AK72" s="93"/>
      <c r="AL72" s="94"/>
      <c r="AM72" s="95"/>
      <c r="AN72" s="96"/>
      <c r="AO72" s="70"/>
      <c r="AP72" s="70"/>
      <c r="AQ72" s="70"/>
      <c r="AR72" s="98"/>
      <c r="AS72" s="98"/>
      <c r="AT72" s="98"/>
      <c r="AU72" s="98"/>
      <c r="AV72" s="98"/>
      <c r="AW72" s="98"/>
      <c r="AX72" s="98"/>
      <c r="AY72" s="99"/>
      <c r="AZ72" s="99"/>
      <c r="BA72" s="73"/>
    </row>
    <row r="73" customFormat="false" ht="15" hidden="false" customHeight="true" outlineLevel="0" collapsed="false">
      <c r="A73" s="57" t="n">
        <v>16</v>
      </c>
      <c r="B73" s="58" t="str">
        <f aca="false">IFERROR(VLOOKUP($C73,Списки!$A$1:$C$3999,2,0),"")</f>
        <v/>
      </c>
      <c r="C73" s="102"/>
      <c r="D73" s="60" t="str">
        <f aca="false">IFERROR(VLOOKUP($C73,Списки!$A$1:$C$3999,3,0),"")</f>
        <v/>
      </c>
      <c r="E73" s="92"/>
      <c r="F73" s="61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3"/>
      <c r="R73" s="62"/>
      <c r="S73" s="62"/>
      <c r="T73" s="63"/>
      <c r="U73" s="62"/>
      <c r="V73" s="62"/>
      <c r="W73" s="63"/>
      <c r="X73" s="62"/>
      <c r="Y73" s="62"/>
      <c r="Z73" s="63"/>
      <c r="AA73" s="63"/>
      <c r="AB73" s="62"/>
      <c r="AC73" s="62"/>
      <c r="AD73" s="64"/>
      <c r="AE73" s="62"/>
      <c r="AF73" s="62"/>
      <c r="AG73" s="62"/>
      <c r="AH73" s="62"/>
      <c r="AI73" s="62"/>
      <c r="AJ73" s="65"/>
      <c r="AK73" s="93" t="n">
        <f aca="false">SUMIF($F73:$AJ76,"Р",$F74:$AJ74)</f>
        <v>0</v>
      </c>
      <c r="AL73" s="94" t="n">
        <f aca="false">SUMIF($F75:$AJ76,"НУ",$F76:$AJ76)</f>
        <v>0</v>
      </c>
      <c r="AM73" s="95" t="n">
        <f aca="false">SUMIF(F73:AJ76,"РВ",F74:AJ74)</f>
        <v>0</v>
      </c>
      <c r="AN73" s="96" t="n">
        <f aca="false">AK73+AL73+AM73</f>
        <v>0</v>
      </c>
      <c r="AO73" s="70" t="n">
        <f aca="false">COUNTIF($F73:$AJ76,"=Р")</f>
        <v>0</v>
      </c>
      <c r="AP73" s="97" t="n">
        <f aca="false">COUNTIF($F73:$AJ76,"=ВВ")</f>
        <v>0</v>
      </c>
      <c r="AQ73" s="97" t="n">
        <f aca="false">COUNTIF($F73:$AJ76,"=В")</f>
        <v>0</v>
      </c>
      <c r="AR73" s="98" t="n">
        <f aca="false">COUNTIF($F73:$AJ76,"=НА")</f>
        <v>0</v>
      </c>
      <c r="AS73" s="98" t="n">
        <f aca="false">COUNTIF(F73:AJ76,"=ТН")</f>
        <v>0</v>
      </c>
      <c r="AT73" s="98" t="n">
        <f aca="false">COUNTIF($F73:$AJ76,"=ВД")</f>
        <v>0</v>
      </c>
      <c r="AU73" s="98" t="n">
        <f aca="false">COUNTIF($F73:$AJ76,"=ВП")</f>
        <v>0</v>
      </c>
      <c r="AV73" s="98" t="n">
        <f aca="false">COUNTIF($F73:$AJ76,"=ДД")</f>
        <v>0</v>
      </c>
      <c r="AW73" s="98" t="n">
        <f aca="false">COUNTIF($F73:$AJ76,"=П")</f>
        <v>0</v>
      </c>
      <c r="AX73" s="98" t="n">
        <f aca="false">COUNTIF($F73:$AJ76,"=ПР")</f>
        <v>0</v>
      </c>
      <c r="AY73" s="99" t="n">
        <f aca="false">COUNTIF($F73:$AJ76,"=І")</f>
        <v>0</v>
      </c>
      <c r="AZ73" s="99" t="n">
        <f aca="false">COUNTIF($F73:$AJ76,"=НЗ")</f>
        <v>0</v>
      </c>
      <c r="BA73" s="73" t="str">
        <f aca="false">IF(C73&gt;1,Графік!$H$36,"")</f>
        <v/>
      </c>
    </row>
    <row r="74" customFormat="false" ht="15" hidden="false" customHeight="true" outlineLevel="0" collapsed="false">
      <c r="A74" s="57"/>
      <c r="B74" s="58"/>
      <c r="C74" s="102"/>
      <c r="D74" s="60"/>
      <c r="E74" s="100"/>
      <c r="F74" s="75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7"/>
      <c r="R74" s="76"/>
      <c r="S74" s="76"/>
      <c r="T74" s="77"/>
      <c r="U74" s="76"/>
      <c r="V74" s="76"/>
      <c r="W74" s="77"/>
      <c r="X74" s="76"/>
      <c r="Y74" s="76"/>
      <c r="Z74" s="77"/>
      <c r="AA74" s="77"/>
      <c r="AB74" s="76"/>
      <c r="AC74" s="76"/>
      <c r="AD74" s="78"/>
      <c r="AE74" s="76"/>
      <c r="AF74" s="76"/>
      <c r="AG74" s="76"/>
      <c r="AH74" s="76"/>
      <c r="AI74" s="76"/>
      <c r="AJ74" s="79"/>
      <c r="AK74" s="93"/>
      <c r="AL74" s="94"/>
      <c r="AM74" s="95"/>
      <c r="AN74" s="96"/>
      <c r="AO74" s="70"/>
      <c r="AP74" s="70"/>
      <c r="AQ74" s="70"/>
      <c r="AR74" s="98"/>
      <c r="AS74" s="98"/>
      <c r="AT74" s="98"/>
      <c r="AU74" s="98"/>
      <c r="AV74" s="98"/>
      <c r="AW74" s="98"/>
      <c r="AX74" s="98"/>
      <c r="AY74" s="99"/>
      <c r="AZ74" s="99"/>
      <c r="BA74" s="73"/>
    </row>
    <row r="75" customFormat="false" ht="15" hidden="false" customHeight="true" outlineLevel="0" collapsed="false">
      <c r="A75" s="57"/>
      <c r="B75" s="58"/>
      <c r="C75" s="102"/>
      <c r="D75" s="60"/>
      <c r="E75" s="100"/>
      <c r="F75" s="81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3"/>
      <c r="R75" s="82"/>
      <c r="S75" s="82"/>
      <c r="T75" s="83"/>
      <c r="U75" s="82"/>
      <c r="V75" s="82"/>
      <c r="W75" s="83"/>
      <c r="X75" s="82"/>
      <c r="Y75" s="82"/>
      <c r="Z75" s="83"/>
      <c r="AA75" s="83"/>
      <c r="AB75" s="82"/>
      <c r="AC75" s="82"/>
      <c r="AD75" s="84"/>
      <c r="AE75" s="82"/>
      <c r="AF75" s="82"/>
      <c r="AG75" s="82"/>
      <c r="AH75" s="83"/>
      <c r="AI75" s="83"/>
      <c r="AJ75" s="85" t="str">
        <f aca="false">IF(AJ76&gt;0,"НУ","")</f>
        <v/>
      </c>
      <c r="AK75" s="93"/>
      <c r="AL75" s="94"/>
      <c r="AM75" s="95"/>
      <c r="AN75" s="96"/>
      <c r="AO75" s="70"/>
      <c r="AP75" s="70"/>
      <c r="AQ75" s="70"/>
      <c r="AR75" s="98"/>
      <c r="AS75" s="98"/>
      <c r="AT75" s="98"/>
      <c r="AU75" s="98"/>
      <c r="AV75" s="98"/>
      <c r="AW75" s="98"/>
      <c r="AX75" s="98"/>
      <c r="AY75" s="99"/>
      <c r="AZ75" s="99"/>
      <c r="BA75" s="73"/>
    </row>
    <row r="76" customFormat="false" ht="15" hidden="false" customHeight="true" outlineLevel="0" collapsed="false">
      <c r="A76" s="57"/>
      <c r="B76" s="58"/>
      <c r="C76" s="102"/>
      <c r="D76" s="60"/>
      <c r="E76" s="101"/>
      <c r="F76" s="87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9"/>
      <c r="R76" s="88"/>
      <c r="S76" s="88"/>
      <c r="T76" s="89"/>
      <c r="U76" s="88"/>
      <c r="V76" s="88"/>
      <c r="W76" s="89"/>
      <c r="X76" s="88"/>
      <c r="Y76" s="88"/>
      <c r="Z76" s="89"/>
      <c r="AA76" s="89"/>
      <c r="AB76" s="88"/>
      <c r="AC76" s="88"/>
      <c r="AD76" s="90"/>
      <c r="AE76" s="88"/>
      <c r="AF76" s="88"/>
      <c r="AG76" s="88"/>
      <c r="AH76" s="88"/>
      <c r="AI76" s="88"/>
      <c r="AJ76" s="91"/>
      <c r="AK76" s="93"/>
      <c r="AL76" s="94"/>
      <c r="AM76" s="95"/>
      <c r="AN76" s="96"/>
      <c r="AO76" s="70"/>
      <c r="AP76" s="70"/>
      <c r="AQ76" s="70"/>
      <c r="AR76" s="98"/>
      <c r="AS76" s="98"/>
      <c r="AT76" s="98"/>
      <c r="AU76" s="98"/>
      <c r="AV76" s="98"/>
      <c r="AW76" s="98"/>
      <c r="AX76" s="98"/>
      <c r="AY76" s="99"/>
      <c r="AZ76" s="99"/>
      <c r="BA76" s="73"/>
    </row>
    <row r="77" customFormat="false" ht="15" hidden="false" customHeight="true" outlineLevel="0" collapsed="false">
      <c r="A77" s="57" t="n">
        <v>17</v>
      </c>
      <c r="B77" s="58" t="str">
        <f aca="false">IFERROR(VLOOKUP($C77,Списки!$A$1:$C$3999,2,0),"")</f>
        <v/>
      </c>
      <c r="C77" s="102"/>
      <c r="D77" s="60" t="str">
        <f aca="false">IFERROR(VLOOKUP($C77,Списки!$A$1:$C$3999,3,0),"")</f>
        <v/>
      </c>
      <c r="E77" s="92"/>
      <c r="F77" s="61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3"/>
      <c r="R77" s="62"/>
      <c r="S77" s="62"/>
      <c r="T77" s="63"/>
      <c r="U77" s="62"/>
      <c r="V77" s="62"/>
      <c r="W77" s="63"/>
      <c r="X77" s="62"/>
      <c r="Y77" s="62"/>
      <c r="Z77" s="63"/>
      <c r="AA77" s="63"/>
      <c r="AB77" s="62"/>
      <c r="AC77" s="62"/>
      <c r="AD77" s="64"/>
      <c r="AE77" s="62"/>
      <c r="AF77" s="62"/>
      <c r="AG77" s="62"/>
      <c r="AH77" s="62"/>
      <c r="AI77" s="62"/>
      <c r="AJ77" s="65"/>
      <c r="AK77" s="93" t="n">
        <f aca="false">SUMIF($F77:$AJ80,"Р",$F78:$AJ78)</f>
        <v>0</v>
      </c>
      <c r="AL77" s="94" t="n">
        <f aca="false">SUMIF($F79:$AJ80,"НУ",$F80:$AJ80)</f>
        <v>0</v>
      </c>
      <c r="AM77" s="95" t="n">
        <f aca="false">SUMIF(F77:AJ80,"РВ",F78:AJ78)</f>
        <v>0</v>
      </c>
      <c r="AN77" s="96" t="n">
        <f aca="false">AK77+AL77+AM77</f>
        <v>0</v>
      </c>
      <c r="AO77" s="70" t="n">
        <f aca="false">COUNTIF($F77:$AJ80,"=Р")</f>
        <v>0</v>
      </c>
      <c r="AP77" s="97" t="n">
        <f aca="false">COUNTIF($F77:$AJ80,"=ВВ")</f>
        <v>0</v>
      </c>
      <c r="AQ77" s="97" t="n">
        <f aca="false">COUNTIF($F77:$AJ80,"=В")</f>
        <v>0</v>
      </c>
      <c r="AR77" s="98" t="n">
        <f aca="false">COUNTIF($F77:$AJ80,"=НА")</f>
        <v>0</v>
      </c>
      <c r="AS77" s="98" t="n">
        <f aca="false">COUNTIF(F77:AJ80,"=ТН")</f>
        <v>0</v>
      </c>
      <c r="AT77" s="98" t="n">
        <f aca="false">COUNTIF($F77:$AJ80,"=ВД")</f>
        <v>0</v>
      </c>
      <c r="AU77" s="98" t="n">
        <f aca="false">COUNTIF($F77:$AJ80,"=ВП")</f>
        <v>0</v>
      </c>
      <c r="AV77" s="98" t="n">
        <f aca="false">COUNTIF($F77:$AJ80,"=ДД")</f>
        <v>0</v>
      </c>
      <c r="AW77" s="98" t="n">
        <f aca="false">COUNTIF($F77:$AJ80,"=П")</f>
        <v>0</v>
      </c>
      <c r="AX77" s="98" t="n">
        <f aca="false">COUNTIF($F77:$AJ80,"=ПР")</f>
        <v>0</v>
      </c>
      <c r="AY77" s="99" t="n">
        <f aca="false">COUNTIF($F77:$AJ80,"=І")</f>
        <v>0</v>
      </c>
      <c r="AZ77" s="99" t="n">
        <f aca="false">COUNTIF($F77:$AJ80,"=НЗ")</f>
        <v>0</v>
      </c>
      <c r="BA77" s="73" t="str">
        <f aca="false">IF(C77&gt;1,Графік!$H$36,"")</f>
        <v/>
      </c>
    </row>
    <row r="78" customFormat="false" ht="15" hidden="false" customHeight="true" outlineLevel="0" collapsed="false">
      <c r="A78" s="57"/>
      <c r="B78" s="58"/>
      <c r="C78" s="102"/>
      <c r="D78" s="60"/>
      <c r="E78" s="100"/>
      <c r="F78" s="75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7"/>
      <c r="R78" s="76"/>
      <c r="S78" s="76"/>
      <c r="T78" s="77"/>
      <c r="U78" s="76"/>
      <c r="V78" s="76"/>
      <c r="W78" s="77"/>
      <c r="X78" s="76"/>
      <c r="Y78" s="76"/>
      <c r="Z78" s="77"/>
      <c r="AA78" s="77"/>
      <c r="AB78" s="76"/>
      <c r="AC78" s="76"/>
      <c r="AD78" s="78"/>
      <c r="AE78" s="76"/>
      <c r="AF78" s="76"/>
      <c r="AG78" s="76"/>
      <c r="AH78" s="76"/>
      <c r="AI78" s="76"/>
      <c r="AJ78" s="79"/>
      <c r="AK78" s="93"/>
      <c r="AL78" s="94"/>
      <c r="AM78" s="95"/>
      <c r="AN78" s="96"/>
      <c r="AO78" s="70"/>
      <c r="AP78" s="70"/>
      <c r="AQ78" s="70"/>
      <c r="AR78" s="98"/>
      <c r="AS78" s="98"/>
      <c r="AT78" s="98"/>
      <c r="AU78" s="98"/>
      <c r="AV78" s="98"/>
      <c r="AW78" s="98"/>
      <c r="AX78" s="98"/>
      <c r="AY78" s="99"/>
      <c r="AZ78" s="99"/>
      <c r="BA78" s="73"/>
    </row>
    <row r="79" customFormat="false" ht="15" hidden="false" customHeight="true" outlineLevel="0" collapsed="false">
      <c r="A79" s="57"/>
      <c r="B79" s="58"/>
      <c r="C79" s="102"/>
      <c r="D79" s="60"/>
      <c r="E79" s="100"/>
      <c r="F79" s="81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3"/>
      <c r="R79" s="82"/>
      <c r="S79" s="82"/>
      <c r="T79" s="83"/>
      <c r="U79" s="82"/>
      <c r="V79" s="82"/>
      <c r="W79" s="83"/>
      <c r="X79" s="82"/>
      <c r="Y79" s="82"/>
      <c r="Z79" s="83"/>
      <c r="AA79" s="83"/>
      <c r="AB79" s="82"/>
      <c r="AC79" s="82"/>
      <c r="AD79" s="84"/>
      <c r="AE79" s="82"/>
      <c r="AF79" s="82"/>
      <c r="AG79" s="82"/>
      <c r="AH79" s="83"/>
      <c r="AI79" s="83"/>
      <c r="AJ79" s="85" t="str">
        <f aca="false">IF(AJ80&gt;0,"НУ","")</f>
        <v/>
      </c>
      <c r="AK79" s="93"/>
      <c r="AL79" s="94"/>
      <c r="AM79" s="95"/>
      <c r="AN79" s="96"/>
      <c r="AO79" s="70"/>
      <c r="AP79" s="70"/>
      <c r="AQ79" s="70"/>
      <c r="AR79" s="98"/>
      <c r="AS79" s="98"/>
      <c r="AT79" s="98"/>
      <c r="AU79" s="98"/>
      <c r="AV79" s="98"/>
      <c r="AW79" s="98"/>
      <c r="AX79" s="98"/>
      <c r="AY79" s="99"/>
      <c r="AZ79" s="99"/>
      <c r="BA79" s="73"/>
    </row>
    <row r="80" customFormat="false" ht="15" hidden="false" customHeight="true" outlineLevel="0" collapsed="false">
      <c r="A80" s="57"/>
      <c r="B80" s="58"/>
      <c r="C80" s="102"/>
      <c r="D80" s="60"/>
      <c r="E80" s="101"/>
      <c r="F80" s="87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9"/>
      <c r="R80" s="88"/>
      <c r="S80" s="88"/>
      <c r="T80" s="89"/>
      <c r="U80" s="88"/>
      <c r="V80" s="88"/>
      <c r="W80" s="89"/>
      <c r="X80" s="88"/>
      <c r="Y80" s="88"/>
      <c r="Z80" s="89"/>
      <c r="AA80" s="89"/>
      <c r="AB80" s="88"/>
      <c r="AC80" s="88"/>
      <c r="AD80" s="90"/>
      <c r="AE80" s="88"/>
      <c r="AF80" s="88"/>
      <c r="AG80" s="88"/>
      <c r="AH80" s="88"/>
      <c r="AI80" s="88"/>
      <c r="AJ80" s="91"/>
      <c r="AK80" s="93"/>
      <c r="AL80" s="94"/>
      <c r="AM80" s="95"/>
      <c r="AN80" s="96"/>
      <c r="AO80" s="70"/>
      <c r="AP80" s="70"/>
      <c r="AQ80" s="70"/>
      <c r="AR80" s="98"/>
      <c r="AS80" s="98"/>
      <c r="AT80" s="98"/>
      <c r="AU80" s="98"/>
      <c r="AV80" s="98"/>
      <c r="AW80" s="98"/>
      <c r="AX80" s="98"/>
      <c r="AY80" s="99"/>
      <c r="AZ80" s="99"/>
      <c r="BA80" s="73"/>
    </row>
    <row r="81" customFormat="false" ht="15" hidden="false" customHeight="true" outlineLevel="0" collapsed="false">
      <c r="A81" s="57" t="n">
        <v>18</v>
      </c>
      <c r="B81" s="58" t="str">
        <f aca="false">IFERROR(VLOOKUP($C81,Списки!$A$1:$C$3999,2,0),"")</f>
        <v/>
      </c>
      <c r="C81" s="102"/>
      <c r="D81" s="60" t="str">
        <f aca="false">IFERROR(VLOOKUP($C81,Списки!$A$1:$C$3999,3,0),"")</f>
        <v/>
      </c>
      <c r="E81" s="92"/>
      <c r="F81" s="61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3"/>
      <c r="R81" s="62"/>
      <c r="S81" s="62"/>
      <c r="T81" s="63"/>
      <c r="U81" s="62"/>
      <c r="V81" s="62"/>
      <c r="W81" s="63"/>
      <c r="X81" s="62"/>
      <c r="Y81" s="62"/>
      <c r="Z81" s="63"/>
      <c r="AA81" s="63"/>
      <c r="AB81" s="62"/>
      <c r="AC81" s="62"/>
      <c r="AD81" s="64"/>
      <c r="AE81" s="62"/>
      <c r="AF81" s="62"/>
      <c r="AG81" s="62"/>
      <c r="AH81" s="62"/>
      <c r="AI81" s="62"/>
      <c r="AJ81" s="65"/>
      <c r="AK81" s="93" t="n">
        <f aca="false">SUMIF($F81:$AJ84,"Р",$F82:$AJ82)</f>
        <v>0</v>
      </c>
      <c r="AL81" s="94" t="n">
        <f aca="false">SUMIF($F83:$AJ84,"НУ",$F84:$AJ84)</f>
        <v>0</v>
      </c>
      <c r="AM81" s="95" t="n">
        <f aca="false">SUMIF(F81:AJ84,"РВ",F82:AJ82)</f>
        <v>0</v>
      </c>
      <c r="AN81" s="96" t="n">
        <f aca="false">AK81+AL81+AM81</f>
        <v>0</v>
      </c>
      <c r="AO81" s="70" t="n">
        <f aca="false">COUNTIF($F81:$AJ84,"=Р")</f>
        <v>0</v>
      </c>
      <c r="AP81" s="97" t="n">
        <f aca="false">COUNTIF($F81:$AJ84,"=ВВ")</f>
        <v>0</v>
      </c>
      <c r="AQ81" s="97" t="n">
        <f aca="false">COUNTIF($F81:$AJ84,"=В")</f>
        <v>0</v>
      </c>
      <c r="AR81" s="98" t="n">
        <f aca="false">COUNTIF($F81:$AJ84,"=НА")</f>
        <v>0</v>
      </c>
      <c r="AS81" s="98" t="n">
        <f aca="false">COUNTIF(F81:AJ84,"=ТН")</f>
        <v>0</v>
      </c>
      <c r="AT81" s="98" t="n">
        <f aca="false">COUNTIF($F81:$AJ84,"=ВД")</f>
        <v>0</v>
      </c>
      <c r="AU81" s="98" t="n">
        <f aca="false">COUNTIF($F81:$AJ84,"=ВП")</f>
        <v>0</v>
      </c>
      <c r="AV81" s="98" t="n">
        <f aca="false">COUNTIF($F81:$AJ84,"=ДД")</f>
        <v>0</v>
      </c>
      <c r="AW81" s="98" t="n">
        <f aca="false">COUNTIF($F81:$AJ84,"=П")</f>
        <v>0</v>
      </c>
      <c r="AX81" s="98" t="n">
        <f aca="false">COUNTIF($F81:$AJ84,"=ПР")</f>
        <v>0</v>
      </c>
      <c r="AY81" s="99" t="n">
        <f aca="false">COUNTIF($F81:$AJ84,"=І")</f>
        <v>0</v>
      </c>
      <c r="AZ81" s="99" t="n">
        <f aca="false">COUNTIF($F81:$AJ84,"=НЗ")</f>
        <v>0</v>
      </c>
      <c r="BA81" s="73" t="str">
        <f aca="false">IF(C81&gt;1,Графік!$H$36,"")</f>
        <v/>
      </c>
    </row>
    <row r="82" customFormat="false" ht="15" hidden="false" customHeight="true" outlineLevel="0" collapsed="false">
      <c r="A82" s="57"/>
      <c r="B82" s="58"/>
      <c r="C82" s="102"/>
      <c r="D82" s="60"/>
      <c r="E82" s="100"/>
      <c r="F82" s="75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7"/>
      <c r="R82" s="76"/>
      <c r="S82" s="76"/>
      <c r="T82" s="77"/>
      <c r="U82" s="76"/>
      <c r="V82" s="76"/>
      <c r="W82" s="77"/>
      <c r="X82" s="76"/>
      <c r="Y82" s="76"/>
      <c r="Z82" s="77"/>
      <c r="AA82" s="77"/>
      <c r="AB82" s="76"/>
      <c r="AC82" s="76"/>
      <c r="AD82" s="78"/>
      <c r="AE82" s="76"/>
      <c r="AF82" s="76"/>
      <c r="AG82" s="76"/>
      <c r="AH82" s="76"/>
      <c r="AI82" s="76"/>
      <c r="AJ82" s="79"/>
      <c r="AK82" s="93"/>
      <c r="AL82" s="94"/>
      <c r="AM82" s="95"/>
      <c r="AN82" s="96"/>
      <c r="AO82" s="70"/>
      <c r="AP82" s="70"/>
      <c r="AQ82" s="70"/>
      <c r="AR82" s="98"/>
      <c r="AS82" s="98"/>
      <c r="AT82" s="98"/>
      <c r="AU82" s="98"/>
      <c r="AV82" s="98"/>
      <c r="AW82" s="98"/>
      <c r="AX82" s="98"/>
      <c r="AY82" s="99"/>
      <c r="AZ82" s="99"/>
      <c r="BA82" s="73"/>
    </row>
    <row r="83" customFormat="false" ht="15" hidden="false" customHeight="true" outlineLevel="0" collapsed="false">
      <c r="A83" s="57"/>
      <c r="B83" s="58"/>
      <c r="C83" s="102"/>
      <c r="D83" s="60"/>
      <c r="E83" s="100"/>
      <c r="F83" s="81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3"/>
      <c r="R83" s="82"/>
      <c r="S83" s="82"/>
      <c r="T83" s="83"/>
      <c r="U83" s="82"/>
      <c r="V83" s="82"/>
      <c r="W83" s="83"/>
      <c r="X83" s="82"/>
      <c r="Y83" s="82"/>
      <c r="Z83" s="83"/>
      <c r="AA83" s="83"/>
      <c r="AB83" s="82"/>
      <c r="AC83" s="82"/>
      <c r="AD83" s="84"/>
      <c r="AE83" s="82"/>
      <c r="AF83" s="82"/>
      <c r="AG83" s="82"/>
      <c r="AH83" s="83"/>
      <c r="AI83" s="83"/>
      <c r="AJ83" s="85" t="str">
        <f aca="false">IF(AJ84&gt;0,"НУ","")</f>
        <v/>
      </c>
      <c r="AK83" s="93"/>
      <c r="AL83" s="94"/>
      <c r="AM83" s="95"/>
      <c r="AN83" s="96"/>
      <c r="AO83" s="70"/>
      <c r="AP83" s="70"/>
      <c r="AQ83" s="70"/>
      <c r="AR83" s="98"/>
      <c r="AS83" s="98"/>
      <c r="AT83" s="98"/>
      <c r="AU83" s="98"/>
      <c r="AV83" s="98"/>
      <c r="AW83" s="98"/>
      <c r="AX83" s="98"/>
      <c r="AY83" s="99"/>
      <c r="AZ83" s="99"/>
      <c r="BA83" s="73"/>
    </row>
    <row r="84" customFormat="false" ht="15" hidden="false" customHeight="true" outlineLevel="0" collapsed="false">
      <c r="A84" s="57"/>
      <c r="B84" s="58"/>
      <c r="C84" s="102"/>
      <c r="D84" s="60"/>
      <c r="E84" s="101"/>
      <c r="F84" s="87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9"/>
      <c r="R84" s="88"/>
      <c r="S84" s="88"/>
      <c r="T84" s="89"/>
      <c r="U84" s="88"/>
      <c r="V84" s="88"/>
      <c r="W84" s="89"/>
      <c r="X84" s="88"/>
      <c r="Y84" s="88"/>
      <c r="Z84" s="89"/>
      <c r="AA84" s="89"/>
      <c r="AB84" s="88"/>
      <c r="AC84" s="88"/>
      <c r="AD84" s="90"/>
      <c r="AE84" s="88"/>
      <c r="AF84" s="88"/>
      <c r="AG84" s="88"/>
      <c r="AH84" s="88"/>
      <c r="AI84" s="88"/>
      <c r="AJ84" s="91"/>
      <c r="AK84" s="93"/>
      <c r="AL84" s="94"/>
      <c r="AM84" s="95"/>
      <c r="AN84" s="96"/>
      <c r="AO84" s="70"/>
      <c r="AP84" s="70"/>
      <c r="AQ84" s="70"/>
      <c r="AR84" s="98"/>
      <c r="AS84" s="98"/>
      <c r="AT84" s="98"/>
      <c r="AU84" s="98"/>
      <c r="AV84" s="98"/>
      <c r="AW84" s="98"/>
      <c r="AX84" s="98"/>
      <c r="AY84" s="99"/>
      <c r="AZ84" s="99"/>
      <c r="BA84" s="73"/>
    </row>
    <row r="85" customFormat="false" ht="15" hidden="false" customHeight="true" outlineLevel="0" collapsed="false">
      <c r="A85" s="57" t="n">
        <v>19</v>
      </c>
      <c r="B85" s="58" t="str">
        <f aca="false">IFERROR(VLOOKUP($C85,Списки!$A$1:$C$3999,2,0),"")</f>
        <v/>
      </c>
      <c r="C85" s="102"/>
      <c r="D85" s="60" t="str">
        <f aca="false">IFERROR(VLOOKUP($C85,Списки!$A$1:$C$3999,3,0),"")</f>
        <v/>
      </c>
      <c r="E85" s="92"/>
      <c r="F85" s="61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3"/>
      <c r="R85" s="62"/>
      <c r="S85" s="62"/>
      <c r="T85" s="63"/>
      <c r="U85" s="62"/>
      <c r="V85" s="62"/>
      <c r="W85" s="63"/>
      <c r="X85" s="62"/>
      <c r="Y85" s="62"/>
      <c r="Z85" s="63"/>
      <c r="AA85" s="63"/>
      <c r="AB85" s="62"/>
      <c r="AC85" s="62"/>
      <c r="AD85" s="64"/>
      <c r="AE85" s="62"/>
      <c r="AF85" s="62"/>
      <c r="AG85" s="62"/>
      <c r="AH85" s="62"/>
      <c r="AI85" s="62"/>
      <c r="AJ85" s="65"/>
      <c r="AK85" s="93" t="n">
        <f aca="false">SUMIF($F85:$AJ88,"Р",$F86:$AJ86)</f>
        <v>0</v>
      </c>
      <c r="AL85" s="94" t="n">
        <f aca="false">SUMIF($F87:$AJ88,"НУ",$F88:$AJ88)</f>
        <v>0</v>
      </c>
      <c r="AM85" s="95" t="n">
        <f aca="false">SUMIF(F85:AJ88,"РВ",F86:AJ86)</f>
        <v>0</v>
      </c>
      <c r="AN85" s="96" t="n">
        <f aca="false">AK85+AL85+AM85</f>
        <v>0</v>
      </c>
      <c r="AO85" s="70" t="n">
        <f aca="false">COUNTIF($F85:$AJ88,"=Р")</f>
        <v>0</v>
      </c>
      <c r="AP85" s="97" t="n">
        <f aca="false">COUNTIF($F85:$AJ88,"=ВВ")</f>
        <v>0</v>
      </c>
      <c r="AQ85" s="97" t="n">
        <f aca="false">COUNTIF($F85:$AJ88,"=В")</f>
        <v>0</v>
      </c>
      <c r="AR85" s="98" t="n">
        <f aca="false">COUNTIF($F85:$AJ88,"=НА")</f>
        <v>0</v>
      </c>
      <c r="AS85" s="98" t="n">
        <f aca="false">COUNTIF(F85:AJ88,"=ТН")</f>
        <v>0</v>
      </c>
      <c r="AT85" s="98" t="n">
        <f aca="false">COUNTIF($F85:$AJ88,"=ВД")</f>
        <v>0</v>
      </c>
      <c r="AU85" s="98" t="n">
        <f aca="false">COUNTIF($F85:$AJ88,"=ВП")</f>
        <v>0</v>
      </c>
      <c r="AV85" s="98" t="n">
        <f aca="false">COUNTIF($F85:$AJ88,"=ДД")</f>
        <v>0</v>
      </c>
      <c r="AW85" s="98" t="n">
        <f aca="false">COUNTIF($F85:$AJ88,"=П")</f>
        <v>0</v>
      </c>
      <c r="AX85" s="98" t="n">
        <f aca="false">COUNTIF($F85:$AJ88,"=ПР")</f>
        <v>0</v>
      </c>
      <c r="AY85" s="99" t="n">
        <f aca="false">COUNTIF($F85:$AJ88,"=І")</f>
        <v>0</v>
      </c>
      <c r="AZ85" s="99" t="n">
        <f aca="false">COUNTIF($F85:$AJ88,"=НЗ")</f>
        <v>0</v>
      </c>
      <c r="BA85" s="73" t="str">
        <f aca="false">IF(C85&gt;1,Графік!$H$36,"")</f>
        <v/>
      </c>
    </row>
    <row r="86" customFormat="false" ht="15" hidden="false" customHeight="true" outlineLevel="0" collapsed="false">
      <c r="A86" s="57"/>
      <c r="B86" s="58"/>
      <c r="C86" s="102"/>
      <c r="D86" s="60"/>
      <c r="E86" s="100"/>
      <c r="F86" s="75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7"/>
      <c r="R86" s="76"/>
      <c r="S86" s="76"/>
      <c r="T86" s="77"/>
      <c r="U86" s="76"/>
      <c r="V86" s="76"/>
      <c r="W86" s="77"/>
      <c r="X86" s="76"/>
      <c r="Y86" s="76"/>
      <c r="Z86" s="77"/>
      <c r="AA86" s="77"/>
      <c r="AB86" s="76"/>
      <c r="AC86" s="76"/>
      <c r="AD86" s="78"/>
      <c r="AE86" s="76"/>
      <c r="AF86" s="76"/>
      <c r="AG86" s="76"/>
      <c r="AH86" s="76"/>
      <c r="AI86" s="76"/>
      <c r="AJ86" s="79"/>
      <c r="AK86" s="93"/>
      <c r="AL86" s="94"/>
      <c r="AM86" s="95"/>
      <c r="AN86" s="96"/>
      <c r="AO86" s="70"/>
      <c r="AP86" s="70"/>
      <c r="AQ86" s="70"/>
      <c r="AR86" s="98"/>
      <c r="AS86" s="98"/>
      <c r="AT86" s="98"/>
      <c r="AU86" s="98"/>
      <c r="AV86" s="98"/>
      <c r="AW86" s="98"/>
      <c r="AX86" s="98"/>
      <c r="AY86" s="99"/>
      <c r="AZ86" s="99"/>
      <c r="BA86" s="73"/>
    </row>
    <row r="87" customFormat="false" ht="15" hidden="false" customHeight="true" outlineLevel="0" collapsed="false">
      <c r="A87" s="57"/>
      <c r="B87" s="58"/>
      <c r="C87" s="102"/>
      <c r="D87" s="60"/>
      <c r="E87" s="100"/>
      <c r="F87" s="81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3"/>
      <c r="R87" s="82"/>
      <c r="S87" s="82"/>
      <c r="T87" s="83"/>
      <c r="U87" s="82"/>
      <c r="V87" s="82"/>
      <c r="W87" s="83"/>
      <c r="X87" s="82"/>
      <c r="Y87" s="82"/>
      <c r="Z87" s="83"/>
      <c r="AA87" s="83"/>
      <c r="AB87" s="82"/>
      <c r="AC87" s="82"/>
      <c r="AD87" s="84"/>
      <c r="AE87" s="82"/>
      <c r="AF87" s="82"/>
      <c r="AG87" s="82"/>
      <c r="AH87" s="83"/>
      <c r="AI87" s="83"/>
      <c r="AJ87" s="85" t="str">
        <f aca="false">IF(AJ88&gt;0,"НУ","")</f>
        <v/>
      </c>
      <c r="AK87" s="93"/>
      <c r="AL87" s="94"/>
      <c r="AM87" s="95"/>
      <c r="AN87" s="96"/>
      <c r="AO87" s="70"/>
      <c r="AP87" s="70"/>
      <c r="AQ87" s="70"/>
      <c r="AR87" s="98"/>
      <c r="AS87" s="98"/>
      <c r="AT87" s="98"/>
      <c r="AU87" s="98"/>
      <c r="AV87" s="98"/>
      <c r="AW87" s="98"/>
      <c r="AX87" s="98"/>
      <c r="AY87" s="99"/>
      <c r="AZ87" s="99"/>
      <c r="BA87" s="73"/>
    </row>
    <row r="88" customFormat="false" ht="15" hidden="false" customHeight="true" outlineLevel="0" collapsed="false">
      <c r="A88" s="57"/>
      <c r="B88" s="58"/>
      <c r="C88" s="102"/>
      <c r="D88" s="60"/>
      <c r="E88" s="101"/>
      <c r="F88" s="87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9"/>
      <c r="R88" s="88"/>
      <c r="S88" s="88"/>
      <c r="T88" s="89"/>
      <c r="U88" s="88"/>
      <c r="V88" s="88"/>
      <c r="W88" s="89"/>
      <c r="X88" s="88"/>
      <c r="Y88" s="88"/>
      <c r="Z88" s="89"/>
      <c r="AA88" s="89"/>
      <c r="AB88" s="88"/>
      <c r="AC88" s="88"/>
      <c r="AD88" s="90"/>
      <c r="AE88" s="88"/>
      <c r="AF88" s="88"/>
      <c r="AG88" s="88"/>
      <c r="AH88" s="88"/>
      <c r="AI88" s="88"/>
      <c r="AJ88" s="91"/>
      <c r="AK88" s="93"/>
      <c r="AL88" s="94"/>
      <c r="AM88" s="95"/>
      <c r="AN88" s="96"/>
      <c r="AO88" s="70"/>
      <c r="AP88" s="70"/>
      <c r="AQ88" s="70"/>
      <c r="AR88" s="98"/>
      <c r="AS88" s="98"/>
      <c r="AT88" s="98"/>
      <c r="AU88" s="98"/>
      <c r="AV88" s="98"/>
      <c r="AW88" s="98"/>
      <c r="AX88" s="98"/>
      <c r="AY88" s="99"/>
      <c r="AZ88" s="99"/>
      <c r="BA88" s="73"/>
    </row>
    <row r="89" customFormat="false" ht="15" hidden="false" customHeight="true" outlineLevel="0" collapsed="false">
      <c r="A89" s="57" t="n">
        <v>20</v>
      </c>
      <c r="B89" s="58" t="str">
        <f aca="false">IFERROR(VLOOKUP($C89,Списки!$A$1:$C$3999,2,0),"")</f>
        <v/>
      </c>
      <c r="C89" s="102"/>
      <c r="D89" s="60" t="str">
        <f aca="false">IFERROR(VLOOKUP($C89,Списки!$A$1:$C$3999,3,0),"")</f>
        <v/>
      </c>
      <c r="E89" s="92"/>
      <c r="F89" s="61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3"/>
      <c r="R89" s="62"/>
      <c r="S89" s="62"/>
      <c r="T89" s="63"/>
      <c r="U89" s="62"/>
      <c r="V89" s="62"/>
      <c r="W89" s="63"/>
      <c r="X89" s="62"/>
      <c r="Y89" s="62"/>
      <c r="Z89" s="63"/>
      <c r="AA89" s="63"/>
      <c r="AB89" s="62"/>
      <c r="AC89" s="62"/>
      <c r="AD89" s="64"/>
      <c r="AE89" s="62"/>
      <c r="AF89" s="62"/>
      <c r="AG89" s="62"/>
      <c r="AH89" s="62"/>
      <c r="AI89" s="62"/>
      <c r="AJ89" s="65"/>
      <c r="AK89" s="93" t="n">
        <f aca="false">SUMIF($F89:$AJ92,"Р",$F90:$AJ90)</f>
        <v>0</v>
      </c>
      <c r="AL89" s="94" t="n">
        <f aca="false">SUMIF($F91:$AJ92,"НУ",$F92:$AJ92)</f>
        <v>0</v>
      </c>
      <c r="AM89" s="95" t="n">
        <f aca="false">SUMIF(F89:AJ92,"РВ",F90:AJ90)</f>
        <v>0</v>
      </c>
      <c r="AN89" s="96" t="n">
        <f aca="false">AK89+AL89+AM89</f>
        <v>0</v>
      </c>
      <c r="AO89" s="70" t="n">
        <f aca="false">COUNTIF($F89:$AJ92,"=Р")</f>
        <v>0</v>
      </c>
      <c r="AP89" s="97" t="n">
        <f aca="false">COUNTIF($F89:$AJ92,"=ВВ")</f>
        <v>0</v>
      </c>
      <c r="AQ89" s="97" t="n">
        <f aca="false">COUNTIF($F89:$AJ92,"=В")</f>
        <v>0</v>
      </c>
      <c r="AR89" s="98" t="n">
        <f aca="false">COUNTIF($F89:$AJ92,"=НА")</f>
        <v>0</v>
      </c>
      <c r="AS89" s="98" t="n">
        <f aca="false">COUNTIF(F89:AJ92,"=ТН")</f>
        <v>0</v>
      </c>
      <c r="AT89" s="98" t="n">
        <f aca="false">COUNTIF($F89:$AJ92,"=ВД")</f>
        <v>0</v>
      </c>
      <c r="AU89" s="98" t="n">
        <f aca="false">COUNTIF($F89:$AJ92,"=ВП")</f>
        <v>0</v>
      </c>
      <c r="AV89" s="98" t="n">
        <f aca="false">COUNTIF($F89:$AJ92,"=ДД")</f>
        <v>0</v>
      </c>
      <c r="AW89" s="98" t="n">
        <f aca="false">COUNTIF($F89:$AJ92,"=П")</f>
        <v>0</v>
      </c>
      <c r="AX89" s="98" t="n">
        <f aca="false">COUNTIF($F89:$AJ92,"=ПР")</f>
        <v>0</v>
      </c>
      <c r="AY89" s="99" t="n">
        <f aca="false">COUNTIF($F89:$AJ92,"=І")</f>
        <v>0</v>
      </c>
      <c r="AZ89" s="99" t="n">
        <f aca="false">COUNTIF($F89:$AJ92,"=НЗ")</f>
        <v>0</v>
      </c>
      <c r="BA89" s="73" t="str">
        <f aca="false">IF(C89&gt;1,Графік!$H$36,"")</f>
        <v/>
      </c>
    </row>
    <row r="90" customFormat="false" ht="15" hidden="false" customHeight="true" outlineLevel="0" collapsed="false">
      <c r="A90" s="57"/>
      <c r="B90" s="58"/>
      <c r="C90" s="102"/>
      <c r="D90" s="60"/>
      <c r="E90" s="100"/>
      <c r="F90" s="75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7"/>
      <c r="R90" s="76"/>
      <c r="S90" s="76"/>
      <c r="T90" s="77"/>
      <c r="U90" s="76"/>
      <c r="V90" s="76"/>
      <c r="W90" s="77"/>
      <c r="X90" s="76"/>
      <c r="Y90" s="76"/>
      <c r="Z90" s="77"/>
      <c r="AA90" s="77"/>
      <c r="AB90" s="76"/>
      <c r="AC90" s="76"/>
      <c r="AD90" s="78"/>
      <c r="AE90" s="76"/>
      <c r="AF90" s="76"/>
      <c r="AG90" s="76"/>
      <c r="AH90" s="76"/>
      <c r="AI90" s="76"/>
      <c r="AJ90" s="79"/>
      <c r="AK90" s="93"/>
      <c r="AL90" s="94"/>
      <c r="AM90" s="95"/>
      <c r="AN90" s="96"/>
      <c r="AO90" s="70"/>
      <c r="AP90" s="70"/>
      <c r="AQ90" s="70"/>
      <c r="AR90" s="98"/>
      <c r="AS90" s="98"/>
      <c r="AT90" s="98"/>
      <c r="AU90" s="98"/>
      <c r="AV90" s="98"/>
      <c r="AW90" s="98"/>
      <c r="AX90" s="98"/>
      <c r="AY90" s="99"/>
      <c r="AZ90" s="99"/>
      <c r="BA90" s="73"/>
    </row>
    <row r="91" customFormat="false" ht="15" hidden="false" customHeight="true" outlineLevel="0" collapsed="false">
      <c r="A91" s="57"/>
      <c r="B91" s="58"/>
      <c r="C91" s="102"/>
      <c r="D91" s="60"/>
      <c r="E91" s="100"/>
      <c r="F91" s="81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3"/>
      <c r="R91" s="82"/>
      <c r="S91" s="82"/>
      <c r="T91" s="83"/>
      <c r="U91" s="82"/>
      <c r="V91" s="82"/>
      <c r="W91" s="83"/>
      <c r="X91" s="82"/>
      <c r="Y91" s="82"/>
      <c r="Z91" s="83"/>
      <c r="AA91" s="83"/>
      <c r="AB91" s="82"/>
      <c r="AC91" s="82"/>
      <c r="AD91" s="84"/>
      <c r="AE91" s="82"/>
      <c r="AF91" s="82"/>
      <c r="AG91" s="82"/>
      <c r="AH91" s="83"/>
      <c r="AI91" s="83"/>
      <c r="AJ91" s="85" t="str">
        <f aca="false">IF(AJ92&gt;0,"НУ","")</f>
        <v/>
      </c>
      <c r="AK91" s="93"/>
      <c r="AL91" s="94"/>
      <c r="AM91" s="95"/>
      <c r="AN91" s="96"/>
      <c r="AO91" s="70"/>
      <c r="AP91" s="70"/>
      <c r="AQ91" s="70"/>
      <c r="AR91" s="98"/>
      <c r="AS91" s="98"/>
      <c r="AT91" s="98"/>
      <c r="AU91" s="98"/>
      <c r="AV91" s="98"/>
      <c r="AW91" s="98"/>
      <c r="AX91" s="98"/>
      <c r="AY91" s="99"/>
      <c r="AZ91" s="99"/>
      <c r="BA91" s="73"/>
    </row>
    <row r="92" customFormat="false" ht="15" hidden="false" customHeight="true" outlineLevel="0" collapsed="false">
      <c r="A92" s="57"/>
      <c r="B92" s="58"/>
      <c r="C92" s="102"/>
      <c r="D92" s="60"/>
      <c r="E92" s="101"/>
      <c r="F92" s="87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9"/>
      <c r="R92" s="88"/>
      <c r="S92" s="88"/>
      <c r="T92" s="89"/>
      <c r="U92" s="88"/>
      <c r="V92" s="88"/>
      <c r="W92" s="89"/>
      <c r="X92" s="88"/>
      <c r="Y92" s="88"/>
      <c r="Z92" s="89"/>
      <c r="AA92" s="89"/>
      <c r="AB92" s="88"/>
      <c r="AC92" s="88"/>
      <c r="AD92" s="90"/>
      <c r="AE92" s="88"/>
      <c r="AF92" s="88"/>
      <c r="AG92" s="88"/>
      <c r="AH92" s="88"/>
      <c r="AI92" s="88"/>
      <c r="AJ92" s="91"/>
      <c r="AK92" s="93"/>
      <c r="AL92" s="94"/>
      <c r="AM92" s="95"/>
      <c r="AN92" s="96"/>
      <c r="AO92" s="70"/>
      <c r="AP92" s="70"/>
      <c r="AQ92" s="70"/>
      <c r="AR92" s="98"/>
      <c r="AS92" s="98"/>
      <c r="AT92" s="98"/>
      <c r="AU92" s="98"/>
      <c r="AV92" s="98"/>
      <c r="AW92" s="98"/>
      <c r="AX92" s="98"/>
      <c r="AY92" s="99"/>
      <c r="AZ92" s="99"/>
      <c r="BA92" s="73"/>
    </row>
    <row r="93" customFormat="false" ht="27" hidden="false" customHeight="true" outlineLevel="0" collapsed="false">
      <c r="A93" s="103" t="s">
        <v>77</v>
      </c>
      <c r="B93" s="103"/>
      <c r="C93" s="103"/>
      <c r="D93" s="103"/>
      <c r="E93" s="103"/>
      <c r="F93" s="103" t="str">
        <f aca="false">IF(COUNTIF(F$13:F$92,"Р")=0,"-",COUNTIF(F$13:F$92,"Р"))</f>
        <v>-</v>
      </c>
      <c r="G93" s="103" t="str">
        <f aca="false">IF(COUNTIF(G$13:G$92,"Р")=0,"-",COUNTIF(G$13:G$92,"Р"))</f>
        <v>-</v>
      </c>
      <c r="H93" s="103" t="n">
        <f aca="false">IF(COUNTIF(H$13:H$92,"Р")=0,"-",COUNTIF(H$13:H$92,"Р"))</f>
        <v>14</v>
      </c>
      <c r="I93" s="103" t="n">
        <f aca="false">IF(COUNTIF(I$13:I$92,"Р")=0,"-",COUNTIF(I$13:I$92,"Р"))</f>
        <v>13</v>
      </c>
      <c r="J93" s="103" t="n">
        <f aca="false">IF(COUNTIF(J$13:J$92,"Р")=0,"-",COUNTIF(J$13:J$92,"Р"))</f>
        <v>12</v>
      </c>
      <c r="K93" s="103" t="n">
        <f aca="false">IF(COUNTIF(K$13:K$92,"Р")=0,"-",COUNTIF(K$13:K$92,"Р"))</f>
        <v>12</v>
      </c>
      <c r="L93" s="103" t="str">
        <f aca="false">IF(COUNTIF(L$13:L$92,"Р")=0,"-",COUNTIF(L$13:L$92,"Р"))</f>
        <v>-</v>
      </c>
      <c r="M93" s="103" t="str">
        <f aca="false">IF(COUNTIF(M$13:M$92,"Р")=0,"-",COUNTIF(M$13:M$92,"Р"))</f>
        <v>-</v>
      </c>
      <c r="N93" s="103" t="n">
        <f aca="false">IF(COUNTIF(N$13:N$92,"Р")=0,"-",COUNTIF(N$13:N$92,"Р"))</f>
        <v>14</v>
      </c>
      <c r="O93" s="103" t="n">
        <f aca="false">IF(COUNTIF(O$13:O$92,"Р")=0,"-",COUNTIF(O$13:O$92,"Р"))</f>
        <v>14</v>
      </c>
      <c r="P93" s="103" t="n">
        <f aca="false">IF(COUNTIF(P$13:P$92,"Р")=0,"-",COUNTIF(P$13:P$92,"Р"))</f>
        <v>14</v>
      </c>
      <c r="Q93" s="103" t="n">
        <f aca="false">IF(COUNTIF(Q$13:Q$92,"Р")=0,"-",COUNTIF(Q$13:Q$92,"Р"))</f>
        <v>13</v>
      </c>
      <c r="R93" s="103" t="str">
        <f aca="false">IF(COUNTIF(R$13:R$92,"Р")=0,"-",COUNTIF(R$13:R$92,"Р"))</f>
        <v>-</v>
      </c>
      <c r="S93" s="103" t="str">
        <f aca="false">IF(COUNTIF(S$13:S$92,"Р")=0,"-",COUNTIF(S$13:S$92,"Р"))</f>
        <v>-</v>
      </c>
      <c r="T93" s="103" t="n">
        <f aca="false">IF(COUNTIF(T$13:T$92,"Р")=0,"-",COUNTIF(T$13:T$92,"Р"))</f>
        <v>14</v>
      </c>
      <c r="U93" s="103" t="n">
        <f aca="false">IF(COUNTIF(U$13:U$92,"Р")=0,"-",COUNTIF(U$13:U$92,"Р"))</f>
        <v>14</v>
      </c>
      <c r="V93" s="103" t="n">
        <f aca="false">IF(COUNTIF(V$13:V$92,"Р")=0,"-",COUNTIF(V$13:V$92,"Р"))</f>
        <v>13</v>
      </c>
      <c r="W93" s="104" t="n">
        <f aca="false">IF(COUNTIF(W$13:W$92,"Р")=0,"-",COUNTIF(W$13:W$92,"Р"))</f>
        <v>13</v>
      </c>
      <c r="X93" s="103" t="str">
        <f aca="false">IF(COUNTIF(X$13:X$92,"Р")=0,"-",COUNTIF(X$13:X$92,"Р"))</f>
        <v>-</v>
      </c>
      <c r="Y93" s="103" t="str">
        <f aca="false">IF(COUNTIF(Y$13:Y$92,"Р")=0,"-",COUNTIF(Y$13:Y$92,"Р"))</f>
        <v>-</v>
      </c>
      <c r="Z93" s="104" t="n">
        <f aca="false">IF(COUNTIF(Z$13:Z$92,"Р")=0,"-",COUNTIF(Z$13:Z$92,"Р"))</f>
        <v>13</v>
      </c>
      <c r="AA93" s="104" t="n">
        <f aca="false">IF(COUNTIF(AA$13:AA$92,"Р")=0,"-",COUNTIF(AA$13:AA$92,"Р"))</f>
        <v>12</v>
      </c>
      <c r="AB93" s="103" t="n">
        <f aca="false">IF(COUNTIF(AB$13:AB$92,"Р")=0,"-",COUNTIF(AB$13:AB$92,"Р"))</f>
        <v>2</v>
      </c>
      <c r="AC93" s="103" t="n">
        <f aca="false">IF(COUNTIF(AC$13:AC$92,"Р")=0,"-",COUNTIF(AC$13:AC$92,"Р"))</f>
        <v>1</v>
      </c>
      <c r="AD93" s="105" t="str">
        <f aca="false">IF(COUNTIF(AD$13:AD$92,"Р")=0,"-",COUNTIF(AD$13:AD$92,"Р"))</f>
        <v>-</v>
      </c>
      <c r="AE93" s="103" t="str">
        <f aca="false">IF(COUNTIF(AE$13:AE$92,"Р")=0,"-",COUNTIF(AE$13:AE$92,"Р"))</f>
        <v>-</v>
      </c>
      <c r="AF93" s="103" t="n">
        <f aca="false">IF(COUNTIF(AF$13:AF$92,"Р")=0,"-",COUNTIF(AF$13:AF$92,"Р"))</f>
        <v>14</v>
      </c>
      <c r="AG93" s="103" t="n">
        <f aca="false">IF(COUNTIF(AG$13:AG$92,"Р")=0,"-",COUNTIF(AG$13:AG$92,"Р"))</f>
        <v>14</v>
      </c>
      <c r="AH93" s="103" t="str">
        <f aca="false">IF(COUNTIF(AH$13:AH$92,"Р")=0,"-",COUNTIF(AH$13:AH$92,"Р"))</f>
        <v>-</v>
      </c>
      <c r="AI93" s="103" t="str">
        <f aca="false">IF(COUNTIF(AI$13:AI$92,"Р")=0,"-",COUNTIF(AI$13:AI$92,"Р"))</f>
        <v>-</v>
      </c>
      <c r="AJ93" s="103" t="str">
        <f aca="false">IF(COUNTIF(AJ$13:AJ$92,"Р")=0,"-",COUNTIF(AJ$13:AJ$92,"Р"))</f>
        <v>-</v>
      </c>
      <c r="AK93" s="106" t="n">
        <f aca="false">IF(SUM(AK$13:AK$92)&gt;0,SUM(AK$13:AK$92),"-")</f>
        <v>1501</v>
      </c>
      <c r="AL93" s="107" t="str">
        <f aca="false">IF(SUM(AL$13:AL$92)&gt;0,SUM(AL$13:AL$92),"-")</f>
        <v>-</v>
      </c>
      <c r="AM93" s="107" t="n">
        <f aca="false">IF(SUM(AM$13:AM$92)&gt;0,SUM(AM$13:AM$92),"-")</f>
        <v>14</v>
      </c>
      <c r="AN93" s="108" t="n">
        <f aca="false">IF(SUM(AN$13:AN$92)&gt;0,SUM(AN$13:AN$92),"-")</f>
        <v>1515</v>
      </c>
      <c r="AO93" s="109" t="n">
        <f aca="false">IF(SUM(AO$13:AO$92)&gt;0,SUM(AO$13:AO$92),"-")</f>
        <v>216</v>
      </c>
      <c r="AP93" s="109" t="n">
        <f aca="false">IF(SUM(AP$13:AP$92)&gt;0,SUM(AP$13:AP$92),"-")</f>
        <v>138</v>
      </c>
      <c r="AQ93" s="109" t="str">
        <f aca="false">IF(SUM(AQ$13:AQ$92)&gt;0,SUM(AQ$13:AQ$92),"-")</f>
        <v>-</v>
      </c>
      <c r="AR93" s="109" t="str">
        <f aca="false">IF(SUM(AR$13:AR$92)&gt;0,SUM(AR$13:AR$92),"-")</f>
        <v>-</v>
      </c>
      <c r="AS93" s="109" t="n">
        <f aca="false">IF(SUM(AS$13:AS$92)&gt;0,SUM(AS$13:AS$92),"-")</f>
        <v>3</v>
      </c>
      <c r="AT93" s="109" t="str">
        <f aca="false">IF(SUM(AT$13:AT$92)&gt;0,SUM(AT$13:AT$92),"-")</f>
        <v>-</v>
      </c>
      <c r="AU93" s="109" t="str">
        <f aca="false">IF(SUM(AU$13:AU$92)&gt;0,SUM(AU$13:AU$92),"-")</f>
        <v>-</v>
      </c>
      <c r="AV93" s="109" t="str">
        <f aca="false">IF(SUM(AV$13:AV$92)&gt;0,SUM(AV$13:AV$92),"-")</f>
        <v>-</v>
      </c>
      <c r="AW93" s="109" t="n">
        <f aca="false">IF(SUM(AW$13:AW$92)&gt;0,SUM(AW$13:AW$92),"-")</f>
        <v>24</v>
      </c>
      <c r="AX93" s="109" t="str">
        <f aca="false">IF(SUM(AX$13:AX$92)&gt;0,SUM(AX$13:AX$92),"-")</f>
        <v>-</v>
      </c>
      <c r="AY93" s="109" t="str">
        <f aca="false">IF(SUM(AY$13:AY$92)&gt;0,SUM(AY$13:AY$92),"-")</f>
        <v>-</v>
      </c>
      <c r="AZ93" s="109" t="n">
        <f aca="false">IF(SUM(AZ$13:AZ$92)&gt;0,SUM(AZ$13:AZ$92),"-")</f>
        <v>9</v>
      </c>
      <c r="BA93" s="110" t="n">
        <f aca="false">IF(SUM(BA$13:BA$92)&gt;0,SUM(BA$13:BA$92),"-")</f>
        <v>2016</v>
      </c>
    </row>
    <row r="94" customFormat="false" ht="27" hidden="false" customHeight="true" outlineLevel="0" collapsed="false">
      <c r="A94" s="103" t="s">
        <v>78</v>
      </c>
      <c r="B94" s="103"/>
      <c r="C94" s="103"/>
      <c r="D94" s="103"/>
      <c r="E94" s="103"/>
      <c r="F94" s="103" t="str">
        <f aca="false">IF(COUNTIF(F$13:F$92,"РВ")=0,"-",COUNTIF(F$13:F$92,"РВ"))</f>
        <v>-</v>
      </c>
      <c r="G94" s="103" t="str">
        <f aca="false">IF(COUNTIF(G$13:G$92,"РВ")=0,"-",COUNTIF(G$13:G$92,"РВ"))</f>
        <v>-</v>
      </c>
      <c r="H94" s="103" t="str">
        <f aca="false">IF(COUNTIF(H$13:H$92,"РВ")=0,"-",COUNTIF(H$13:H$92,"РВ"))</f>
        <v>-</v>
      </c>
      <c r="I94" s="103" t="str">
        <f aca="false">IF(COUNTIF(I$13:I$92,"РВ")=0,"-",COUNTIF(I$13:I$92,"РВ"))</f>
        <v>-</v>
      </c>
      <c r="J94" s="103" t="str">
        <f aca="false">IF(COUNTIF(J$13:J$92,"РВ")=0,"-",COUNTIF(J$13:J$92,"РВ"))</f>
        <v>-</v>
      </c>
      <c r="K94" s="103" t="str">
        <f aca="false">IF(COUNTIF(K$13:K$92,"РВ")=0,"-",COUNTIF(K$13:K$92,"РВ"))</f>
        <v>-</v>
      </c>
      <c r="L94" s="103" t="n">
        <f aca="false">IF(COUNTIF(L$13:L$92,"РВ")=0,"-",COUNTIF(L$13:L$92,"РВ"))</f>
        <v>2</v>
      </c>
      <c r="M94" s="103" t="str">
        <f aca="false">IF(COUNTIF(M$13:M$92,"РВ")=0,"-",COUNTIF(M$13:M$92,"РВ"))</f>
        <v>-</v>
      </c>
      <c r="N94" s="103" t="str">
        <f aca="false">IF(COUNTIF(N$13:N$92,"РВ")=0,"-",COUNTIF(N$13:N$92,"РВ"))</f>
        <v>-</v>
      </c>
      <c r="O94" s="103" t="str">
        <f aca="false">IF(COUNTIF(O$13:O$92,"РВ")=0,"-",COUNTIF(O$13:O$92,"РВ"))</f>
        <v>-</v>
      </c>
      <c r="P94" s="103" t="str">
        <f aca="false">IF(COUNTIF(P$13:P$92,"РВ")=0,"-",COUNTIF(P$13:P$92,"РВ"))</f>
        <v>-</v>
      </c>
      <c r="Q94" s="103" t="str">
        <f aca="false">IF(COUNTIF(Q$13:Q$92,"РВ")=0,"-",COUNTIF(Q$13:Q$92,"РВ"))</f>
        <v>-</v>
      </c>
      <c r="R94" s="103" t="str">
        <f aca="false">IF(COUNTIF(R$13:R$92,"РВ")=0,"-",COUNTIF(R$13:R$92,"РВ"))</f>
        <v>-</v>
      </c>
      <c r="S94" s="103" t="str">
        <f aca="false">IF(COUNTIF(S$13:S$92,"РВ")=0,"-",COUNTIF(S$13:S$92,"РВ"))</f>
        <v>-</v>
      </c>
      <c r="T94" s="103" t="str">
        <f aca="false">IF(COUNTIF(T$13:T$92,"РВ")=0,"-",COUNTIF(T$13:T$92,"РВ"))</f>
        <v>-</v>
      </c>
      <c r="U94" s="103" t="str">
        <f aca="false">IF(COUNTIF(U$13:U$92,"РВ")=0,"-",COUNTIF(U$13:U$92,"РВ"))</f>
        <v>-</v>
      </c>
      <c r="V94" s="103" t="str">
        <f aca="false">IF(COUNTIF(V$13:V$92,"РВ")=0,"-",COUNTIF(V$13:V$92,"РВ"))</f>
        <v>-</v>
      </c>
      <c r="W94" s="104" t="str">
        <f aca="false">IF(COUNTIF(W$13:W$92,"РВ")=0,"-",COUNTIF(W$13:W$92,"РВ"))</f>
        <v>-</v>
      </c>
      <c r="X94" s="103" t="str">
        <f aca="false">IF(COUNTIF(X$13:X$92,"РВ")=0,"-",COUNTIF(X$13:X$92,"РВ"))</f>
        <v>-</v>
      </c>
      <c r="Y94" s="103" t="str">
        <f aca="false">IF(COUNTIF(Y$13:Y$92,"РВ")=0,"-",COUNTIF(Y$13:Y$92,"РВ"))</f>
        <v>-</v>
      </c>
      <c r="Z94" s="104" t="str">
        <f aca="false">IF(COUNTIF(Z$13:Z$92,"РВ")=0,"-",COUNTIF(Z$13:Z$92,"РВ"))</f>
        <v>-</v>
      </c>
      <c r="AA94" s="104" t="str">
        <f aca="false">IF(COUNTIF(AA$13:AA$92,"РВ")=0,"-",COUNTIF(AA$13:AA$92,"РВ"))</f>
        <v>-</v>
      </c>
      <c r="AB94" s="103" t="str">
        <f aca="false">IF(COUNTIF(AB$13:AB$92,"РВ")=0,"-",COUNTIF(AB$13:AB$92,"РВ"))</f>
        <v>-</v>
      </c>
      <c r="AC94" s="103" t="str">
        <f aca="false">IF(COUNTIF(AC$13:AC$92,"РВ")=0,"-",COUNTIF(AC$13:AC$92,"РВ"))</f>
        <v>-</v>
      </c>
      <c r="AD94" s="105" t="str">
        <f aca="false">IF(COUNTIF(AD$13:AD$92,"РВ")=0,"-",COUNTIF(AD$13:AD$92,"РВ"))</f>
        <v>-</v>
      </c>
      <c r="AE94" s="103" t="str">
        <f aca="false">IF(COUNTIF(AE$13:AE$92,"РВ")=0,"-",COUNTIF(AE$13:AE$92,"РВ"))</f>
        <v>-</v>
      </c>
      <c r="AF94" s="103" t="str">
        <f aca="false">IF(COUNTIF(AF$13:AF$92,"РВ")=0,"-",COUNTIF(AF$13:AF$92,"РВ"))</f>
        <v>-</v>
      </c>
      <c r="AG94" s="103" t="str">
        <f aca="false">IF(COUNTIF(AG$13:AG$92,"РВ")=0,"-",COUNTIF(AG$13:AG$92,"РВ"))</f>
        <v>-</v>
      </c>
      <c r="AH94" s="103" t="str">
        <f aca="false">IF(COUNTIF(AH$13:AH$92,"РВ")=0,"-",COUNTIF(AH$13:AH$92,"РВ"))</f>
        <v>-</v>
      </c>
      <c r="AI94" s="103" t="str">
        <f aca="false">IF(COUNTIF(AI$13:AI$92,"РВ")=0,"-",COUNTIF(AI$13:AI$92,"РВ"))</f>
        <v>-</v>
      </c>
      <c r="AJ94" s="103" t="str">
        <f aca="false">IF(COUNTIF(AJ$13:AJ$92,"РВ")=0,"-",COUNTIF(AJ$13:AJ$92,"РВ"))</f>
        <v>-</v>
      </c>
      <c r="AK94" s="111"/>
      <c r="AL94" s="111"/>
      <c r="AM94" s="111"/>
      <c r="AN94" s="111"/>
      <c r="AO94" s="111"/>
      <c r="AP94" s="111"/>
      <c r="AQ94" s="111"/>
      <c r="AR94" s="111"/>
      <c r="AS94" s="111"/>
      <c r="AT94" s="111"/>
      <c r="AU94" s="111"/>
      <c r="AV94" s="111"/>
      <c r="AW94" s="111"/>
      <c r="AX94" s="111"/>
      <c r="AY94" s="111"/>
      <c r="AZ94" s="111"/>
      <c r="BA94" s="112"/>
    </row>
    <row r="95" customFormat="false" ht="27" hidden="false" customHeight="true" outlineLevel="0" collapsed="false">
      <c r="A95" s="113" t="s">
        <v>79</v>
      </c>
      <c r="B95" s="113"/>
      <c r="C95" s="113"/>
      <c r="D95" s="113"/>
      <c r="E95" s="113"/>
      <c r="F95" s="103" t="str">
        <f aca="false">IF(COUNTIF(F$13:F$92,"НУ")=0,"-",COUNTIF(F$13:F$92,"НУ"))</f>
        <v>-</v>
      </c>
      <c r="G95" s="103" t="str">
        <f aca="false">IF(COUNTIF(G$13:G$92,"НУ")=0,"-",COUNTIF(G$13:G$92,"НУ"))</f>
        <v>-</v>
      </c>
      <c r="H95" s="103" t="str">
        <f aca="false">IF(COUNTIF(H$13:H$92,"НУ")=0,"-",COUNTIF(H$13:H$92,"НУ"))</f>
        <v>-</v>
      </c>
      <c r="I95" s="103" t="str">
        <f aca="false">IF(COUNTIF(I$13:I$92,"НУ")=0,"-",COUNTIF(I$13:I$92,"НУ"))</f>
        <v>-</v>
      </c>
      <c r="J95" s="103" t="str">
        <f aca="false">IF(COUNTIF(J$13:J$92,"НУ")=0,"-",COUNTIF(J$13:J$92,"НУ"))</f>
        <v>-</v>
      </c>
      <c r="K95" s="103" t="str">
        <f aca="false">IF(COUNTIF(K$13:K$92,"НУ")=0,"-",COUNTIF(K$13:K$92,"НУ"))</f>
        <v>-</v>
      </c>
      <c r="L95" s="103" t="str">
        <f aca="false">IF(COUNTIF(L$13:L$92,"НУ")=0,"-",COUNTIF(L$13:L$92,"НУ"))</f>
        <v>-</v>
      </c>
      <c r="M95" s="103" t="str">
        <f aca="false">IF(COUNTIF(M$13:M$92,"НУ")=0,"-",COUNTIF(M$13:M$92,"НУ"))</f>
        <v>-</v>
      </c>
      <c r="N95" s="103" t="str">
        <f aca="false">IF(COUNTIF(N$13:N$92,"НУ")=0,"-",COUNTIF(N$13:N$92,"НУ"))</f>
        <v>-</v>
      </c>
      <c r="O95" s="103" t="str">
        <f aca="false">IF(COUNTIF(O$13:O$92,"НУ")=0,"-",COUNTIF(O$13:O$92,"НУ"))</f>
        <v>-</v>
      </c>
      <c r="P95" s="103" t="str">
        <f aca="false">IF(COUNTIF(P$13:P$92,"НУ")=0,"-",COUNTIF(P$13:P$92,"НУ"))</f>
        <v>-</v>
      </c>
      <c r="Q95" s="103" t="str">
        <f aca="false">IF(COUNTIF(Q$13:Q$92,"НУ")=0,"-",COUNTIF(Q$13:Q$92,"НУ"))</f>
        <v>-</v>
      </c>
      <c r="R95" s="103" t="str">
        <f aca="false">IF(COUNTIF(R$13:R$92,"НУ")=0,"-",COUNTIF(R$13:R$92,"НУ"))</f>
        <v>-</v>
      </c>
      <c r="S95" s="103" t="str">
        <f aca="false">IF(COUNTIF(S$13:S$92,"НУ")=0,"-",COUNTIF(S$13:S$92,"НУ"))</f>
        <v>-</v>
      </c>
      <c r="T95" s="103" t="str">
        <f aca="false">IF(COUNTIF(T$13:T$92,"НУ")=0,"-",COUNTIF(T$13:T$92,"НУ"))</f>
        <v>-</v>
      </c>
      <c r="U95" s="103" t="str">
        <f aca="false">IF(COUNTIF(U$13:U$92,"НУ")=0,"-",COUNTIF(U$13:U$92,"НУ"))</f>
        <v>-</v>
      </c>
      <c r="V95" s="103" t="str">
        <f aca="false">IF(COUNTIF(V$13:V$92,"НУ")=0,"-",COUNTIF(V$13:V$92,"НУ"))</f>
        <v>-</v>
      </c>
      <c r="W95" s="104" t="str">
        <f aca="false">IF(COUNTIF(W$13:W$92,"НУ")=0,"-",COUNTIF(W$13:W$92,"НУ"))</f>
        <v>-</v>
      </c>
      <c r="X95" s="103" t="str">
        <f aca="false">IF(COUNTIF(X$13:X$92,"НУ")=0,"-",COUNTIF(X$13:X$92,"НУ"))</f>
        <v>-</v>
      </c>
      <c r="Y95" s="103" t="str">
        <f aca="false">IF(COUNTIF(Y$13:Y$92,"НУ")=0,"-",COUNTIF(Y$13:Y$92,"НУ"))</f>
        <v>-</v>
      </c>
      <c r="Z95" s="104" t="str">
        <f aca="false">IF(COUNTIF(Z$13:Z$92,"НУ")=0,"-",COUNTIF(Z$13:Z$92,"НУ"))</f>
        <v>-</v>
      </c>
      <c r="AA95" s="104" t="str">
        <f aca="false">IF(COUNTIF(AA$13:AA$92,"НУ")=0,"-",COUNTIF(AA$13:AA$92,"НУ"))</f>
        <v>-</v>
      </c>
      <c r="AB95" s="103" t="str">
        <f aca="false">IF(COUNTIF(AB$13:AB$92,"НУ")=0,"-",COUNTIF(AB$13:AB$92,"НУ"))</f>
        <v>-</v>
      </c>
      <c r="AC95" s="103" t="str">
        <f aca="false">IF(COUNTIF(AC$13:AC$92,"НУ")=0,"-",COUNTIF(AC$13:AC$92,"НУ"))</f>
        <v>-</v>
      </c>
      <c r="AD95" s="105" t="str">
        <f aca="false">IF(COUNTIF(AD$13:AD$92,"НУ")=0,"-",COUNTIF(AD$13:AD$92,"НУ"))</f>
        <v>-</v>
      </c>
      <c r="AE95" s="103" t="str">
        <f aca="false">IF(COUNTIF(AE$13:AE$92,"НУ")=0,"-",COUNTIF(AE$13:AE$92,"НУ"))</f>
        <v>-</v>
      </c>
      <c r="AF95" s="103" t="str">
        <f aca="false">IF(COUNTIF(AF$13:AF$92,"НУ")=0,"-",COUNTIF(AF$13:AF$92,"НУ"))</f>
        <v>-</v>
      </c>
      <c r="AG95" s="103" t="str">
        <f aca="false">IF(COUNTIF(AG$13:AG$92,"НУ")=0,"-",COUNTIF(AG$13:AG$92,"НУ"))</f>
        <v>-</v>
      </c>
      <c r="AH95" s="103" t="str">
        <f aca="false">IF(COUNTIF(AH$13:AH$92,"НУ")=0,"-",COUNTIF(AH$13:AH$92,"НУ"))</f>
        <v>-</v>
      </c>
      <c r="AI95" s="103" t="str">
        <f aca="false">IF(COUNTIF(AI$13:AI$92,"НУ")=0,"-",COUNTIF(AI$13:AI$92,"НУ"))</f>
        <v>-</v>
      </c>
      <c r="AJ95" s="103" t="str">
        <f aca="false">IF(COUNTIF(AJ$13:AJ$92,"НУ")=0,"-",COUNTIF(AJ$13:AJ$92,"НУ"))</f>
        <v>-</v>
      </c>
      <c r="AK95" s="111"/>
      <c r="AL95" s="111"/>
      <c r="AM95" s="111"/>
      <c r="AN95" s="111"/>
      <c r="AO95" s="111"/>
      <c r="AP95" s="111"/>
      <c r="AQ95" s="111"/>
      <c r="AR95" s="111"/>
      <c r="AS95" s="111"/>
      <c r="AT95" s="111"/>
      <c r="AU95" s="111"/>
      <c r="AV95" s="111"/>
      <c r="AW95" s="111"/>
      <c r="AX95" s="111"/>
      <c r="AY95" s="111"/>
      <c r="AZ95" s="111"/>
      <c r="BA95" s="112"/>
    </row>
    <row r="96" customFormat="false" ht="27" hidden="false" customHeight="true" outlineLevel="0" collapsed="false">
      <c r="A96" s="114" t="s">
        <v>80</v>
      </c>
      <c r="B96" s="114"/>
      <c r="C96" s="114"/>
      <c r="D96" s="114"/>
      <c r="E96" s="114"/>
      <c r="F96" s="115" t="str">
        <f aca="false">IF(COUNTIF(F$13:F$92,"ВВ"),"-",IF(COUNTIF(F$13:F$92,"НЗ")+COUNTIF(F$13:F$92,"ТН")+COUNTIF(F$13:F$92,"ПР")+COUNTIF(F$13:F$92,"П")+COUNTIF(F$13:F$92,"В")+COUNTIF(F$13:F$92,"НА")+COUNTIF(F$13:F$92,"ВД")+COUNTIF(F$13:F$92,"ВП")+COUNTIF(F$13:F$92,"ДД")+COUNTIF(F$13:F$92,"І")=0,"-",COUNTIF(F$13:F$92,"НЗ")+COUNTIF(F$13:F$92,"ТН")+COUNTIF(F$13:F$92,"ПР")+COUNTIF(F$13:F$92,"П")+COUNTIF(F$13:F$92,"В")+COUNTIF(F$13:F$92,"НА")+COUNTIF(F$13:F$92,"ВД")+COUNTIF(F$13:F$92,"ВП")+COUNTIF(F$13:F$92,"ДД")+COUNTIF(F$13:F$92,"І")))</f>
        <v>-</v>
      </c>
      <c r="G96" s="115" t="str">
        <f aca="false">IF(COUNTIF(G$13:G$92,"ВВ"),"-",IF(COUNTIF(G$13:G$92,"НЗ")+COUNTIF(G$13:G$92,"ТН")+COUNTIF(G$13:G$92,"ПР")+COUNTIF(G$13:G$92,"П")+COUNTIF(G$13:G$92,"В")+COUNTIF(G$13:G$92,"НА")+COUNTIF(G$13:G$92,"ВД")+COUNTIF(G$13:G$92,"ВП")+COUNTIF(G$13:G$92,"ДД")+COUNTIF(G$13:G$92,"І")=0,"-",COUNTIF(G$13:G$92,"НЗ")+COUNTIF(G$13:G$92,"ТН")+COUNTIF(G$13:G$92,"ПР")+COUNTIF(G$13:G$92,"П")+COUNTIF(G$13:G$92,"В")+COUNTIF(G$13:G$92,"НА")+COUNTIF(G$13:G$92,"ВД")+COUNTIF(G$13:G$92,"ВП")+COUNTIF(G$13:G$92,"ДД")+COUNTIF(G$13:G$92,"І")))</f>
        <v>-</v>
      </c>
      <c r="H96" s="115" t="str">
        <f aca="false">IF(COUNTIF(H$13:H$92,"ВВ"),"-",IF(COUNTIF(H$13:H$92,"НЗ")+COUNTIF(H$13:H$92,"ТН")+COUNTIF(H$13:H$92,"ПР")+COUNTIF(H$13:H$92,"П")+COUNTIF(H$13:H$92,"В")+COUNTIF(H$13:H$92,"НА")+COUNTIF(H$13:H$92,"ВД")+COUNTIF(H$13:H$92,"ВП")+COUNTIF(H$13:H$92,"ДД")+COUNTIF(H$13:H$92,"І")=0,"-",COUNTIF(H$13:H$92,"НЗ")+COUNTIF(H$13:H$92,"ТН")+COUNTIF(H$13:H$92,"ПР")+COUNTIF(H$13:H$92,"П")+COUNTIF(H$13:H$92,"В")+COUNTIF(H$13:H$92,"НА")+COUNTIF(H$13:H$92,"ВД")+COUNTIF(H$13:H$92,"ВП")+COUNTIF(H$13:H$92,"ДД")+COUNTIF(H$13:H$92,"І")))</f>
        <v>-</v>
      </c>
      <c r="I96" s="115" t="n">
        <f aca="false">IF(COUNTIF(I$13:I$92,"ВВ"),"-",IF(COUNTIF(I$13:I$92,"НЗ")+COUNTIF(I$13:I$92,"ТН")+COUNTIF(I$13:I$92,"ПР")+COUNTIF(I$13:I$92,"П")+COUNTIF(I$13:I$92,"В")+COUNTIF(I$13:I$92,"НА")+COUNTIF(I$13:I$92,"ВД")+COUNTIF(I$13:I$92,"ВП")+COUNTIF(I$13:I$92,"ДД")+COUNTIF(I$13:I$92,"І")=0,"-",COUNTIF(I$13:I$92,"НЗ")+COUNTIF(I$13:I$92,"ТН")+COUNTIF(I$13:I$92,"ПР")+COUNTIF(I$13:I$92,"П")+COUNTIF(I$13:I$92,"В")+COUNTIF(I$13:I$92,"НА")+COUNTIF(I$13:I$92,"ВД")+COUNTIF(I$13:I$92,"ВП")+COUNTIF(I$13:I$92,"ДД")+COUNTIF(I$13:I$92,"І")))</f>
        <v>1</v>
      </c>
      <c r="J96" s="115" t="n">
        <f aca="false">IF(COUNTIF(J$13:J$92,"ВВ"),"-",IF(COUNTIF(J$13:J$92,"НЗ")+COUNTIF(J$13:J$92,"ТН")+COUNTIF(J$13:J$92,"ПР")+COUNTIF(J$13:J$92,"П")+COUNTIF(J$13:J$92,"В")+COUNTIF(J$13:J$92,"НА")+COUNTIF(J$13:J$92,"ВД")+COUNTIF(J$13:J$92,"ВП")+COUNTIF(J$13:J$92,"ДД")+COUNTIF(J$13:J$92,"І")=0,"-",COUNTIF(J$13:J$92,"НЗ")+COUNTIF(J$13:J$92,"ТН")+COUNTIF(J$13:J$92,"ПР")+COUNTIF(J$13:J$92,"П")+COUNTIF(J$13:J$92,"В")+COUNTIF(J$13:J$92,"НА")+COUNTIF(J$13:J$92,"ВД")+COUNTIF(J$13:J$92,"ВП")+COUNTIF(J$13:J$92,"ДД")+COUNTIF(J$13:J$92,"І")))</f>
        <v>2</v>
      </c>
      <c r="K96" s="115" t="n">
        <f aca="false">IF(COUNTIF(K$13:K$92,"ВВ"),"-",IF(COUNTIF(K$13:K$92,"НЗ")+COUNTIF(K$13:K$92,"ТН")+COUNTIF(K$13:K$92,"ПР")+COUNTIF(K$13:K$92,"П")+COUNTIF(K$13:K$92,"В")+COUNTIF(K$13:K$92,"НА")+COUNTIF(K$13:K$92,"ВД")+COUNTIF(K$13:K$92,"ВП")+COUNTIF(K$13:K$92,"ДД")+COUNTIF(K$13:K$92,"І")=0,"-",COUNTIF(K$13:K$92,"НЗ")+COUNTIF(K$13:K$92,"ТН")+COUNTIF(K$13:K$92,"ПР")+COUNTIF(K$13:K$92,"П")+COUNTIF(K$13:K$92,"В")+COUNTIF(K$13:K$92,"НА")+COUNTIF(K$13:K$92,"ВД")+COUNTIF(K$13:K$92,"ВП")+COUNTIF(K$13:K$92,"ДД")+COUNTIF(K$13:K$92,"І")))</f>
        <v>2</v>
      </c>
      <c r="L96" s="115" t="str">
        <f aca="false">IF(COUNTIF(L$13:L$92,"ВВ"),"-",IF(COUNTIF(L$13:L$92,"НЗ")+COUNTIF(L$13:L$92,"ТН")+COUNTIF(L$13:L$92,"ПР")+COUNTIF(L$13:L$92,"П")+COUNTIF(L$13:L$92,"В")+COUNTIF(L$13:L$92,"НА")+COUNTIF(L$13:L$92,"ВД")+COUNTIF(L$13:L$92,"ВП")+COUNTIF(L$13:L$92,"ДД")+COUNTIF(L$13:L$92,"І")=0,"-",COUNTIF(L$13:L$92,"НЗ")+COUNTIF(L$13:L$92,"ТН")+COUNTIF(L$13:L$92,"ПР")+COUNTIF(L$13:L$92,"П")+COUNTIF(L$13:L$92,"В")+COUNTIF(L$13:L$92,"НА")+COUNTIF(L$13:L$92,"ВД")+COUNTIF(L$13:L$92,"ВП")+COUNTIF(L$13:L$92,"ДД")+COUNTIF(L$13:L$92,"І")))</f>
        <v>-</v>
      </c>
      <c r="M96" s="115" t="str">
        <f aca="false">IF(COUNTIF(M$13:M$92,"ВВ"),"-",IF(COUNTIF(M$13:M$92,"НЗ")+COUNTIF(M$13:M$92,"ТН")+COUNTIF(M$13:M$92,"ПР")+COUNTIF(M$13:M$92,"П")+COUNTIF(M$13:M$92,"В")+COUNTIF(M$13:M$92,"НА")+COUNTIF(M$13:M$92,"ВД")+COUNTIF(M$13:M$92,"ВП")+COUNTIF(M$13:M$92,"ДД")+COUNTIF(M$13:M$92,"І")=0,"-",COUNTIF(M$13:M$92,"НЗ")+COUNTIF(M$13:M$92,"ТН")+COUNTIF(M$13:M$92,"ПР")+COUNTIF(M$13:M$92,"П")+COUNTIF(M$13:M$92,"В")+COUNTIF(M$13:M$92,"НА")+COUNTIF(M$13:M$92,"ВД")+COUNTIF(M$13:M$92,"ВП")+COUNTIF(M$13:M$92,"ДД")+COUNTIF(M$13:M$92,"І")))</f>
        <v>-</v>
      </c>
      <c r="N96" s="115" t="str">
        <f aca="false">IF(COUNTIF(N$13:N$92,"ВВ"),"-",IF(COUNTIF(N$13:N$92,"НЗ")+COUNTIF(N$13:N$92,"ТН")+COUNTIF(N$13:N$92,"ПР")+COUNTIF(N$13:N$92,"П")+COUNTIF(N$13:N$92,"В")+COUNTIF(N$13:N$92,"НА")+COUNTIF(N$13:N$92,"ВД")+COUNTIF(N$13:N$92,"ВП")+COUNTIF(N$13:N$92,"ДД")+COUNTIF(N$13:N$92,"І")=0,"-",COUNTIF(N$13:N$92,"НЗ")+COUNTIF(N$13:N$92,"ТН")+COUNTIF(N$13:N$92,"ПР")+COUNTIF(N$13:N$92,"П")+COUNTIF(N$13:N$92,"В")+COUNTIF(N$13:N$92,"НА")+COUNTIF(N$13:N$92,"ВД")+COUNTIF(N$13:N$92,"ВП")+COUNTIF(N$13:N$92,"ДД")+COUNTIF(N$13:N$92,"І")))</f>
        <v>-</v>
      </c>
      <c r="O96" s="115" t="str">
        <f aca="false">IF(COUNTIF(O$13:O$92,"ВВ"),"-",IF(COUNTIF(O$13:O$92,"НЗ")+COUNTIF(O$13:O$92,"ТН")+COUNTIF(O$13:O$92,"ПР")+COUNTIF(O$13:O$92,"П")+COUNTIF(O$13:O$92,"В")+COUNTIF(O$13:O$92,"НА")+COUNTIF(O$13:O$92,"ВД")+COUNTIF(O$13:O$92,"ВП")+COUNTIF(O$13:O$92,"ДД")+COUNTIF(O$13:O$92,"І")=0,"-",COUNTIF(O$13:O$92,"НЗ")+COUNTIF(O$13:O$92,"ТН")+COUNTIF(O$13:O$92,"ПР")+COUNTIF(O$13:O$92,"П")+COUNTIF(O$13:O$92,"В")+COUNTIF(O$13:O$92,"НА")+COUNTIF(O$13:O$92,"ВД")+COUNTIF(O$13:O$92,"ВП")+COUNTIF(O$13:O$92,"ДД")+COUNTIF(O$13:O$92,"І")))</f>
        <v>-</v>
      </c>
      <c r="P96" s="115" t="str">
        <f aca="false">IF(COUNTIF(P$13:P$92,"ВВ"),"-",IF(COUNTIF(P$13:P$92,"НЗ")+COUNTIF(P$13:P$92,"ТН")+COUNTIF(P$13:P$92,"ПР")+COUNTIF(P$13:P$92,"П")+COUNTIF(P$13:P$92,"В")+COUNTIF(P$13:P$92,"НА")+COUNTIF(P$13:P$92,"ВД")+COUNTIF(P$13:P$92,"ВП")+COUNTIF(P$13:P$92,"ДД")+COUNTIF(P$13:P$92,"І")=0,"-",COUNTIF(P$13:P$92,"НЗ")+COUNTIF(P$13:P$92,"ТН")+COUNTIF(P$13:P$92,"ПР")+COUNTIF(P$13:P$92,"П")+COUNTIF(P$13:P$92,"В")+COUNTIF(P$13:P$92,"НА")+COUNTIF(P$13:P$92,"ВД")+COUNTIF(P$13:P$92,"ВП")+COUNTIF(P$13:P$92,"ДД")+COUNTIF(P$13:P$92,"І")))</f>
        <v>-</v>
      </c>
      <c r="Q96" s="115" t="n">
        <f aca="false">IF(COUNTIF(Q$13:Q$92,"ВВ"),"-",IF(COUNTIF(Q$13:Q$92,"НЗ")+COUNTIF(Q$13:Q$92,"ТН")+COUNTIF(Q$13:Q$92,"ПР")+COUNTIF(Q$13:Q$92,"П")+COUNTIF(Q$13:Q$92,"В")+COUNTIF(Q$13:Q$92,"НА")+COUNTIF(Q$13:Q$92,"ВД")+COUNTIF(Q$13:Q$92,"ВП")+COUNTIF(Q$13:Q$92,"ДД")+COUNTIF(Q$13:Q$92,"І")=0,"-",COUNTIF(Q$13:Q$92,"НЗ")+COUNTIF(Q$13:Q$92,"ТН")+COUNTIF(Q$13:Q$92,"ПР")+COUNTIF(Q$13:Q$92,"П")+COUNTIF(Q$13:Q$92,"В")+COUNTIF(Q$13:Q$92,"НА")+COUNTIF(Q$13:Q$92,"ВД")+COUNTIF(Q$13:Q$92,"ВП")+COUNTIF(Q$13:Q$92,"ДД")+COUNTIF(Q$13:Q$92,"І")))</f>
        <v>1</v>
      </c>
      <c r="R96" s="115" t="str">
        <f aca="false">IF(COUNTIF(R$13:R$92,"ВВ"),"-",IF(COUNTIF(R$13:R$92,"НЗ")+COUNTIF(R$13:R$92,"ТН")+COUNTIF(R$13:R$92,"ПР")+COUNTIF(R$13:R$92,"П")+COUNTIF(R$13:R$92,"В")+COUNTIF(R$13:R$92,"НА")+COUNTIF(R$13:R$92,"ВД")+COUNTIF(R$13:R$92,"ВП")+COUNTIF(R$13:R$92,"ДД")+COUNTIF(R$13:R$92,"І")=0,"-",COUNTIF(R$13:R$92,"НЗ")+COUNTIF(R$13:R$92,"ТН")+COUNTIF(R$13:R$92,"ПР")+COUNTIF(R$13:R$92,"П")+COUNTIF(R$13:R$92,"В")+COUNTIF(R$13:R$92,"НА")+COUNTIF(R$13:R$92,"ВД")+COUNTIF(R$13:R$92,"ВП")+COUNTIF(R$13:R$92,"ДД")+COUNTIF(R$13:R$92,"І")))</f>
        <v>-</v>
      </c>
      <c r="S96" s="115" t="str">
        <f aca="false">IF(COUNTIF(S$13:S$92,"ВВ"),"-",IF(COUNTIF(S$13:S$92,"НЗ")+COUNTIF(S$13:S$92,"ТН")+COUNTIF(S$13:S$92,"ПР")+COUNTIF(S$13:S$92,"П")+COUNTIF(S$13:S$92,"В")+COUNTIF(S$13:S$92,"НА")+COUNTIF(S$13:S$92,"ВД")+COUNTIF(S$13:S$92,"ВП")+COUNTIF(S$13:S$92,"ДД")+COUNTIF(S$13:S$92,"І")=0,"-",COUNTIF(S$13:S$92,"НЗ")+COUNTIF(S$13:S$92,"ТН")+COUNTIF(S$13:S$92,"ПР")+COUNTIF(S$13:S$92,"П")+COUNTIF(S$13:S$92,"В")+COUNTIF(S$13:S$92,"НА")+COUNTIF(S$13:S$92,"ВД")+COUNTIF(S$13:S$92,"ВП")+COUNTIF(S$13:S$92,"ДД")+COUNTIF(S$13:S$92,"І")))</f>
        <v>-</v>
      </c>
      <c r="T96" s="115" t="str">
        <f aca="false">IF(COUNTIF(T$13:T$92,"ВВ"),"-",IF(COUNTIF(T$13:T$92,"НЗ")+COUNTIF(T$13:T$92,"ТН")+COUNTIF(T$13:T$92,"ПР")+COUNTIF(T$13:T$92,"П")+COUNTIF(T$13:T$92,"В")+COUNTIF(T$13:T$92,"НА")+COUNTIF(T$13:T$92,"ВД")+COUNTIF(T$13:T$92,"ВП")+COUNTIF(T$13:T$92,"ДД")+COUNTIF(T$13:T$92,"І")=0,"-",COUNTIF(T$13:T$92,"НЗ")+COUNTIF(T$13:T$92,"ТН")+COUNTIF(T$13:T$92,"ПР")+COUNTIF(T$13:T$92,"П")+COUNTIF(T$13:T$92,"В")+COUNTIF(T$13:T$92,"НА")+COUNTIF(T$13:T$92,"ВД")+COUNTIF(T$13:T$92,"ВП")+COUNTIF(T$13:T$92,"ДД")+COUNTIF(T$13:T$92,"І")))</f>
        <v>-</v>
      </c>
      <c r="U96" s="115" t="str">
        <f aca="false">IF(COUNTIF(U$13:U$92,"ВВ"),"-",IF(COUNTIF(U$13:U$92,"НЗ")+COUNTIF(U$13:U$92,"ТН")+COUNTIF(U$13:U$92,"ПР")+COUNTIF(U$13:U$92,"П")+COUNTIF(U$13:U$92,"В")+COUNTIF(U$13:U$92,"НА")+COUNTIF(U$13:U$92,"ВД")+COUNTIF(U$13:U$92,"ВП")+COUNTIF(U$13:U$92,"ДД")+COUNTIF(U$13:U$92,"І")=0,"-",COUNTIF(U$13:U$92,"НЗ")+COUNTIF(U$13:U$92,"ТН")+COUNTIF(U$13:U$92,"ПР")+COUNTIF(U$13:U$92,"П")+COUNTIF(U$13:U$92,"В")+COUNTIF(U$13:U$92,"НА")+COUNTIF(U$13:U$92,"ВД")+COUNTIF(U$13:U$92,"ВП")+COUNTIF(U$13:U$92,"ДД")+COUNTIF(U$13:U$92,"І")))</f>
        <v>-</v>
      </c>
      <c r="V96" s="115" t="n">
        <f aca="false">IF(COUNTIF(V$13:V$92,"ВВ"),"-",IF(COUNTIF(V$13:V$92,"НЗ")+COUNTIF(V$13:V$92,"ТН")+COUNTIF(V$13:V$92,"ПР")+COUNTIF(V$13:V$92,"П")+COUNTIF(V$13:V$92,"В")+COUNTIF(V$13:V$92,"НА")+COUNTIF(V$13:V$92,"ВД")+COUNTIF(V$13:V$92,"ВП")+COUNTIF(V$13:V$92,"ДД")+COUNTIF(V$13:V$92,"І")=0,"-",COUNTIF(V$13:V$92,"НЗ")+COUNTIF(V$13:V$92,"ТН")+COUNTIF(V$13:V$92,"ПР")+COUNTIF(V$13:V$92,"П")+COUNTIF(V$13:V$92,"В")+COUNTIF(V$13:V$92,"НА")+COUNTIF(V$13:V$92,"ВД")+COUNTIF(V$13:V$92,"ВП")+COUNTIF(V$13:V$92,"ДД")+COUNTIF(V$13:V$92,"І")))</f>
        <v>1</v>
      </c>
      <c r="W96" s="116" t="n">
        <f aca="false">IF(COUNTIF(W$13:W$92,"ВВ"),"-",IF(COUNTIF(W$13:W$92,"НЗ")+COUNTIF(W$13:W$92,"ТН")+COUNTIF(W$13:W$92,"ПР")+COUNTIF(W$13:W$92,"П")+COUNTIF(W$13:W$92,"В")+COUNTIF(W$13:W$92,"НА")+COUNTIF(W$13:W$92,"ВД")+COUNTIF(W$13:W$92,"ВП")+COUNTIF(W$13:W$92,"ДД")+COUNTIF(W$13:W$92,"І")=0,"-",COUNTIF(W$13:W$92,"НЗ")+COUNTIF(W$13:W$92,"ТН")+COUNTIF(W$13:W$92,"ПР")+COUNTIF(W$13:W$92,"П")+COUNTIF(W$13:W$92,"В")+COUNTIF(W$13:W$92,"НА")+COUNTIF(W$13:W$92,"ВД")+COUNTIF(W$13:W$92,"ВП")+COUNTIF(W$13:W$92,"ДД")+COUNTIF(W$13:W$92,"І")))</f>
        <v>1</v>
      </c>
      <c r="X96" s="115" t="str">
        <f aca="false">IF(COUNTIF(X$13:X$92,"ВВ"),"-",IF(COUNTIF(X$13:X$92,"НЗ")+COUNTIF(X$13:X$92,"ТН")+COUNTIF(X$13:X$92,"ПР")+COUNTIF(X$13:X$92,"П")+COUNTIF(X$13:X$92,"В")+COUNTIF(X$13:X$92,"НА")+COUNTIF(X$13:X$92,"ВД")+COUNTIF(X$13:X$92,"ВП")+COUNTIF(X$13:X$92,"ДД")+COUNTIF(X$13:X$92,"І")=0,"-",COUNTIF(X$13:X$92,"НЗ")+COUNTIF(X$13:X$92,"ТН")+COUNTIF(X$13:X$92,"ПР")+COUNTIF(X$13:X$92,"П")+COUNTIF(X$13:X$92,"В")+COUNTIF(X$13:X$92,"НА")+COUNTIF(X$13:X$92,"ВД")+COUNTIF(X$13:X$92,"ВП")+COUNTIF(X$13:X$92,"ДД")+COUNTIF(X$13:X$92,"І")))</f>
        <v>-</v>
      </c>
      <c r="Y96" s="115" t="str">
        <f aca="false">IF(COUNTIF(Y$13:Y$92,"ВВ"),"-",IF(COUNTIF(Y$13:Y$92,"НЗ")+COUNTIF(Y$13:Y$92,"ТН")+COUNTIF(Y$13:Y$92,"ПР")+COUNTIF(Y$13:Y$92,"П")+COUNTIF(Y$13:Y$92,"В")+COUNTIF(Y$13:Y$92,"НА")+COUNTIF(Y$13:Y$92,"ВД")+COUNTIF(Y$13:Y$92,"ВП")+COUNTIF(Y$13:Y$92,"ДД")+COUNTIF(Y$13:Y$92,"І")=0,"-",COUNTIF(Y$13:Y$92,"НЗ")+COUNTIF(Y$13:Y$92,"ТН")+COUNTIF(Y$13:Y$92,"ПР")+COUNTIF(Y$13:Y$92,"П")+COUNTIF(Y$13:Y$92,"В")+COUNTIF(Y$13:Y$92,"НА")+COUNTIF(Y$13:Y$92,"ВД")+COUNTIF(Y$13:Y$92,"ВП")+COUNTIF(Y$13:Y$92,"ДД")+COUNTIF(Y$13:Y$92,"І")))</f>
        <v>-</v>
      </c>
      <c r="Z96" s="116" t="n">
        <f aca="false">IF(COUNTIF(Z$13:Z$92,"ВВ"),"-",IF(COUNTIF(Z$13:Z$92,"НЗ")+COUNTIF(Z$13:Z$92,"ТН")+COUNTIF(Z$13:Z$92,"ПР")+COUNTIF(Z$13:Z$92,"П")+COUNTIF(Z$13:Z$92,"В")+COUNTIF(Z$13:Z$92,"НА")+COUNTIF(Z$13:Z$92,"ВД")+COUNTIF(Z$13:Z$92,"ВП")+COUNTIF(Z$13:Z$92,"ДД")+COUNTIF(Z$13:Z$92,"І")=0,"-",COUNTIF(Z$13:Z$92,"НЗ")+COUNTIF(Z$13:Z$92,"ТН")+COUNTIF(Z$13:Z$92,"ПР")+COUNTIF(Z$13:Z$92,"П")+COUNTIF(Z$13:Z$92,"В")+COUNTIF(Z$13:Z$92,"НА")+COUNTIF(Z$13:Z$92,"ВД")+COUNTIF(Z$13:Z$92,"ВП")+COUNTIF(Z$13:Z$92,"ДД")+COUNTIF(Z$13:Z$92,"І")))</f>
        <v>1</v>
      </c>
      <c r="AA96" s="116" t="n">
        <f aca="false">IF(COUNTIF(AA$13:AA$92,"ВВ"),"-",IF(COUNTIF(AA$13:AA$92,"НЗ")+COUNTIF(AA$13:AA$92,"ТН")+COUNTIF(AA$13:AA$92,"ПР")+COUNTIF(AA$13:AA$92,"П")+COUNTIF(AA$13:AA$92,"В")+COUNTIF(AA$13:AA$92,"НА")+COUNTIF(AA$13:AA$92,"ВД")+COUNTIF(AA$13:AA$92,"ВП")+COUNTIF(AA$13:AA$92,"ДД")+COUNTIF(AA$13:AA$92,"І")=0,"-",COUNTIF(AA$13:AA$92,"НЗ")+COUNTIF(AA$13:AA$92,"ТН")+COUNTIF(AA$13:AA$92,"ПР")+COUNTIF(AA$13:AA$92,"П")+COUNTIF(AA$13:AA$92,"В")+COUNTIF(AA$13:AA$92,"НА")+COUNTIF(AA$13:AA$92,"ВД")+COUNTIF(AA$13:AA$92,"ВП")+COUNTIF(AA$13:AA$92,"ДД")+COUNTIF(AA$13:AA$92,"І")))</f>
        <v>2</v>
      </c>
      <c r="AB96" s="115" t="n">
        <f aca="false">IF(COUNTIF(AB$13:AB$92,"ВВ"),"-",IF(COUNTIF(AB$13:AB$92,"НЗ")+COUNTIF(AB$13:AB$92,"ТН")+COUNTIF(AB$13:AB$92,"ПР")+COUNTIF(AB$13:AB$92,"П")+COUNTIF(AB$13:AB$92,"В")+COUNTIF(AB$13:AB$92,"НА")+COUNTIF(AB$13:AB$92,"ВД")+COUNTIF(AB$13:AB$92,"ВП")+COUNTIF(AB$13:AB$92,"ДД")+COUNTIF(AB$13:AB$92,"І")=0,"-",COUNTIF(AB$13:AB$92,"НЗ")+COUNTIF(AB$13:AB$92,"ТН")+COUNTIF(AB$13:AB$92,"ПР")+COUNTIF(AB$13:AB$92,"П")+COUNTIF(AB$13:AB$92,"В")+COUNTIF(AB$13:AB$92,"НА")+COUNTIF(AB$13:AB$92,"ВД")+COUNTIF(AB$13:AB$92,"ВП")+COUNTIF(AB$13:AB$92,"ДД")+COUNTIF(AB$13:AB$92,"І")))</f>
        <v>12</v>
      </c>
      <c r="AC96" s="115" t="n">
        <f aca="false">IF(COUNTIF(AC$13:AC$92,"ВВ"),"-",IF(COUNTIF(AC$13:AC$92,"НЗ")+COUNTIF(AC$13:AC$92,"ТН")+COUNTIF(AC$13:AC$92,"ПР")+COUNTIF(AC$13:AC$92,"П")+COUNTIF(AC$13:AC$92,"В")+COUNTIF(AC$13:AC$92,"НА")+COUNTIF(AC$13:AC$92,"ВД")+COUNTIF(AC$13:AC$92,"ВП")+COUNTIF(AC$13:AC$92,"ДД")+COUNTIF(AC$13:AC$92,"І")=0,"-",COUNTIF(AC$13:AC$92,"НЗ")+COUNTIF(AC$13:AC$92,"ТН")+COUNTIF(AC$13:AC$92,"ПР")+COUNTIF(AC$13:AC$92,"П")+COUNTIF(AC$13:AC$92,"В")+COUNTIF(AC$13:AC$92,"НА")+COUNTIF(AC$13:AC$92,"ВД")+COUNTIF(AC$13:AC$92,"ВП")+COUNTIF(AC$13:AC$92,"ДД")+COUNTIF(AC$13:AC$92,"І")))</f>
        <v>13</v>
      </c>
      <c r="AD96" s="117" t="str">
        <f aca="false">IF(COUNTIF(AD$13:AD$92,"ВВ"),"-",IF(COUNTIF(AD$13:AD$92,"НЗ")+COUNTIF(AD$13:AD$92,"ТН")+COUNTIF(AD$13:AD$92,"ПР")+COUNTIF(AD$13:AD$92,"П")+COUNTIF(AD$13:AD$92,"В")+COUNTIF(AD$13:AD$92,"НА")+COUNTIF(AD$13:AD$92,"ВД")+COUNTIF(AD$13:AD$92,"ВП")+COUNTIF(AD$13:AD$92,"ДД")+COUNTIF(AD$13:AD$92,"І")=0,"-",COUNTIF(AD$13:AD$92,"НЗ")+COUNTIF(AD$13:AD$92,"ТН")+COUNTIF(AD$13:AD$92,"ПР")+COUNTIF(AD$13:AD$92,"П")+COUNTIF(AD$13:AD$92,"В")+COUNTIF(AD$13:AD$92,"НА")+COUNTIF(AD$13:AD$92,"ВД")+COUNTIF(AD$13:AD$92,"ВП")+COUNTIF(AD$13:AD$92,"ДД")+COUNTIF(AD$13:AD$92,"І")))</f>
        <v>-</v>
      </c>
      <c r="AE96" s="115" t="str">
        <f aca="false">IF(COUNTIF(AE$13:AE$92,"ВВ"),"-",IF(COUNTIF(AE$13:AE$92,"НЗ")+COUNTIF(AE$13:AE$92,"ТН")+COUNTIF(AE$13:AE$92,"ПР")+COUNTIF(AE$13:AE$92,"П")+COUNTIF(AE$13:AE$92,"В")+COUNTIF(AE$13:AE$92,"НА")+COUNTIF(AE$13:AE$92,"ВД")+COUNTIF(AE$13:AE$92,"ВП")+COUNTIF(AE$13:AE$92,"ДД")+COUNTIF(AE$13:AE$92,"І")=0,"-",COUNTIF(AE$13:AE$92,"НЗ")+COUNTIF(AE$13:AE$92,"ТН")+COUNTIF(AE$13:AE$92,"ПР")+COUNTIF(AE$13:AE$92,"П")+COUNTIF(AE$13:AE$92,"В")+COUNTIF(AE$13:AE$92,"НА")+COUNTIF(AE$13:AE$92,"ВД")+COUNTIF(AE$13:AE$92,"ВП")+COUNTIF(AE$13:AE$92,"ДД")+COUNTIF(AE$13:AE$92,"І")))</f>
        <v>-</v>
      </c>
      <c r="AF96" s="115" t="str">
        <f aca="false">IF(COUNTIF(AF$13:AF$92,"ВВ"),"-",IF(COUNTIF(AF$13:AF$92,"НЗ")+COUNTIF(AF$13:AF$92,"ТН")+COUNTIF(AF$13:AF$92,"ПР")+COUNTIF(AF$13:AF$92,"П")+COUNTIF(AF$13:AF$92,"В")+COUNTIF(AF$13:AF$92,"НА")+COUNTIF(AF$13:AF$92,"ВД")+COUNTIF(AF$13:AF$92,"ВП")+COUNTIF(AF$13:AF$92,"ДД")+COUNTIF(AF$13:AF$92,"І")=0,"-",COUNTIF(AF$13:AF$92,"НЗ")+COUNTIF(AF$13:AF$92,"ТН")+COUNTIF(AF$13:AF$92,"ПР")+COUNTIF(AF$13:AF$92,"П")+COUNTIF(AF$13:AF$92,"В")+COUNTIF(AF$13:AF$92,"НА")+COUNTIF(AF$13:AF$92,"ВД")+COUNTIF(AF$13:AF$92,"ВП")+COUNTIF(AF$13:AF$92,"ДД")+COUNTIF(AF$13:AF$92,"І")))</f>
        <v>-</v>
      </c>
      <c r="AG96" s="115" t="str">
        <f aca="false">IF(COUNTIF(AG$13:AG$92,"ВВ"),"-",IF(COUNTIF(AG$13:AG$92,"НЗ")+COUNTIF(AG$13:AG$92,"ТН")+COUNTIF(AG$13:AG$92,"ПР")+COUNTIF(AG$13:AG$92,"П")+COUNTIF(AG$13:AG$92,"В")+COUNTIF(AG$13:AG$92,"НА")+COUNTIF(AG$13:AG$92,"ВД")+COUNTIF(AG$13:AG$92,"ВП")+COUNTIF(AG$13:AG$92,"ДД")+COUNTIF(AG$13:AG$92,"І")=0,"-",COUNTIF(AG$13:AG$92,"НЗ")+COUNTIF(AG$13:AG$92,"ТН")+COUNTIF(AG$13:AG$92,"ПР")+COUNTIF(AG$13:AG$92,"П")+COUNTIF(AG$13:AG$92,"В")+COUNTIF(AG$13:AG$92,"НА")+COUNTIF(AG$13:AG$92,"ВД")+COUNTIF(AG$13:AG$92,"ВП")+COUNTIF(AG$13:AG$92,"ДД")+COUNTIF(AG$13:AG$92,"І")))</f>
        <v>-</v>
      </c>
      <c r="AH96" s="115" t="str">
        <f aca="false">IF(COUNTIF(AH$13:AH$92,"ВВ"),"-",IF(COUNTIF(AH$13:AH$92,"НЗ")+COUNTIF(AH$13:AH$92,"ТН")+COUNTIF(AH$13:AH$92,"ПР")+COUNTIF(AH$13:AH$92,"П")+COUNTIF(AH$13:AH$92,"В")+COUNTIF(AH$13:AH$92,"НА")+COUNTIF(AH$13:AH$92,"ВД")+COUNTIF(AH$13:AH$92,"ВП")+COUNTIF(AH$13:AH$92,"ДД")+COUNTIF(AH$13:AH$92,"І")=0,"-",COUNTIF(AH$13:AH$92,"НЗ")+COUNTIF(AH$13:AH$92,"ТН")+COUNTIF(AH$13:AH$92,"ПР")+COUNTIF(AH$13:AH$92,"П")+COUNTIF(AH$13:AH$92,"В")+COUNTIF(AH$13:AH$92,"НА")+COUNTIF(AH$13:AH$92,"ВД")+COUNTIF(AH$13:AH$92,"ВП")+COUNTIF(AH$13:AH$92,"ДД")+COUNTIF(AH$13:AH$92,"І")))</f>
        <v>-</v>
      </c>
      <c r="AI96" s="115" t="str">
        <f aca="false">IF(COUNTIF(AI$13:AI$92,"ВВ"),"-",IF(COUNTIF(AI$13:AI$92,"НЗ")+COUNTIF(AI$13:AI$92,"ТН")+COUNTIF(AI$13:AI$92,"ПР")+COUNTIF(AI$13:AI$92,"П")+COUNTIF(AI$13:AI$92,"В")+COUNTIF(AI$13:AI$92,"НА")+COUNTIF(AI$13:AI$92,"ВД")+COUNTIF(AI$13:AI$92,"ВП")+COUNTIF(AI$13:AI$92,"ДД")+COUNTIF(AI$13:AI$92,"І")=0,"-",COUNTIF(AI$13:AI$92,"НЗ")+COUNTIF(AI$13:AI$92,"ТН")+COUNTIF(AI$13:AI$92,"ПР")+COUNTIF(AI$13:AI$92,"П")+COUNTIF(AI$13:AI$92,"В")+COUNTIF(AI$13:AI$92,"НА")+COUNTIF(AI$13:AI$92,"ВД")+COUNTIF(AI$13:AI$92,"ВП")+COUNTIF(AI$13:AI$92,"ДД")+COUNTIF(AI$13:AI$92,"І")))</f>
        <v>-</v>
      </c>
      <c r="AJ96" s="115" t="str">
        <f aca="false">IF(COUNTIF(AJ$13:AJ$92,"ВВ"),"-",IF(COUNTIF(AJ$13:AJ$92,"НЗ")+COUNTIF(AJ$13:AJ$92,"ТН")+COUNTIF(AJ$13:AJ$92,"ПР")+COUNTIF(AJ$13:AJ$92,"П")+COUNTIF(AJ$13:AJ$92,"В")+COUNTIF(AJ$13:AJ$92,"НА")+COUNTIF(AJ$13:AJ$92,"ВД")+COUNTIF(AJ$13:AJ$92,"ВП")+COUNTIF(AJ$13:AJ$92,"ДД")+COUNTIF(AJ$13:AJ$92,"І")=0,"-",COUNTIF(AJ$13:AJ$92,"НЗ")+COUNTIF(AJ$13:AJ$92,"ТН")+COUNTIF(AJ$13:AJ$92,"ПР")+COUNTIF(AJ$13:AJ$92,"П")+COUNTIF(AJ$13:AJ$92,"В")+COUNTIF(AJ$13:AJ$92,"НА")+COUNTIF(AJ$13:AJ$92,"ВД")+COUNTIF(AJ$13:AJ$92,"ВП")+COUNTIF(AJ$13:AJ$92,"ДД")+COUNTIF(AJ$13:AJ$92,"І")))</f>
        <v>-</v>
      </c>
      <c r="AK96" s="118"/>
      <c r="AL96" s="118"/>
      <c r="AM96" s="118"/>
      <c r="AN96" s="118"/>
      <c r="AO96" s="118"/>
      <c r="AP96" s="118"/>
      <c r="AQ96" s="118"/>
      <c r="AR96" s="118"/>
      <c r="AS96" s="118"/>
      <c r="AT96" s="118"/>
      <c r="AU96" s="118"/>
      <c r="AV96" s="118"/>
      <c r="AW96" s="118"/>
      <c r="AX96" s="118"/>
      <c r="AY96" s="118"/>
      <c r="AZ96" s="118"/>
      <c r="BA96" s="119"/>
    </row>
    <row r="97" customFormat="false" ht="12.75" hidden="false" customHeight="false" outlineLevel="0" collapsed="false">
      <c r="D97" s="120"/>
      <c r="E97" s="120"/>
    </row>
    <row r="98" customFormat="false" ht="12.75" hidden="false" customHeight="true" outlineLevel="0" collapsed="false">
      <c r="A98" s="121" t="s">
        <v>81</v>
      </c>
      <c r="B98" s="121"/>
      <c r="C98" s="121"/>
      <c r="D98" s="121"/>
      <c r="E98" s="122"/>
      <c r="F98" s="122"/>
      <c r="G98" s="122"/>
      <c r="H98" s="122"/>
      <c r="I98" s="122"/>
      <c r="J98" s="122"/>
      <c r="L98" s="123"/>
      <c r="M98" s="123"/>
      <c r="N98" s="123"/>
      <c r="P98" s="124"/>
      <c r="Q98" s="124"/>
      <c r="R98" s="124"/>
      <c r="S98" s="124"/>
      <c r="T98" s="124"/>
      <c r="U98" s="125"/>
      <c r="V98" s="125"/>
      <c r="W98" s="126"/>
      <c r="X98" s="125"/>
      <c r="Y98" s="125"/>
      <c r="Z98" s="126"/>
      <c r="AA98" s="126"/>
      <c r="AB98" s="125"/>
      <c r="AC98" s="125"/>
      <c r="AD98" s="127"/>
      <c r="AE98" s="125"/>
      <c r="AF98" s="125"/>
      <c r="AG98" s="125"/>
      <c r="AH98" s="125"/>
      <c r="AI98" s="125"/>
      <c r="AJ98" s="125"/>
      <c r="AK98" s="128"/>
      <c r="AL98" s="128"/>
      <c r="AM98" s="128"/>
      <c r="AN98" s="129"/>
      <c r="AO98" s="129"/>
    </row>
    <row r="99" customFormat="false" ht="12.75" hidden="false" customHeight="true" outlineLevel="0" collapsed="false">
      <c r="A99" s="40"/>
      <c r="B99" s="130"/>
      <c r="C99" s="200"/>
      <c r="D99" s="40"/>
      <c r="E99" s="132" t="s">
        <v>82</v>
      </c>
      <c r="F99" s="132"/>
      <c r="G99" s="132"/>
      <c r="H99" s="132"/>
      <c r="I99" s="132"/>
      <c r="J99" s="132"/>
      <c r="K99" s="40"/>
      <c r="L99" s="132" t="s">
        <v>83</v>
      </c>
      <c r="M99" s="132"/>
      <c r="N99" s="132"/>
      <c r="O99" s="40"/>
      <c r="P99" s="132" t="s">
        <v>84</v>
      </c>
      <c r="Q99" s="132"/>
      <c r="R99" s="132"/>
      <c r="S99" s="132"/>
      <c r="T99" s="132"/>
      <c r="U99" s="40"/>
      <c r="V99" s="40"/>
      <c r="W99" s="133"/>
      <c r="X99" s="40"/>
      <c r="Y99" s="40"/>
      <c r="Z99" s="133"/>
      <c r="AA99" s="133"/>
      <c r="AB99" s="40"/>
      <c r="AC99" s="40"/>
      <c r="AD99" s="134"/>
      <c r="AE99" s="40"/>
      <c r="AF99" s="40"/>
      <c r="AG99" s="40"/>
      <c r="AH99" s="40"/>
      <c r="AI99" s="40"/>
      <c r="AJ99" s="40"/>
      <c r="AK99" s="40"/>
      <c r="AL99" s="135"/>
      <c r="AM99" s="40"/>
      <c r="AN99" s="136"/>
      <c r="AO99" s="136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137"/>
    </row>
    <row r="100" customFormat="false" ht="12.75" hidden="false" customHeight="true" outlineLevel="0" collapsed="false">
      <c r="A100" s="138" t="s">
        <v>85</v>
      </c>
      <c r="B100" s="138"/>
      <c r="C100" s="201"/>
      <c r="E100" s="140" t="s">
        <v>86</v>
      </c>
      <c r="F100" s="140"/>
      <c r="G100" s="140"/>
      <c r="H100" s="140"/>
      <c r="I100" s="140"/>
      <c r="J100" s="140"/>
      <c r="L100" s="123"/>
      <c r="M100" s="123"/>
      <c r="N100" s="123"/>
      <c r="P100" s="124"/>
      <c r="Q100" s="124"/>
      <c r="R100" s="124"/>
      <c r="S100" s="124"/>
      <c r="T100" s="124"/>
      <c r="U100" s="125"/>
      <c r="V100" s="125"/>
      <c r="W100" s="126"/>
      <c r="X100" s="125"/>
      <c r="Y100" s="125"/>
      <c r="Z100" s="126"/>
      <c r="AA100" s="126"/>
      <c r="AB100" s="125"/>
      <c r="AC100" s="125"/>
      <c r="AD100" s="127"/>
      <c r="AE100" s="125"/>
      <c r="AF100" s="125"/>
      <c r="AG100" s="125"/>
      <c r="AH100" s="125"/>
      <c r="AI100" s="125"/>
      <c r="AJ100" s="125"/>
      <c r="AK100" s="141" t="n">
        <f aca="false">AO4</f>
        <v>43522</v>
      </c>
      <c r="AL100" s="141"/>
      <c r="AM100" s="141"/>
      <c r="AN100" s="129"/>
      <c r="AO100" s="129"/>
    </row>
    <row r="101" customFormat="false" ht="12.75" hidden="false" customHeight="true" outlineLevel="0" collapsed="false">
      <c r="A101" s="40"/>
      <c r="B101" s="40"/>
      <c r="C101" s="202"/>
      <c r="D101" s="40"/>
      <c r="E101" s="132" t="s">
        <v>82</v>
      </c>
      <c r="F101" s="132"/>
      <c r="G101" s="132"/>
      <c r="H101" s="132"/>
      <c r="I101" s="132"/>
      <c r="J101" s="132"/>
      <c r="K101" s="40"/>
      <c r="L101" s="132" t="s">
        <v>83</v>
      </c>
      <c r="M101" s="132"/>
      <c r="N101" s="132"/>
      <c r="O101" s="40"/>
      <c r="P101" s="132" t="s">
        <v>84</v>
      </c>
      <c r="Q101" s="132"/>
      <c r="R101" s="132"/>
      <c r="S101" s="132"/>
      <c r="T101" s="132"/>
      <c r="U101" s="136"/>
      <c r="V101" s="136"/>
      <c r="W101" s="142"/>
      <c r="X101" s="136"/>
      <c r="Y101" s="136"/>
      <c r="Z101" s="142"/>
      <c r="AA101" s="142"/>
      <c r="AB101" s="136"/>
      <c r="AC101" s="136"/>
      <c r="AD101" s="143"/>
      <c r="AE101" s="136"/>
      <c r="AF101" s="136"/>
      <c r="AG101" s="136"/>
      <c r="AH101" s="136"/>
      <c r="AI101" s="136"/>
      <c r="AJ101" s="136"/>
      <c r="AK101" s="136"/>
      <c r="AL101" s="40"/>
      <c r="AM101" s="136"/>
      <c r="AN101" s="136"/>
      <c r="AO101" s="136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137"/>
    </row>
    <row r="103" customFormat="false" ht="12.75" hidden="false" customHeight="true" outlineLevel="0" collapsed="false">
      <c r="D103" s="144" t="s">
        <v>87</v>
      </c>
      <c r="E103" s="144"/>
      <c r="F103" s="144"/>
      <c r="G103" s="144"/>
      <c r="H103" s="144"/>
      <c r="I103" s="144"/>
      <c r="J103" s="144"/>
      <c r="K103" s="144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4"/>
      <c r="AA103" s="144"/>
      <c r="AB103" s="144"/>
      <c r="AC103" s="144"/>
      <c r="AD103" s="144"/>
      <c r="AE103" s="144"/>
      <c r="AF103" s="144"/>
      <c r="AG103" s="144"/>
      <c r="AH103" s="144"/>
      <c r="AI103" s="144"/>
      <c r="AJ103" s="144"/>
      <c r="AK103" s="144"/>
      <c r="AL103" s="144"/>
      <c r="AM103" s="144"/>
    </row>
    <row r="104" customFormat="false" ht="12.75" hidden="false" customHeight="true" outlineLevel="0" collapsed="false">
      <c r="D104" s="6" t="s">
        <v>35</v>
      </c>
      <c r="E104" s="6" t="s">
        <v>88</v>
      </c>
      <c r="F104" s="145" t="s">
        <v>89</v>
      </c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5"/>
      <c r="AL104" s="145"/>
      <c r="AM104" s="145"/>
    </row>
    <row r="105" customFormat="false" ht="12.75" hidden="false" customHeight="true" outlineLevel="0" collapsed="false">
      <c r="D105" s="6" t="s">
        <v>38</v>
      </c>
      <c r="E105" s="6" t="s">
        <v>88</v>
      </c>
      <c r="F105" s="145" t="s">
        <v>90</v>
      </c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5"/>
      <c r="AL105" s="145"/>
      <c r="AM105" s="145"/>
    </row>
    <row r="106" customFormat="false" ht="12.75" hidden="false" customHeight="true" outlineLevel="0" collapsed="false">
      <c r="D106" s="6" t="s">
        <v>91</v>
      </c>
      <c r="E106" s="6" t="s">
        <v>88</v>
      </c>
      <c r="F106" s="145" t="s">
        <v>92</v>
      </c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</row>
    <row r="107" customFormat="false" ht="12.75" hidden="false" customHeight="true" outlineLevel="0" collapsed="false">
      <c r="D107" s="6" t="s">
        <v>93</v>
      </c>
      <c r="E107" s="6" t="s">
        <v>88</v>
      </c>
      <c r="F107" s="145" t="s">
        <v>94</v>
      </c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  <c r="AB107" s="145"/>
      <c r="AC107" s="145"/>
      <c r="AD107" s="145"/>
      <c r="AE107" s="145"/>
      <c r="AF107" s="145"/>
      <c r="AG107" s="145"/>
      <c r="AH107" s="145"/>
      <c r="AI107" s="145"/>
      <c r="AJ107" s="145"/>
      <c r="AK107" s="145"/>
      <c r="AL107" s="145"/>
      <c r="AM107" s="145"/>
    </row>
    <row r="108" customFormat="false" ht="12.75" hidden="false" customHeight="true" outlineLevel="0" collapsed="false">
      <c r="D108" s="6" t="s">
        <v>36</v>
      </c>
      <c r="E108" s="6" t="s">
        <v>88</v>
      </c>
      <c r="F108" s="145" t="s">
        <v>95</v>
      </c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45"/>
      <c r="AD108" s="145"/>
      <c r="AE108" s="145"/>
      <c r="AF108" s="145"/>
      <c r="AG108" s="145"/>
      <c r="AH108" s="145"/>
      <c r="AI108" s="145"/>
      <c r="AJ108" s="145"/>
      <c r="AK108" s="145"/>
      <c r="AL108" s="145"/>
      <c r="AM108" s="145"/>
    </row>
    <row r="109" customFormat="false" ht="12.75" hidden="false" customHeight="true" outlineLevel="0" collapsed="false">
      <c r="D109" s="6" t="s">
        <v>37</v>
      </c>
      <c r="E109" s="6" t="s">
        <v>88</v>
      </c>
      <c r="F109" s="145" t="s">
        <v>96</v>
      </c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  <c r="AA109" s="145"/>
      <c r="AB109" s="145"/>
      <c r="AC109" s="145"/>
      <c r="AD109" s="145"/>
      <c r="AE109" s="145"/>
      <c r="AF109" s="145"/>
      <c r="AG109" s="145"/>
      <c r="AH109" s="145"/>
      <c r="AI109" s="145"/>
      <c r="AJ109" s="145"/>
      <c r="AK109" s="145"/>
      <c r="AL109" s="145"/>
      <c r="AM109" s="145"/>
    </row>
    <row r="110" customFormat="false" ht="12.75" hidden="false" customHeight="true" outlineLevel="0" collapsed="false">
      <c r="D110" s="6" t="s">
        <v>42</v>
      </c>
      <c r="E110" s="6" t="s">
        <v>88</v>
      </c>
      <c r="F110" s="145" t="s">
        <v>27</v>
      </c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</row>
    <row r="111" customFormat="false" ht="12.75" hidden="false" customHeight="true" outlineLevel="0" collapsed="false">
      <c r="D111" s="6" t="s">
        <v>97</v>
      </c>
      <c r="E111" s="6" t="s">
        <v>88</v>
      </c>
      <c r="F111" s="145" t="s">
        <v>98</v>
      </c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  <c r="AB111" s="145"/>
      <c r="AC111" s="145"/>
      <c r="AD111" s="145"/>
      <c r="AE111" s="145"/>
      <c r="AF111" s="145"/>
      <c r="AG111" s="145"/>
      <c r="AH111" s="145"/>
      <c r="AI111" s="145"/>
      <c r="AJ111" s="145"/>
      <c r="AK111" s="145"/>
      <c r="AL111" s="145"/>
      <c r="AM111" s="145"/>
    </row>
    <row r="112" customFormat="false" ht="12.75" hidden="false" customHeight="true" outlineLevel="0" collapsed="false">
      <c r="D112" s="6" t="s">
        <v>43</v>
      </c>
      <c r="E112" s="6" t="s">
        <v>88</v>
      </c>
      <c r="F112" s="145" t="s">
        <v>99</v>
      </c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</row>
    <row r="113" customFormat="false" ht="12.75" hidden="false" customHeight="true" outlineLevel="0" collapsed="false">
      <c r="D113" s="6" t="s">
        <v>44</v>
      </c>
      <c r="E113" s="6" t="s">
        <v>88</v>
      </c>
      <c r="F113" s="145" t="s">
        <v>100</v>
      </c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  <c r="AA113" s="145"/>
      <c r="AB113" s="145"/>
      <c r="AC113" s="145"/>
      <c r="AD113" s="145"/>
      <c r="AE113" s="145"/>
      <c r="AF113" s="145"/>
      <c r="AG113" s="145"/>
      <c r="AH113" s="145"/>
      <c r="AI113" s="145"/>
      <c r="AJ113" s="145"/>
      <c r="AK113" s="145"/>
      <c r="AL113" s="145"/>
      <c r="AM113" s="145"/>
    </row>
    <row r="114" customFormat="false" ht="12.75" hidden="false" customHeight="true" outlineLevel="0" collapsed="false">
      <c r="D114" s="6" t="s">
        <v>40</v>
      </c>
      <c r="E114" s="6" t="s">
        <v>88</v>
      </c>
      <c r="F114" s="145" t="s">
        <v>101</v>
      </c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  <c r="AB114" s="145"/>
      <c r="AC114" s="145"/>
      <c r="AD114" s="145"/>
      <c r="AE114" s="145"/>
      <c r="AF114" s="145"/>
      <c r="AG114" s="145"/>
      <c r="AH114" s="145"/>
      <c r="AI114" s="145"/>
      <c r="AJ114" s="145"/>
      <c r="AK114" s="145"/>
      <c r="AL114" s="145"/>
      <c r="AM114" s="145"/>
    </row>
    <row r="115" customFormat="false" ht="12.75" hidden="false" customHeight="true" outlineLevel="0" collapsed="false">
      <c r="D115" s="6" t="s">
        <v>45</v>
      </c>
      <c r="E115" s="6" t="s">
        <v>88</v>
      </c>
      <c r="F115" s="145" t="s">
        <v>30</v>
      </c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  <c r="AA115" s="145"/>
      <c r="AB115" s="145"/>
      <c r="AC115" s="145"/>
      <c r="AD115" s="145"/>
      <c r="AE115" s="145"/>
      <c r="AF115" s="145"/>
      <c r="AG115" s="145"/>
      <c r="AH115" s="145"/>
      <c r="AI115" s="145"/>
      <c r="AJ115" s="145"/>
      <c r="AK115" s="145"/>
      <c r="AL115" s="145"/>
      <c r="AM115" s="145"/>
    </row>
    <row r="116" customFormat="false" ht="12.75" hidden="false" customHeight="true" outlineLevel="0" collapsed="false">
      <c r="D116" s="6" t="s">
        <v>46</v>
      </c>
      <c r="E116" s="6" t="s">
        <v>88</v>
      </c>
      <c r="F116" s="145" t="s">
        <v>31</v>
      </c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  <c r="AA116" s="145"/>
      <c r="AB116" s="145"/>
      <c r="AC116" s="145"/>
      <c r="AD116" s="145"/>
      <c r="AE116" s="145"/>
      <c r="AF116" s="145"/>
      <c r="AG116" s="145"/>
      <c r="AH116" s="145"/>
      <c r="AI116" s="145"/>
      <c r="AJ116" s="145"/>
      <c r="AK116" s="145"/>
      <c r="AL116" s="145"/>
      <c r="AM116" s="145"/>
    </row>
    <row r="117" customFormat="false" ht="12.75" hidden="false" customHeight="true" outlineLevel="0" collapsed="false">
      <c r="D117" s="6" t="s">
        <v>41</v>
      </c>
      <c r="E117" s="6" t="s">
        <v>88</v>
      </c>
      <c r="F117" s="145" t="s">
        <v>102</v>
      </c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  <c r="AA117" s="145"/>
      <c r="AB117" s="145"/>
      <c r="AC117" s="145"/>
      <c r="AD117" s="145"/>
      <c r="AE117" s="145"/>
      <c r="AF117" s="145"/>
      <c r="AG117" s="145"/>
      <c r="AH117" s="145"/>
      <c r="AI117" s="145"/>
      <c r="AJ117" s="145"/>
      <c r="AK117" s="145"/>
      <c r="AL117" s="145"/>
      <c r="AM117" s="145"/>
    </row>
    <row r="118" customFormat="false" ht="12.75" hidden="false" customHeight="true" outlineLevel="0" collapsed="false">
      <c r="D118" s="6" t="s">
        <v>47</v>
      </c>
      <c r="E118" s="6" t="s">
        <v>88</v>
      </c>
      <c r="F118" s="145" t="s">
        <v>32</v>
      </c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5"/>
      <c r="AK118" s="145"/>
      <c r="AL118" s="145"/>
      <c r="AM118" s="145"/>
    </row>
    <row r="119" customFormat="false" ht="12.75" hidden="false" customHeight="true" outlineLevel="0" collapsed="false">
      <c r="D119" s="6" t="s">
        <v>48</v>
      </c>
      <c r="E119" s="6" t="s">
        <v>88</v>
      </c>
      <c r="F119" s="145" t="s">
        <v>33</v>
      </c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  <c r="AA119" s="145"/>
      <c r="AB119" s="145"/>
      <c r="AC119" s="145"/>
      <c r="AD119" s="145"/>
      <c r="AE119" s="145"/>
      <c r="AF119" s="145"/>
      <c r="AG119" s="145"/>
      <c r="AH119" s="145"/>
      <c r="AI119" s="145"/>
      <c r="AJ119" s="145"/>
      <c r="AK119" s="145"/>
      <c r="AL119" s="145"/>
      <c r="AM119" s="145"/>
    </row>
  </sheetData>
  <autoFilter ref="A12:BA94"/>
  <mergeCells count="494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A76"/>
    <mergeCell ref="B73:B76"/>
    <mergeCell ref="C73:C76"/>
    <mergeCell ref="D73:D76"/>
    <mergeCell ref="AK73:AK76"/>
    <mergeCell ref="AL73:AL76"/>
    <mergeCell ref="AM73:AM76"/>
    <mergeCell ref="AN73:AN76"/>
    <mergeCell ref="AO73:AO76"/>
    <mergeCell ref="AP73:AP76"/>
    <mergeCell ref="AQ73:AQ76"/>
    <mergeCell ref="AR73:AR76"/>
    <mergeCell ref="AS73:AS76"/>
    <mergeCell ref="AT73:AT76"/>
    <mergeCell ref="AU73:AU76"/>
    <mergeCell ref="AV73:AV76"/>
    <mergeCell ref="AW73:AW76"/>
    <mergeCell ref="AX73:AX76"/>
    <mergeCell ref="AY73:AY76"/>
    <mergeCell ref="AZ73:AZ76"/>
    <mergeCell ref="BA73:BA76"/>
    <mergeCell ref="A77:A80"/>
    <mergeCell ref="B77:B80"/>
    <mergeCell ref="C77:C80"/>
    <mergeCell ref="D77:D80"/>
    <mergeCell ref="AK77:AK80"/>
    <mergeCell ref="AL77:AL80"/>
    <mergeCell ref="AM77:AM80"/>
    <mergeCell ref="AN77:AN80"/>
    <mergeCell ref="AO77:AO80"/>
    <mergeCell ref="AP77:AP80"/>
    <mergeCell ref="AQ77:AQ80"/>
    <mergeCell ref="AR77:AR80"/>
    <mergeCell ref="AS77:AS80"/>
    <mergeCell ref="AT77:AT80"/>
    <mergeCell ref="AU77:AU80"/>
    <mergeCell ref="AV77:AV80"/>
    <mergeCell ref="AW77:AW80"/>
    <mergeCell ref="AX77:AX80"/>
    <mergeCell ref="AY77:AY80"/>
    <mergeCell ref="AZ77:AZ80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O81:AO84"/>
    <mergeCell ref="AP81:AP84"/>
    <mergeCell ref="AQ81:AQ84"/>
    <mergeCell ref="AR81:AR84"/>
    <mergeCell ref="AS81:AS84"/>
    <mergeCell ref="AT81:AT84"/>
    <mergeCell ref="AU81:AU84"/>
    <mergeCell ref="AV81:AV84"/>
    <mergeCell ref="AW81:AW84"/>
    <mergeCell ref="AX81:AX84"/>
    <mergeCell ref="AY81:AY84"/>
    <mergeCell ref="AZ81:AZ84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P85:AP88"/>
    <mergeCell ref="AQ85:AQ88"/>
    <mergeCell ref="AR85:AR88"/>
    <mergeCell ref="AS85:AS88"/>
    <mergeCell ref="AT85:AT88"/>
    <mergeCell ref="AU85:AU88"/>
    <mergeCell ref="AV85:AV88"/>
    <mergeCell ref="AW85:AW88"/>
    <mergeCell ref="AX85:AX88"/>
    <mergeCell ref="AY85:AY88"/>
    <mergeCell ref="AZ85:AZ88"/>
    <mergeCell ref="BA85:BA88"/>
    <mergeCell ref="A89:A92"/>
    <mergeCell ref="B89:B92"/>
    <mergeCell ref="C89:C92"/>
    <mergeCell ref="D89:D92"/>
    <mergeCell ref="AK89:AK92"/>
    <mergeCell ref="AL89:AL92"/>
    <mergeCell ref="AM89:AM92"/>
    <mergeCell ref="AN89:AN92"/>
    <mergeCell ref="AO89:AO92"/>
    <mergeCell ref="AP89:AP92"/>
    <mergeCell ref="AQ89:AQ92"/>
    <mergeCell ref="AR89:AR92"/>
    <mergeCell ref="AS89:AS92"/>
    <mergeCell ref="AT89:AT92"/>
    <mergeCell ref="AU89:AU92"/>
    <mergeCell ref="AV89:AV92"/>
    <mergeCell ref="AW89:AW92"/>
    <mergeCell ref="AX89:AX92"/>
    <mergeCell ref="AY89:AY92"/>
    <mergeCell ref="AZ89:AZ92"/>
    <mergeCell ref="BA89:BA92"/>
    <mergeCell ref="A93:E93"/>
    <mergeCell ref="A94:E94"/>
    <mergeCell ref="A95:E95"/>
    <mergeCell ref="A96:E96"/>
    <mergeCell ref="A98:D98"/>
    <mergeCell ref="E98:J98"/>
    <mergeCell ref="L98:N98"/>
    <mergeCell ref="P98:T98"/>
    <mergeCell ref="AK98:AM98"/>
    <mergeCell ref="E99:J99"/>
    <mergeCell ref="L99:N99"/>
    <mergeCell ref="P99:T99"/>
    <mergeCell ref="E100:J100"/>
    <mergeCell ref="L100:N100"/>
    <mergeCell ref="P100:T100"/>
    <mergeCell ref="AK100:AM100"/>
    <mergeCell ref="E101:J101"/>
    <mergeCell ref="L101:N101"/>
    <mergeCell ref="P101:T101"/>
    <mergeCell ref="D103:AM103"/>
    <mergeCell ref="F104:AM104"/>
    <mergeCell ref="F105:AM105"/>
    <mergeCell ref="F106:AM106"/>
    <mergeCell ref="F107:AM107"/>
    <mergeCell ref="F108:AM108"/>
    <mergeCell ref="F109:AM109"/>
    <mergeCell ref="F110:AM110"/>
    <mergeCell ref="F111:AM111"/>
    <mergeCell ref="F112:AM112"/>
    <mergeCell ref="F113:AM113"/>
    <mergeCell ref="F114:AM114"/>
    <mergeCell ref="F115:AM115"/>
    <mergeCell ref="F116:AM116"/>
    <mergeCell ref="F117:AM117"/>
    <mergeCell ref="F118:AM118"/>
    <mergeCell ref="F119:AM119"/>
  </mergeCells>
  <conditionalFormatting sqref="AH16:AJ16,AH20:AJ20,AH24:AJ24,AH28:AJ28,AH32:AJ32,AH36:AJ36,AH40:AJ40,AH44:AJ44,AH48:AJ48,AH52:AJ52,AH56:AJ56,AH60:AJ60,AH64:AJ64,AH68:AJ68,AH72:AJ72,AH76:AJ76,AH80:AJ80,AH84:AJ84,AH88:AJ88,AH92:AJ92">
    <cfRule type="cellIs" priority="2" operator="greaterThan" aboveAverage="0" equalAverage="0" bottom="0" percent="0" rank="0" text="" dxfId="0">
      <formula>4</formula>
    </cfRule>
  </conditionalFormatting>
  <conditionalFormatting sqref="F16:Y16,F20:Y20,F24:Y24,F28:Y28,F32:Y32,F36:Y36,F40:Y40,F44:Y44,F48:Y48,F52:Y52,F56:Y56,F60:Y60,F64:Y64,F68:Y68,F72:AG72,F76:AG76,F80:AG80,F84:AG84,F88:AG88,F92:AG92,AB16:AG16,AB20:AG20,AB24:AG24,AB28:AG28,AB32:AG32,AB36:AG36,AB40:AG40,AB44:AG44,AB48:AG48,AB52:AG52,AB56:AG56,AA60:AG60,AA64:AG64,AA68:AG68">
    <cfRule type="cellIs" priority="3" operator="greaterThan" aboveAverage="0" equalAverage="0" bottom="0" percent="0" rank="0" text="" dxfId="1">
      <formula>4</formula>
    </cfRule>
  </conditionalFormatting>
  <conditionalFormatting sqref="Z60,Z64,Z68,Z16:AA16,Z20:AA20,Z24:AA24,Z28:AA28,Z32:AA32,Z36:AA36,Z40:AA40,Z44:AA44,Z48:AA48,Z52:AA52,Z56:AA56">
    <cfRule type="cellIs" priority="4" operator="greaterThan" aboveAverage="0" equalAverage="0" bottom="0" percent="0" rank="0" text="" dxfId="2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CC00"/>
    <pageSetUpPr fitToPage="true"/>
  </sheetPr>
  <dimension ref="A2:BA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80" workbookViewId="0">
      <pane xSplit="5" ySplit="12" topLeftCell="F13" activePane="bottomRight" state="frozen"/>
      <selection pane="topLeft" activeCell="A1" activeCellId="0" sqref="A1"/>
      <selection pane="topRight" activeCell="F1" activeCellId="0" sqref="F1"/>
      <selection pane="bottomLeft" activeCell="A13" activeCellId="0" sqref="A13"/>
      <selection pane="bottomRight" activeCell="AI65" activeCellId="0" sqref="AI65"/>
    </sheetView>
  </sheetViews>
  <sheetFormatPr defaultRowHeight="12.75"/>
  <cols>
    <col collapsed="false" hidden="false" max="1" min="1" style="1" width="3.99489795918367"/>
    <col collapsed="false" hidden="false" max="2" min="2" style="1" width="29.5357142857143"/>
    <col collapsed="false" hidden="false" max="3" min="3" style="120" width="16.5510204081633"/>
    <col collapsed="false" hidden="false" max="4" min="4" style="1" width="27.6836734693878"/>
    <col collapsed="false" hidden="false" max="5" min="5" style="1" width="3.99489795918367"/>
    <col collapsed="false" hidden="false" max="16" min="6" style="1" width="4.70918367346939"/>
    <col collapsed="false" hidden="false" max="17" min="17" style="2" width="4.70918367346939"/>
    <col collapsed="false" hidden="false" max="22" min="18" style="1" width="4.70918367346939"/>
    <col collapsed="false" hidden="false" max="26" min="23" style="2" width="4.70918367346939"/>
    <col collapsed="false" hidden="false" max="27" min="27" style="1" width="4.70918367346939"/>
    <col collapsed="false" hidden="false" max="28" min="28" style="2" width="4.70918367346939"/>
    <col collapsed="false" hidden="false" max="29" min="29" style="1" width="4.70918367346939"/>
    <col collapsed="false" hidden="false" max="30" min="30" style="2" width="4.70918367346939"/>
    <col collapsed="false" hidden="false" max="31" min="31" style="3" width="4.70918367346939"/>
    <col collapsed="false" hidden="false" max="36" min="32" style="1" width="4.70918367346939"/>
    <col collapsed="false" hidden="false" max="37" min="37" style="1" width="7.70408163265306"/>
    <col collapsed="false" hidden="false" max="39" min="38" style="1" width="4.70918367346939"/>
    <col collapsed="false" hidden="false" max="40" min="40" style="1" width="8.8469387755102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9.55612244897959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9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4"/>
      <c r="Q4" s="13"/>
      <c r="R4" s="14"/>
      <c r="S4" s="11"/>
      <c r="T4" s="11"/>
      <c r="U4" s="11"/>
      <c r="V4" s="11"/>
      <c r="AA4" s="11"/>
      <c r="AC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  <c r="Q5" s="19"/>
      <c r="R5" s="11"/>
      <c r="S5" s="11"/>
      <c r="T5" s="11"/>
      <c r="U5" s="11"/>
      <c r="V5" s="11"/>
      <c r="AA5" s="11"/>
      <c r="AC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4"/>
      <c r="Q6" s="13"/>
      <c r="R6" s="11"/>
      <c r="S6" s="11"/>
      <c r="T6" s="11"/>
      <c r="U6" s="11"/>
      <c r="V6" s="11"/>
      <c r="AA6" s="11"/>
      <c r="AC6" s="11"/>
      <c r="AK6" s="11"/>
    </row>
    <row r="7" customFormat="false" ht="16.5" hidden="false" customHeight="true" outlineLevel="0" collapsed="false">
      <c r="A7" s="11"/>
      <c r="B7" s="22"/>
      <c r="C7" s="194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5"/>
      <c r="X7" s="25"/>
      <c r="Y7" s="25"/>
      <c r="Z7" s="25"/>
      <c r="AA7" s="23"/>
      <c r="AB7" s="25"/>
      <c r="AC7" s="23"/>
      <c r="AD7" s="25"/>
      <c r="AE7" s="26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93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196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46.45" hidden="false" customHeight="true" outlineLevel="0" collapsed="false">
      <c r="A11" s="31"/>
      <c r="B11" s="31"/>
      <c r="C11" s="196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2" t="n">
        <v>11</v>
      </c>
      <c r="Q11" s="43" t="n">
        <v>12</v>
      </c>
      <c r="R11" s="42" t="n">
        <v>13</v>
      </c>
      <c r="S11" s="42" t="n">
        <v>14</v>
      </c>
      <c r="T11" s="42" t="n">
        <v>15</v>
      </c>
      <c r="U11" s="42" t="n">
        <v>16</v>
      </c>
      <c r="V11" s="42" t="n">
        <v>17</v>
      </c>
      <c r="W11" s="43" t="n">
        <v>18</v>
      </c>
      <c r="X11" s="43" t="n">
        <v>19</v>
      </c>
      <c r="Y11" s="43" t="n">
        <v>20</v>
      </c>
      <c r="Z11" s="43" t="n">
        <v>21</v>
      </c>
      <c r="AA11" s="42" t="n">
        <v>22</v>
      </c>
      <c r="AB11" s="43" t="n">
        <v>23</v>
      </c>
      <c r="AC11" s="42" t="n">
        <v>24</v>
      </c>
      <c r="AD11" s="43" t="n">
        <v>25</v>
      </c>
      <c r="AE11" s="44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5.25" hidden="false" customHeight="true" outlineLevel="0" collapsed="false">
      <c r="A12" s="46"/>
      <c r="B12" s="47"/>
      <c r="C12" s="197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  <c r="R12" s="49"/>
      <c r="S12" s="49"/>
      <c r="T12" s="49"/>
      <c r="U12" s="49"/>
      <c r="V12" s="49"/>
      <c r="W12" s="50"/>
      <c r="X12" s="50"/>
      <c r="Y12" s="50"/>
      <c r="Z12" s="50"/>
      <c r="AA12" s="49"/>
      <c r="AB12" s="50"/>
      <c r="AC12" s="49"/>
      <c r="AD12" s="50"/>
      <c r="AE12" s="51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>Александру Тетяна Георгіївна</v>
      </c>
      <c r="C13" s="102" t="s">
        <v>230</v>
      </c>
      <c r="D13" s="60" t="str">
        <f aca="false">IFERROR(VLOOKUP($C13,Списки!$A$1:$C$3999,3,0),"")</f>
        <v>контролер</v>
      </c>
      <c r="E13" s="0"/>
      <c r="F13" s="61" t="str">
        <f aca="false">VLOOKUP(F$11,Графік!$A$5:$C$32,3,0)</f>
        <v>Р</v>
      </c>
      <c r="G13" s="158" t="str">
        <f aca="false">VLOOKUP(G$11,Графік!$A$5:$C$32,3,0)</f>
        <v>Р</v>
      </c>
      <c r="H13" s="158" t="str">
        <f aca="false">VLOOKUP(H$11,Графік!$A$5:$C$32,3,0)</f>
        <v>ВВ</v>
      </c>
      <c r="I13" s="158" t="s">
        <v>41</v>
      </c>
      <c r="J13" s="158" t="s">
        <v>41</v>
      </c>
      <c r="K13" s="158" t="s">
        <v>41</v>
      </c>
      <c r="L13" s="158" t="s">
        <v>41</v>
      </c>
      <c r="M13" s="158" t="s">
        <v>41</v>
      </c>
      <c r="N13" s="158" t="str">
        <f aca="false">VLOOKUP(N$11,Графік!$A$5:$C$32,3,0)</f>
        <v>ВВ</v>
      </c>
      <c r="O13" s="158" t="str">
        <f aca="false">VLOOKUP(O$11,Графік!$A$5:$C$32,3,0)</f>
        <v>ВВ</v>
      </c>
      <c r="P13" s="158" t="str">
        <f aca="false">VLOOKUP(P$11,Графік!$A$5:$C$32,3,0)</f>
        <v>Р</v>
      </c>
      <c r="Q13" s="159" t="str">
        <f aca="false">VLOOKUP(Q$11,Графік!$A$5:$C$32,3,0)</f>
        <v>Р</v>
      </c>
      <c r="R13" s="158" t="str">
        <f aca="false">VLOOKUP(R$11,Графік!$A$5:$C$32,3,0)</f>
        <v>Р</v>
      </c>
      <c r="S13" s="158" t="str">
        <f aca="false">VLOOKUP(S$11,Графік!$A$5:$C$32,3,0)</f>
        <v>Р</v>
      </c>
      <c r="T13" s="158" t="str">
        <f aca="false">VLOOKUP(T$11,Графік!$A$5:$C$32,3,0)</f>
        <v>ВВ</v>
      </c>
      <c r="U13" s="158" t="str">
        <f aca="false">VLOOKUP(U$11,Графік!$A$5:$C$32,3,0)</f>
        <v>ВВ</v>
      </c>
      <c r="V13" s="158" t="str">
        <f aca="false">VLOOKUP(V$11,Графік!$A$5:$C$32,3,0)</f>
        <v>Р</v>
      </c>
      <c r="W13" s="159" t="str">
        <f aca="false">VLOOKUP(W$11,Графік!$A$5:$C$32,3,0)</f>
        <v>Р</v>
      </c>
      <c r="X13" s="159" t="str">
        <f aca="false">VLOOKUP(X$11,Графік!$A$5:$C$32,3,0)</f>
        <v>Р</v>
      </c>
      <c r="Y13" s="159" t="str">
        <f aca="false">VLOOKUP(Y$11,Графік!$A$5:$C$32,3,0)</f>
        <v>Р</v>
      </c>
      <c r="Z13" s="159" t="str">
        <f aca="false">VLOOKUP(Z$11,Графік!$A$5:$C$32,3,0)</f>
        <v>ВВ</v>
      </c>
      <c r="AA13" s="158" t="str">
        <f aca="false">VLOOKUP(AA$11,Графік!$A$5:$C$32,3,0)</f>
        <v>ВВ</v>
      </c>
      <c r="AB13" s="159" t="s">
        <v>51</v>
      </c>
      <c r="AC13" s="159" t="s">
        <v>51</v>
      </c>
      <c r="AD13" s="159" t="str">
        <f aca="false">VLOOKUP(AD$11,Графік!$A$5:$C$32,3,0)</f>
        <v>Р</v>
      </c>
      <c r="AE13" s="160" t="str">
        <f aca="false">VLOOKUP(AE$11,Графік!$A$5:$C$32,3,0)</f>
        <v>Р</v>
      </c>
      <c r="AF13" s="158" t="str">
        <f aca="false">VLOOKUP(AF$11,Графік!$A$5:$C$32,3,0)</f>
        <v>ВВ</v>
      </c>
      <c r="AG13" s="158" t="str">
        <f aca="false">VLOOKUP(AG$11,Графік!$A$5:$C$32,3,0)</f>
        <v>ВВ</v>
      </c>
      <c r="AH13" s="158"/>
      <c r="AI13" s="158"/>
      <c r="AJ13" s="161"/>
      <c r="AK13" s="66" t="n">
        <f aca="false">SUMIF($F13:$AJ16,"Р",$F14:$AJ14)</f>
        <v>96</v>
      </c>
      <c r="AL13" s="67" t="n">
        <f aca="false">SUMIF($F15:$AJ16,"НУ",$F16:$AJ16)</f>
        <v>0</v>
      </c>
      <c r="AM13" s="68" t="n">
        <f aca="false">SUMIF(F13:AJ16,"РВ",F14:AJ14)</f>
        <v>0</v>
      </c>
      <c r="AN13" s="69" t="n">
        <f aca="false">AK13+AL13+AM13</f>
        <v>96</v>
      </c>
      <c r="AO13" s="70" t="n">
        <f aca="false">COUNTIF($F13:$AJ16,"=Р")</f>
        <v>12</v>
      </c>
      <c r="AP13" s="70" t="n">
        <f aca="false">COUNTIF($F13:$AJ16,"=ВВ")</f>
        <v>9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5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2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n">
        <f aca="false">IF(C13&gt;1,Графік!$D$36,"")</f>
        <v>144</v>
      </c>
    </row>
    <row r="14" s="80" customFormat="true" ht="15" hidden="false" customHeight="true" outlineLevel="0" collapsed="false">
      <c r="A14" s="57"/>
      <c r="B14" s="58"/>
      <c r="C14" s="102"/>
      <c r="D14" s="60"/>
      <c r="E14" s="74"/>
      <c r="F14" s="75" t="n">
        <f aca="false">IF(F13="Р",8,"")</f>
        <v>8</v>
      </c>
      <c r="G14" s="76" t="n">
        <f aca="false">IF(G13="Р",8,"")</f>
        <v>8</v>
      </c>
      <c r="H14" s="76" t="str">
        <f aca="false">IF(H13="Р",8,"")</f>
        <v/>
      </c>
      <c r="I14" s="76" t="str">
        <f aca="false">IF(I13="Р",8,"")</f>
        <v/>
      </c>
      <c r="J14" s="76" t="str">
        <f aca="false">IF(J13="Р",8,"")</f>
        <v/>
      </c>
      <c r="K14" s="76" t="str">
        <f aca="false">IF(K13="Р",8,"")</f>
        <v/>
      </c>
      <c r="L14" s="76" t="str">
        <f aca="false">IF(L13="Р",8,"")</f>
        <v/>
      </c>
      <c r="M14" s="76" t="str">
        <f aca="false">IF(M13="Р",8,"")</f>
        <v/>
      </c>
      <c r="N14" s="76" t="str">
        <f aca="false">IF(N13="Р",8,"")</f>
        <v/>
      </c>
      <c r="O14" s="76" t="str">
        <f aca="false">IF(O13="Р",8,"")</f>
        <v/>
      </c>
      <c r="P14" s="76" t="n">
        <f aca="false">IF(P13="Р",8,"")</f>
        <v>8</v>
      </c>
      <c r="Q14" s="77" t="n">
        <f aca="false">IF(Q13="Р",8,"")</f>
        <v>8</v>
      </c>
      <c r="R14" s="76" t="n">
        <f aca="false">IF(R13="Р",8,"")</f>
        <v>8</v>
      </c>
      <c r="S14" s="76" t="n">
        <f aca="false">IF(S13="Р",8,"")</f>
        <v>8</v>
      </c>
      <c r="T14" s="76" t="str">
        <f aca="false">IF(T13="Р",8,"")</f>
        <v/>
      </c>
      <c r="U14" s="76" t="str">
        <f aca="false">IF(U13="Р",8,"")</f>
        <v/>
      </c>
      <c r="V14" s="76" t="n">
        <f aca="false">IF(V13="Р",8,"")</f>
        <v>8</v>
      </c>
      <c r="W14" s="77" t="n">
        <f aca="false">IF(W13="Р",8,"")</f>
        <v>8</v>
      </c>
      <c r="X14" s="77" t="n">
        <f aca="false">IF(X13="Р",8,"")</f>
        <v>8</v>
      </c>
      <c r="Y14" s="77" t="n">
        <f aca="false">IF(Y13="Р",8,"")</f>
        <v>8</v>
      </c>
      <c r="Z14" s="77" t="str">
        <f aca="false">IF(Z13="Р",8,"")</f>
        <v/>
      </c>
      <c r="AA14" s="76" t="str">
        <f aca="false">IF(AA13="Р",8,"")</f>
        <v/>
      </c>
      <c r="AB14" s="77"/>
      <c r="AC14" s="76"/>
      <c r="AD14" s="77" t="n">
        <v>8</v>
      </c>
      <c r="AE14" s="78" t="n">
        <v>8</v>
      </c>
      <c r="AF14" s="76"/>
      <c r="AG14" s="76"/>
      <c r="AH14" s="76"/>
      <c r="AI14" s="76"/>
      <c r="AJ14" s="79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102"/>
      <c r="D15" s="60"/>
      <c r="E15" s="74"/>
      <c r="F15" s="81" t="str">
        <f aca="false">IF(F16&gt;0,"НУ","")</f>
        <v/>
      </c>
      <c r="G15" s="83" t="str">
        <f aca="false">IF(G16&gt;0,"НУ","")</f>
        <v/>
      </c>
      <c r="H15" s="83" t="str">
        <f aca="false">IF(H16&gt;0,"НУ","")</f>
        <v/>
      </c>
      <c r="I15" s="83" t="str">
        <f aca="false">IF(I16&gt;0,"НУ","")</f>
        <v/>
      </c>
      <c r="J15" s="83" t="str">
        <f aca="false">IF(J16&gt;0,"НУ","")</f>
        <v/>
      </c>
      <c r="K15" s="83" t="str">
        <f aca="false">IF(K16&gt;0,"НУ","")</f>
        <v/>
      </c>
      <c r="L15" s="83" t="str">
        <f aca="false">IF(L16&gt;0,"НУ","")</f>
        <v/>
      </c>
      <c r="M15" s="83" t="str">
        <f aca="false">IF(M16&gt;0,"НУ","")</f>
        <v/>
      </c>
      <c r="N15" s="83" t="str">
        <f aca="false">IF(N16&gt;0,"НУ","")</f>
        <v/>
      </c>
      <c r="O15" s="83" t="str">
        <f aca="false">IF(O16&gt;0,"НУ","")</f>
        <v/>
      </c>
      <c r="P15" s="83" t="str">
        <f aca="false">IF(P16&gt;0,"НУ","")</f>
        <v/>
      </c>
      <c r="Q15" s="83" t="str">
        <f aca="false">IF(Q16&gt;0,"НУ","")</f>
        <v/>
      </c>
      <c r="R15" s="83" t="str">
        <f aca="false">IF(R16&gt;0,"НУ","")</f>
        <v/>
      </c>
      <c r="S15" s="83" t="str">
        <f aca="false">IF(S16&gt;0,"НУ","")</f>
        <v/>
      </c>
      <c r="T15" s="83" t="str">
        <f aca="false">IF(T16&gt;0,"НУ","")</f>
        <v/>
      </c>
      <c r="U15" s="83" t="str">
        <f aca="false">IF(U16&gt;0,"НУ","")</f>
        <v/>
      </c>
      <c r="V15" s="83" t="str">
        <f aca="false">IF(V16&gt;0,"НУ","")</f>
        <v/>
      </c>
      <c r="W15" s="83" t="str">
        <f aca="false">IF(W16&gt;0,"НУ","")</f>
        <v/>
      </c>
      <c r="X15" s="83" t="str">
        <f aca="false">IF(X16&gt;0,"НУ","")</f>
        <v/>
      </c>
      <c r="Y15" s="83" t="str">
        <f aca="false">IF(Y16&gt;0,"НУ","")</f>
        <v/>
      </c>
      <c r="Z15" s="83" t="str">
        <f aca="false">IF(Z16&gt;0,"НУ","")</f>
        <v/>
      </c>
      <c r="AA15" s="83" t="str">
        <f aca="false">IF(AA16&gt;0,"НУ","")</f>
        <v/>
      </c>
      <c r="AB15" s="83"/>
      <c r="AC15" s="83"/>
      <c r="AD15" s="83"/>
      <c r="AE15" s="84"/>
      <c r="AF15" s="83"/>
      <c r="AG15" s="83"/>
      <c r="AH15" s="83"/>
      <c r="AI15" s="83" t="str">
        <f aca="false">IF(AI16&gt;0,"НУ","")</f>
        <v/>
      </c>
      <c r="AJ15" s="85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102"/>
      <c r="D16" s="60"/>
      <c r="E16" s="86"/>
      <c r="F16" s="213"/>
      <c r="G16" s="214"/>
      <c r="H16" s="214"/>
      <c r="I16" s="214"/>
      <c r="J16" s="214"/>
      <c r="K16" s="214"/>
      <c r="L16" s="214"/>
      <c r="M16" s="214"/>
      <c r="N16" s="88"/>
      <c r="O16" s="88"/>
      <c r="P16" s="88"/>
      <c r="Q16" s="89"/>
      <c r="R16" s="88"/>
      <c r="S16" s="88"/>
      <c r="T16" s="88"/>
      <c r="U16" s="88"/>
      <c r="V16" s="88"/>
      <c r="W16" s="89"/>
      <c r="X16" s="89"/>
      <c r="Y16" s="89"/>
      <c r="Z16" s="89"/>
      <c r="AA16" s="88"/>
      <c r="AB16" s="89"/>
      <c r="AC16" s="88"/>
      <c r="AD16" s="89"/>
      <c r="AE16" s="90"/>
      <c r="AF16" s="88"/>
      <c r="AG16" s="88"/>
      <c r="AH16" s="88"/>
      <c r="AI16" s="88"/>
      <c r="AJ16" s="91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>Кадишева Аліса Віталіївна</v>
      </c>
      <c r="C17" s="102" t="s">
        <v>231</v>
      </c>
      <c r="D17" s="60" t="str">
        <f aca="false">IFERROR(VLOOKUP($C17,Списки!$A$1:$C$3999,3,0),"")</f>
        <v>контролер</v>
      </c>
      <c r="E17" s="92"/>
      <c r="F17" s="183" t="s">
        <v>41</v>
      </c>
      <c r="G17" s="82" t="s">
        <v>41</v>
      </c>
      <c r="H17" s="82" t="s">
        <v>41</v>
      </c>
      <c r="I17" s="82" t="s">
        <v>41</v>
      </c>
      <c r="J17" s="82" t="s">
        <v>41</v>
      </c>
      <c r="K17" s="82" t="s">
        <v>41</v>
      </c>
      <c r="L17" s="82" t="s">
        <v>41</v>
      </c>
      <c r="M17" s="82" t="s">
        <v>41</v>
      </c>
      <c r="N17" s="166" t="str">
        <f aca="false">VLOOKUP(N$11,Графік!$A$5:$C$32,3,0)</f>
        <v>ВВ</v>
      </c>
      <c r="O17" s="166" t="str">
        <f aca="false">VLOOKUP(O$11,Графік!$A$5:$C$32,3,0)</f>
        <v>ВВ</v>
      </c>
      <c r="P17" s="166" t="str">
        <f aca="false">VLOOKUP(P$11,Графік!$A$5:$C$32,3,0)</f>
        <v>Р</v>
      </c>
      <c r="Q17" s="167" t="str">
        <f aca="false">VLOOKUP(Q$11,Графік!$A$5:$C$32,3,0)</f>
        <v>Р</v>
      </c>
      <c r="R17" s="166" t="str">
        <f aca="false">VLOOKUP(R$11,Графік!$A$5:$C$32,3,0)</f>
        <v>Р</v>
      </c>
      <c r="S17" s="166" t="str">
        <f aca="false">VLOOKUP(S$11,Графік!$A$5:$C$32,3,0)</f>
        <v>Р</v>
      </c>
      <c r="T17" s="166" t="str">
        <f aca="false">VLOOKUP(T$11,Графік!$A$5:$C$32,3,0)</f>
        <v>ВВ</v>
      </c>
      <c r="U17" s="166" t="str">
        <f aca="false">VLOOKUP(U$11,Графік!$A$5:$C$32,3,0)</f>
        <v>ВВ</v>
      </c>
      <c r="V17" s="166" t="str">
        <f aca="false">VLOOKUP(V$11,Графік!$A$5:$C$32,3,0)</f>
        <v>Р</v>
      </c>
      <c r="W17" s="167" t="str">
        <f aca="false">VLOOKUP(W$11,Графік!$A$5:$C$32,3,0)</f>
        <v>Р</v>
      </c>
      <c r="X17" s="167" t="str">
        <f aca="false">VLOOKUP(X$11,Графік!$A$5:$C$32,3,0)</f>
        <v>Р</v>
      </c>
      <c r="Y17" s="167" t="str">
        <f aca="false">VLOOKUP(Y$11,Графік!$A$5:$C$32,3,0)</f>
        <v>Р</v>
      </c>
      <c r="Z17" s="159" t="str">
        <f aca="false">VLOOKUP(Z$11,Графік!$A$5:$C$32,3,0)</f>
        <v>ВВ</v>
      </c>
      <c r="AA17" s="158" t="str">
        <f aca="false">VLOOKUP(AA$11,Графік!$A$5:$C$32,3,0)</f>
        <v>ВВ</v>
      </c>
      <c r="AB17" s="159" t="s">
        <v>51</v>
      </c>
      <c r="AC17" s="159" t="s">
        <v>51</v>
      </c>
      <c r="AD17" s="159" t="str">
        <f aca="false">VLOOKUP(AD$11,Графік!$A$5:$C$32,3,0)</f>
        <v>Р</v>
      </c>
      <c r="AE17" s="160" t="str">
        <f aca="false">VLOOKUP(AE$11,Графік!$A$5:$C$32,3,0)</f>
        <v>Р</v>
      </c>
      <c r="AF17" s="158" t="str">
        <f aca="false">VLOOKUP(AF$11,Графік!$A$5:$C$32,3,0)</f>
        <v>ВВ</v>
      </c>
      <c r="AG17" s="158" t="str">
        <f aca="false">VLOOKUP(AG$11,Графік!$A$5:$C$32,3,0)</f>
        <v>ВВ</v>
      </c>
      <c r="AH17" s="166"/>
      <c r="AI17" s="166"/>
      <c r="AJ17" s="169"/>
      <c r="AK17" s="93" t="n">
        <f aca="false">SUMIF($F17:$AJ20,"Р",$F18:$AJ18)</f>
        <v>80</v>
      </c>
      <c r="AL17" s="94" t="n">
        <f aca="false">SUMIF($F19:$AJ20,"НУ",$F20:$AJ20)</f>
        <v>0</v>
      </c>
      <c r="AM17" s="95" t="n">
        <f aca="false">SUMIF(F17:AJ20,"РВ",F18:AJ18)</f>
        <v>0</v>
      </c>
      <c r="AN17" s="96" t="n">
        <f aca="false">AK17+AL17+AM17</f>
        <v>80</v>
      </c>
      <c r="AO17" s="70" t="n">
        <f aca="false">COUNTIF($F17:$AJ20,"=Р")</f>
        <v>10</v>
      </c>
      <c r="AP17" s="97" t="n">
        <f aca="false">COUNTIF($F17:$AJ20,"=ВВ")</f>
        <v>8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8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2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0</v>
      </c>
      <c r="BA17" s="73" t="n">
        <f aca="false">IF(C17&gt;1,Графік!$D$36,"")</f>
        <v>144</v>
      </c>
    </row>
    <row r="18" customFormat="false" ht="15" hidden="false" customHeight="true" outlineLevel="0" collapsed="false">
      <c r="A18" s="57"/>
      <c r="B18" s="58"/>
      <c r="C18" s="102"/>
      <c r="D18" s="60"/>
      <c r="E18" s="100"/>
      <c r="F18" s="170" t="str">
        <f aca="false">IF(F17="Р",8,"")</f>
        <v/>
      </c>
      <c r="G18" s="76" t="str">
        <f aca="false">IF(G17="Р",8,"")</f>
        <v/>
      </c>
      <c r="H18" s="170" t="str">
        <f aca="false">IF(H17="Р",8,"")</f>
        <v/>
      </c>
      <c r="I18" s="170" t="str">
        <f aca="false">IF(I17="Р",8,"")</f>
        <v/>
      </c>
      <c r="J18" s="170" t="str">
        <f aca="false">IF(J17="Р",8,"")</f>
        <v/>
      </c>
      <c r="K18" s="170" t="str">
        <f aca="false">IF(K17="Р",8,"")</f>
        <v/>
      </c>
      <c r="L18" s="170" t="str">
        <f aca="false">IF(L17="Р",8,"")</f>
        <v/>
      </c>
      <c r="M18" s="170" t="str">
        <f aca="false">IF(M17="Р",8,"")</f>
        <v/>
      </c>
      <c r="N18" s="170" t="str">
        <f aca="false">IF(N17="Р",8,"")</f>
        <v/>
      </c>
      <c r="O18" s="170" t="str">
        <f aca="false">IF(O17="Р",8,"")</f>
        <v/>
      </c>
      <c r="P18" s="170" t="n">
        <f aca="false">IF(P17="Р",8,"")</f>
        <v>8</v>
      </c>
      <c r="Q18" s="171" t="n">
        <f aca="false">IF(Q17="Р",8,"")</f>
        <v>8</v>
      </c>
      <c r="R18" s="170" t="n">
        <f aca="false">IF(R17="Р",8,"")</f>
        <v>8</v>
      </c>
      <c r="S18" s="170" t="n">
        <f aca="false">IF(S17="Р",8,"")</f>
        <v>8</v>
      </c>
      <c r="T18" s="170" t="str">
        <f aca="false">IF(T17="Р",8,"")</f>
        <v/>
      </c>
      <c r="U18" s="170" t="str">
        <f aca="false">IF(U17="Р",8,"")</f>
        <v/>
      </c>
      <c r="V18" s="170" t="n">
        <f aca="false">IF(V17="Р",8,"")</f>
        <v>8</v>
      </c>
      <c r="W18" s="171" t="n">
        <f aca="false">IF(W17="Р",8,"")</f>
        <v>8</v>
      </c>
      <c r="X18" s="171" t="n">
        <f aca="false">IF(X17="Р",8,"")</f>
        <v>8</v>
      </c>
      <c r="Y18" s="171" t="n">
        <f aca="false">IF(Y17="Р",8,"")</f>
        <v>8</v>
      </c>
      <c r="Z18" s="77" t="str">
        <f aca="false">IF(Z17="Р",8,"")</f>
        <v/>
      </c>
      <c r="AA18" s="76" t="str">
        <f aca="false">IF(AA17="Р",8,"")</f>
        <v/>
      </c>
      <c r="AB18" s="77"/>
      <c r="AC18" s="170"/>
      <c r="AD18" s="77" t="n">
        <v>8</v>
      </c>
      <c r="AE18" s="78" t="n">
        <v>8</v>
      </c>
      <c r="AF18" s="76"/>
      <c r="AG18" s="76"/>
      <c r="AH18" s="76"/>
      <c r="AI18" s="76"/>
      <c r="AJ18" s="79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102"/>
      <c r="D19" s="60"/>
      <c r="E19" s="100"/>
      <c r="F19" s="183" t="str">
        <f aca="false">IF(F20&gt;0,"НУ","")</f>
        <v/>
      </c>
      <c r="G19" s="82" t="str">
        <f aca="false">IF(G20&gt;0,"НУ","")</f>
        <v/>
      </c>
      <c r="H19" s="82" t="str">
        <f aca="false">IF(H20&gt;0,"НУ","")</f>
        <v/>
      </c>
      <c r="I19" s="82" t="str">
        <f aca="false">IF(I20&gt;0,"НУ","")</f>
        <v/>
      </c>
      <c r="J19" s="82" t="str">
        <f aca="false">IF(J20&gt;0,"НУ","")</f>
        <v/>
      </c>
      <c r="K19" s="82" t="str">
        <f aca="false">IF(K20&gt;0,"НУ","")</f>
        <v/>
      </c>
      <c r="L19" s="82" t="str">
        <f aca="false">IF(L20&gt;0,"НУ","")</f>
        <v/>
      </c>
      <c r="M19" s="82" t="str">
        <f aca="false">IF(M20&gt;0,"НУ","")</f>
        <v/>
      </c>
      <c r="N19" s="82" t="str">
        <f aca="false">IF(N20&gt;0,"НУ","")</f>
        <v/>
      </c>
      <c r="O19" s="82" t="str">
        <f aca="false">IF(O20&gt;0,"НУ","")</f>
        <v/>
      </c>
      <c r="P19" s="82" t="str">
        <f aca="false">IF(P20&gt;0,"НУ","")</f>
        <v/>
      </c>
      <c r="Q19" s="83" t="str">
        <f aca="false">IF(Q20&gt;0,"НУ","")</f>
        <v/>
      </c>
      <c r="R19" s="82" t="str">
        <f aca="false">IF(R20&gt;0,"НУ","")</f>
        <v/>
      </c>
      <c r="S19" s="82" t="str">
        <f aca="false">IF(S20&gt;0,"НУ","")</f>
        <v/>
      </c>
      <c r="T19" s="82" t="str">
        <f aca="false">IF(T20&gt;0,"НУ","")</f>
        <v/>
      </c>
      <c r="U19" s="82" t="str">
        <f aca="false">IF(U20&gt;0,"НУ","")</f>
        <v/>
      </c>
      <c r="V19" s="82" t="str">
        <f aca="false">IF(V20&gt;0,"НУ","")</f>
        <v/>
      </c>
      <c r="W19" s="83" t="str">
        <f aca="false">IF(W20&gt;0,"НУ","")</f>
        <v/>
      </c>
      <c r="X19" s="83" t="str">
        <f aca="false">IF(X20&gt;0,"НУ","")</f>
        <v/>
      </c>
      <c r="Y19" s="83" t="str">
        <f aca="false">IF(Y20&gt;0,"НУ","")</f>
        <v/>
      </c>
      <c r="Z19" s="83" t="str">
        <f aca="false">IF(Z20&gt;0,"НУ","")</f>
        <v/>
      </c>
      <c r="AA19" s="83" t="str">
        <f aca="false">IF(AA20&gt;0,"НУ","")</f>
        <v/>
      </c>
      <c r="AB19" s="83"/>
      <c r="AC19" s="82"/>
      <c r="AD19" s="83"/>
      <c r="AE19" s="84"/>
      <c r="AF19" s="82"/>
      <c r="AG19" s="82"/>
      <c r="AH19" s="82"/>
      <c r="AI19" s="82"/>
      <c r="AJ19" s="173"/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102"/>
      <c r="D20" s="60"/>
      <c r="E20" s="101"/>
      <c r="F20" s="187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9"/>
      <c r="R20" s="88"/>
      <c r="S20" s="88"/>
      <c r="T20" s="88"/>
      <c r="U20" s="88"/>
      <c r="V20" s="88"/>
      <c r="W20" s="89"/>
      <c r="X20" s="89"/>
      <c r="Y20" s="89"/>
      <c r="Z20" s="89"/>
      <c r="AA20" s="88"/>
      <c r="AB20" s="89"/>
      <c r="AC20" s="88"/>
      <c r="AD20" s="89"/>
      <c r="AE20" s="90"/>
      <c r="AF20" s="88"/>
      <c r="AG20" s="88"/>
      <c r="AH20" s="88"/>
      <c r="AI20" s="88"/>
      <c r="AJ20" s="91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>Пасічник Констянтин Васильович</v>
      </c>
      <c r="C21" s="102" t="s">
        <v>232</v>
      </c>
      <c r="D21" s="60" t="str">
        <f aca="false">IFERROR(VLOOKUP($C21,Списки!$A$1:$C$3999,3,0),"")</f>
        <v>контролер</v>
      </c>
      <c r="E21" s="92"/>
      <c r="F21" s="61" t="str">
        <f aca="false">VLOOKUP(F$11,Графік!$A$5:$C$32,3,0)</f>
        <v>Р</v>
      </c>
      <c r="G21" s="158" t="str">
        <f aca="false">VLOOKUP(G$11,Графік!$A$5:$C$32,3,0)</f>
        <v>Р</v>
      </c>
      <c r="H21" s="158" t="str">
        <f aca="false">VLOOKUP(H$11,Графік!$A$5:$C$32,3,0)</f>
        <v>ВВ</v>
      </c>
      <c r="I21" s="158" t="str">
        <f aca="false">VLOOKUP(I$11,Графік!$A$5:$C$32,3,0)</f>
        <v>ВВ</v>
      </c>
      <c r="J21" s="158" t="str">
        <f aca="false">VLOOKUP(J$11,Графік!$A$5:$C$32,3,0)</f>
        <v>Р</v>
      </c>
      <c r="K21" s="158" t="str">
        <f aca="false">VLOOKUP(K$11,Графік!$A$5:$C$32,3,0)</f>
        <v>Р</v>
      </c>
      <c r="L21" s="158" t="str">
        <f aca="false">VLOOKUP(L$11,Графік!$A$5:$C$32,3,0)</f>
        <v>Р</v>
      </c>
      <c r="M21" s="158" t="str">
        <f aca="false">VLOOKUP(M$11,Графік!$A$5:$C$32,3,0)</f>
        <v>Р</v>
      </c>
      <c r="N21" s="158" t="str">
        <f aca="false">VLOOKUP(N$11,Графік!$A$5:$C$32,3,0)</f>
        <v>ВВ</v>
      </c>
      <c r="O21" s="158" t="str">
        <f aca="false">VLOOKUP(O$11,Графік!$A$5:$C$32,3,0)</f>
        <v>ВВ</v>
      </c>
      <c r="P21" s="158" t="str">
        <f aca="false">VLOOKUP(P$11,Графік!$A$5:$C$32,3,0)</f>
        <v>Р</v>
      </c>
      <c r="Q21" s="159" t="str">
        <f aca="false">VLOOKUP(Q$11,Графік!$A$5:$C$32,3,0)</f>
        <v>Р</v>
      </c>
      <c r="R21" s="158" t="str">
        <f aca="false">VLOOKUP(R$11,Графік!$A$5:$C$32,3,0)</f>
        <v>Р</v>
      </c>
      <c r="S21" s="158" t="str">
        <f aca="false">VLOOKUP(S$11,Графік!$A$5:$C$32,3,0)</f>
        <v>Р</v>
      </c>
      <c r="T21" s="158" t="str">
        <f aca="false">VLOOKUP(T$11,Графік!$A$5:$C$32,3,0)</f>
        <v>ВВ</v>
      </c>
      <c r="U21" s="158" t="str">
        <f aca="false">VLOOKUP(U$11,Графік!$A$5:$C$32,3,0)</f>
        <v>ВВ</v>
      </c>
      <c r="V21" s="158" t="s">
        <v>66</v>
      </c>
      <c r="W21" s="159" t="s">
        <v>66</v>
      </c>
      <c r="X21" s="159" t="s">
        <v>66</v>
      </c>
      <c r="Y21" s="159" t="s">
        <v>66</v>
      </c>
      <c r="Z21" s="159" t="str">
        <f aca="false">VLOOKUP(Z$11,Графік!$A$5:$C$32,3,0)</f>
        <v>ВВ</v>
      </c>
      <c r="AA21" s="158" t="str">
        <f aca="false">VLOOKUP(AA$11,Графік!$A$5:$C$32,3,0)</f>
        <v>ВВ</v>
      </c>
      <c r="AB21" s="159" t="str">
        <f aca="false">VLOOKUP(AB$11,Графік!$A$5:$C$32,3,0)</f>
        <v>Р</v>
      </c>
      <c r="AC21" s="159" t="str">
        <f aca="false">VLOOKUP(AC$11,Графік!$A$5:$C$32,3,0)</f>
        <v>Р</v>
      </c>
      <c r="AD21" s="159" t="str">
        <f aca="false">VLOOKUP(AD$11,Графік!$A$5:$C$32,3,0)</f>
        <v>Р</v>
      </c>
      <c r="AE21" s="160" t="str">
        <f aca="false">VLOOKUP(AE$11,Графік!$A$5:$C$32,3,0)</f>
        <v>Р</v>
      </c>
      <c r="AF21" s="158" t="str">
        <f aca="false">VLOOKUP(AF$11,Графік!$A$5:$C$32,3,0)</f>
        <v>ВВ</v>
      </c>
      <c r="AG21" s="158" t="str">
        <f aca="false">VLOOKUP(AG$11,Графік!$A$5:$C$32,3,0)</f>
        <v>ВВ</v>
      </c>
      <c r="AH21" s="158"/>
      <c r="AI21" s="158"/>
      <c r="AJ21" s="161"/>
      <c r="AK21" s="93" t="n">
        <f aca="false">SUMIF($F21:$AJ24,"Р",$F22:$AJ22)</f>
        <v>112</v>
      </c>
      <c r="AL21" s="94" t="n">
        <f aca="false">SUMIF($F23:$AJ24,"НУ",$F24:$AJ24)</f>
        <v>0</v>
      </c>
      <c r="AM21" s="95" t="n">
        <f aca="false">SUMIF(F21:AJ24,"РВ",F22:AJ22)</f>
        <v>0</v>
      </c>
      <c r="AN21" s="96" t="n">
        <f aca="false">AK21+AL21+AM21</f>
        <v>112</v>
      </c>
      <c r="AO21" s="70" t="n">
        <f aca="false">COUNTIF($F21:$AJ24,"=Р")</f>
        <v>14</v>
      </c>
      <c r="AP21" s="97" t="n">
        <f aca="false">COUNTIF($F21:$AJ24,"=ВВ")</f>
        <v>10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0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4</v>
      </c>
      <c r="BA21" s="73" t="n">
        <f aca="false">IF(C21&gt;1,Графік!$D$36,"")</f>
        <v>144</v>
      </c>
    </row>
    <row r="22" customFormat="false" ht="15" hidden="false" customHeight="true" outlineLevel="0" collapsed="false">
      <c r="A22" s="57"/>
      <c r="B22" s="58"/>
      <c r="C22" s="102"/>
      <c r="D22" s="60"/>
      <c r="E22" s="100"/>
      <c r="F22" s="75" t="n">
        <f aca="false">IF(F21="Р",8,"")</f>
        <v>8</v>
      </c>
      <c r="G22" s="76" t="n">
        <f aca="false">IF(G21="Р",8,"")</f>
        <v>8</v>
      </c>
      <c r="H22" s="170" t="str">
        <f aca="false">IF(H21="Р",8,"")</f>
        <v/>
      </c>
      <c r="I22" s="170" t="str">
        <f aca="false">IF(I21="Р",8,"")</f>
        <v/>
      </c>
      <c r="J22" s="170" t="n">
        <f aca="false">IF(J21="Р",8,"")</f>
        <v>8</v>
      </c>
      <c r="K22" s="170" t="n">
        <f aca="false">IF(K21="Р",8,"")</f>
        <v>8</v>
      </c>
      <c r="L22" s="170" t="n">
        <f aca="false">IF(L21="Р",8,"")</f>
        <v>8</v>
      </c>
      <c r="M22" s="170" t="n">
        <f aca="false">IF(M21="Р",8,"")</f>
        <v>8</v>
      </c>
      <c r="N22" s="170" t="str">
        <f aca="false">IF(N21="Р",8,"")</f>
        <v/>
      </c>
      <c r="O22" s="170" t="str">
        <f aca="false">IF(O21="Р",8,"")</f>
        <v/>
      </c>
      <c r="P22" s="170" t="n">
        <f aca="false">IF(P21="Р",8,"")</f>
        <v>8</v>
      </c>
      <c r="Q22" s="171" t="n">
        <f aca="false">IF(Q21="Р",8,"")</f>
        <v>8</v>
      </c>
      <c r="R22" s="170" t="n">
        <f aca="false">IF(R21="Р",8,"")</f>
        <v>8</v>
      </c>
      <c r="S22" s="170" t="n">
        <f aca="false">IF(S21="Р",8,"")</f>
        <v>8</v>
      </c>
      <c r="T22" s="170" t="str">
        <f aca="false">IF(T21="Р",8,"")</f>
        <v/>
      </c>
      <c r="U22" s="170" t="str">
        <f aca="false">IF(U21="Р",8,"")</f>
        <v/>
      </c>
      <c r="V22" s="170" t="str">
        <f aca="false">IF(V21="Р",8,"")</f>
        <v/>
      </c>
      <c r="W22" s="171" t="str">
        <f aca="false">IF(W21="Р",8,"")</f>
        <v/>
      </c>
      <c r="X22" s="171" t="str">
        <f aca="false">IF(X21="Р",8,"")</f>
        <v/>
      </c>
      <c r="Y22" s="171" t="str">
        <f aca="false">IF(Y21="Р",8,"")</f>
        <v/>
      </c>
      <c r="Z22" s="77" t="str">
        <f aca="false">IF(Z21="Р",8,"")</f>
        <v/>
      </c>
      <c r="AA22" s="76" t="str">
        <f aca="false">IF(AA21="Р",8,"")</f>
        <v/>
      </c>
      <c r="AB22" s="77" t="n">
        <v>8</v>
      </c>
      <c r="AC22" s="170" t="n">
        <v>8</v>
      </c>
      <c r="AD22" s="77" t="n">
        <v>8</v>
      </c>
      <c r="AE22" s="78" t="n">
        <v>8</v>
      </c>
      <c r="AF22" s="76"/>
      <c r="AG22" s="76"/>
      <c r="AH22" s="76"/>
      <c r="AI22" s="76"/>
      <c r="AJ22" s="79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102"/>
      <c r="D23" s="60"/>
      <c r="E23" s="100"/>
      <c r="F23" s="82" t="str">
        <f aca="false">IF(F24&gt;0,"НУ","")</f>
        <v/>
      </c>
      <c r="G23" s="82" t="str">
        <f aca="false">IF(G24&gt;0,"НУ","")</f>
        <v/>
      </c>
      <c r="H23" s="82" t="str">
        <f aca="false">IF(H24&gt;0,"НУ","")</f>
        <v/>
      </c>
      <c r="I23" s="82" t="str">
        <f aca="false">IF(I24&gt;0,"НУ","")</f>
        <v/>
      </c>
      <c r="J23" s="82" t="str">
        <f aca="false">IF(J24&gt;0,"НУ","")</f>
        <v/>
      </c>
      <c r="K23" s="82" t="str">
        <f aca="false">IF(K24&gt;0,"НУ","")</f>
        <v/>
      </c>
      <c r="L23" s="82" t="str">
        <f aca="false">IF(L24&gt;0,"НУ","")</f>
        <v/>
      </c>
      <c r="M23" s="82" t="str">
        <f aca="false">IF(M24&gt;0,"НУ","")</f>
        <v/>
      </c>
      <c r="N23" s="82" t="str">
        <f aca="false">IF(N24&gt;0,"НУ","")</f>
        <v/>
      </c>
      <c r="O23" s="82" t="str">
        <f aca="false">IF(O24&gt;0,"НУ","")</f>
        <v/>
      </c>
      <c r="P23" s="82" t="str">
        <f aca="false">IF(P24&gt;0,"НУ","")</f>
        <v/>
      </c>
      <c r="Q23" s="83" t="str">
        <f aca="false">IF(Q24&gt;0,"НУ","")</f>
        <v/>
      </c>
      <c r="R23" s="82" t="str">
        <f aca="false">IF(R24&gt;0,"НУ","")</f>
        <v/>
      </c>
      <c r="S23" s="82" t="str">
        <f aca="false">IF(S24&gt;0,"НУ","")</f>
        <v/>
      </c>
      <c r="T23" s="82" t="str">
        <f aca="false">IF(T24&gt;0,"НУ","")</f>
        <v/>
      </c>
      <c r="U23" s="82" t="str">
        <f aca="false">IF(U24&gt;0,"НУ","")</f>
        <v/>
      </c>
      <c r="V23" s="82" t="str">
        <f aca="false">IF(V24&gt;0,"НУ","")</f>
        <v/>
      </c>
      <c r="W23" s="83" t="str">
        <f aca="false">IF(W24&gt;0,"НУ","")</f>
        <v/>
      </c>
      <c r="X23" s="83" t="str">
        <f aca="false">IF(X24&gt;0,"НУ","")</f>
        <v/>
      </c>
      <c r="Y23" s="83" t="str">
        <f aca="false">IF(Y24&gt;0,"НУ","")</f>
        <v/>
      </c>
      <c r="Z23" s="83" t="str">
        <f aca="false">IF(Z24&gt;0,"НУ","")</f>
        <v/>
      </c>
      <c r="AA23" s="83" t="str">
        <f aca="false">IF(AA24&gt;0,"НУ","")</f>
        <v/>
      </c>
      <c r="AB23" s="83"/>
      <c r="AC23" s="82"/>
      <c r="AD23" s="83"/>
      <c r="AE23" s="84"/>
      <c r="AF23" s="82"/>
      <c r="AG23" s="82"/>
      <c r="AH23" s="82"/>
      <c r="AI23" s="82"/>
      <c r="AJ23" s="173"/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102"/>
      <c r="D24" s="60"/>
      <c r="E24" s="101"/>
      <c r="F24" s="87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9"/>
      <c r="R24" s="88"/>
      <c r="S24" s="88"/>
      <c r="T24" s="88"/>
      <c r="U24" s="88"/>
      <c r="V24" s="88"/>
      <c r="W24" s="89"/>
      <c r="X24" s="89"/>
      <c r="Y24" s="89"/>
      <c r="Z24" s="89"/>
      <c r="AA24" s="88"/>
      <c r="AB24" s="89"/>
      <c r="AC24" s="88"/>
      <c r="AD24" s="89"/>
      <c r="AE24" s="90"/>
      <c r="AF24" s="88"/>
      <c r="AG24" s="88"/>
      <c r="AH24" s="88"/>
      <c r="AI24" s="88"/>
      <c r="AJ24" s="91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>Рижук Андрій Сергійович</v>
      </c>
      <c r="C25" s="102" t="s">
        <v>233</v>
      </c>
      <c r="D25" s="60" t="str">
        <f aca="false">IFERROR(VLOOKUP($C25,Списки!$A$1:$C$3999,3,0),"")</f>
        <v>контролер</v>
      </c>
      <c r="E25" s="92"/>
      <c r="F25" s="61" t="str">
        <f aca="false">VLOOKUP(F$11,Графік!$A$5:$C$32,3,0)</f>
        <v>Р</v>
      </c>
      <c r="G25" s="158" t="str">
        <f aca="false">VLOOKUP(G$11,Графік!$A$5:$C$32,3,0)</f>
        <v>Р</v>
      </c>
      <c r="H25" s="158" t="str">
        <f aca="false">VLOOKUP(H$11,Графік!$A$5:$C$32,3,0)</f>
        <v>ВВ</v>
      </c>
      <c r="I25" s="158" t="str">
        <f aca="false">VLOOKUP(I$11,Графік!$A$5:$C$32,3,0)</f>
        <v>ВВ</v>
      </c>
      <c r="J25" s="158" t="str">
        <f aca="false">VLOOKUP(J$11,Графік!$A$5:$C$32,3,0)</f>
        <v>Р</v>
      </c>
      <c r="K25" s="158" t="str">
        <f aca="false">VLOOKUP(K$11,Графік!$A$5:$C$32,3,0)</f>
        <v>Р</v>
      </c>
      <c r="L25" s="158" t="str">
        <f aca="false">VLOOKUP(L$11,Графік!$A$5:$C$32,3,0)</f>
        <v>Р</v>
      </c>
      <c r="M25" s="158" t="str">
        <f aca="false">VLOOKUP(M$11,Графік!$A$5:$C$32,3,0)</f>
        <v>Р</v>
      </c>
      <c r="N25" s="158" t="str">
        <f aca="false">VLOOKUP(N$11,Графік!$A$5:$C$32,3,0)</f>
        <v>ВВ</v>
      </c>
      <c r="O25" s="158" t="str">
        <f aca="false">VLOOKUP(O$11,Графік!$A$5:$C$32,3,0)</f>
        <v>ВВ</v>
      </c>
      <c r="P25" s="158" t="str">
        <f aca="false">VLOOKUP(P$11,Графік!$A$5:$C$32,3,0)</f>
        <v>Р</v>
      </c>
      <c r="Q25" s="159" t="str">
        <f aca="false">VLOOKUP(Q$11,Графік!$A$5:$C$32,3,0)</f>
        <v>Р</v>
      </c>
      <c r="R25" s="158" t="str">
        <f aca="false">VLOOKUP(R$11,Графік!$A$5:$C$32,3,0)</f>
        <v>Р</v>
      </c>
      <c r="S25" s="158" t="str">
        <f aca="false">VLOOKUP(S$11,Графік!$A$5:$C$32,3,0)</f>
        <v>Р</v>
      </c>
      <c r="T25" s="158" t="str">
        <f aca="false">VLOOKUP(T$11,Графік!$A$5:$C$32,3,0)</f>
        <v>ВВ</v>
      </c>
      <c r="U25" s="158" t="str">
        <f aca="false">VLOOKUP(U$11,Графік!$A$5:$C$32,3,0)</f>
        <v>ВВ</v>
      </c>
      <c r="V25" s="158" t="str">
        <f aca="false">VLOOKUP(V$11,Графік!$A$5:$C$32,3,0)</f>
        <v>Р</v>
      </c>
      <c r="W25" s="159" t="str">
        <f aca="false">VLOOKUP(W$11,Графік!$A$5:$C$32,3,0)</f>
        <v>Р</v>
      </c>
      <c r="X25" s="159" t="str">
        <f aca="false">VLOOKUP(X$11,Графік!$A$5:$C$32,3,0)</f>
        <v>Р</v>
      </c>
      <c r="Y25" s="159" t="str">
        <f aca="false">VLOOKUP(Y$11,Графік!$A$5:$C$32,3,0)</f>
        <v>Р</v>
      </c>
      <c r="Z25" s="159" t="str">
        <f aca="false">VLOOKUP(Z$11,Графік!$A$5:$C$32,3,0)</f>
        <v>ВВ</v>
      </c>
      <c r="AA25" s="158" t="str">
        <f aca="false">VLOOKUP(AA$11,Графік!$A$5:$C$32,3,0)</f>
        <v>ВВ</v>
      </c>
      <c r="AB25" s="159" t="s">
        <v>51</v>
      </c>
      <c r="AC25" s="159" t="s">
        <v>51</v>
      </c>
      <c r="AD25" s="159" t="str">
        <f aca="false">VLOOKUP(AD$11,Графік!$A$5:$C$32,3,0)</f>
        <v>Р</v>
      </c>
      <c r="AE25" s="160" t="str">
        <f aca="false">VLOOKUP(AE$11,Графік!$A$5:$C$32,3,0)</f>
        <v>Р</v>
      </c>
      <c r="AF25" s="158" t="str">
        <f aca="false">VLOOKUP(AF$11,Графік!$A$5:$C$32,3,0)</f>
        <v>ВВ</v>
      </c>
      <c r="AG25" s="158" t="str">
        <f aca="false">VLOOKUP(AG$11,Графік!$A$5:$C$32,3,0)</f>
        <v>ВВ</v>
      </c>
      <c r="AH25" s="158"/>
      <c r="AI25" s="158"/>
      <c r="AJ25" s="161"/>
      <c r="AK25" s="93" t="n">
        <f aca="false">SUMIF($F25:$AJ28,"Р",$F26:$AJ26)</f>
        <v>128</v>
      </c>
      <c r="AL25" s="94" t="n">
        <f aca="false">SUMIF($F27:$AJ28,"НУ",$F28:$AJ28)</f>
        <v>0</v>
      </c>
      <c r="AM25" s="95" t="n">
        <f aca="false">SUMIF(F25:AJ28,"РВ",F26:AJ26)</f>
        <v>0</v>
      </c>
      <c r="AN25" s="96" t="n">
        <f aca="false">AK25+AL25+AM25</f>
        <v>128</v>
      </c>
      <c r="AO25" s="70" t="n">
        <f aca="false">COUNTIF($F25:$AJ28,"=Р")</f>
        <v>16</v>
      </c>
      <c r="AP25" s="97" t="n">
        <f aca="false">COUNTIF($F25:$AJ28,"=ВВ")</f>
        <v>10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2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0</v>
      </c>
      <c r="BA25" s="73" t="n">
        <f aca="false">IF(C25&gt;1,Графік!$D$36,"")</f>
        <v>144</v>
      </c>
    </row>
    <row r="26" customFormat="false" ht="15" hidden="false" customHeight="true" outlineLevel="0" collapsed="false">
      <c r="A26" s="57"/>
      <c r="B26" s="58"/>
      <c r="C26" s="102"/>
      <c r="D26" s="60"/>
      <c r="E26" s="100"/>
      <c r="F26" s="75" t="n">
        <f aca="false">IF(F25="Р",8,"")</f>
        <v>8</v>
      </c>
      <c r="G26" s="76" t="n">
        <f aca="false">IF(G25="Р",8,"")</f>
        <v>8</v>
      </c>
      <c r="H26" s="170" t="str">
        <f aca="false">IF(H25="Р",8,"")</f>
        <v/>
      </c>
      <c r="I26" s="170" t="str">
        <f aca="false">IF(I25="Р",8,"")</f>
        <v/>
      </c>
      <c r="J26" s="170" t="n">
        <f aca="false">IF(J25="Р",8,"")</f>
        <v>8</v>
      </c>
      <c r="K26" s="170" t="n">
        <f aca="false">IF(K25="Р",8,"")</f>
        <v>8</v>
      </c>
      <c r="L26" s="170" t="n">
        <f aca="false">IF(L25="Р",8,"")</f>
        <v>8</v>
      </c>
      <c r="M26" s="170" t="n">
        <f aca="false">IF(M25="Р",8,"")</f>
        <v>8</v>
      </c>
      <c r="N26" s="170" t="str">
        <f aca="false">IF(N25="Р",8,"")</f>
        <v/>
      </c>
      <c r="O26" s="170" t="str">
        <f aca="false">IF(O25="Р",8,"")</f>
        <v/>
      </c>
      <c r="P26" s="170" t="n">
        <f aca="false">IF(P25="Р",8,"")</f>
        <v>8</v>
      </c>
      <c r="Q26" s="171" t="n">
        <f aca="false">IF(Q25="Р",8,"")</f>
        <v>8</v>
      </c>
      <c r="R26" s="170" t="n">
        <f aca="false">IF(R25="Р",8,"")</f>
        <v>8</v>
      </c>
      <c r="S26" s="170" t="n">
        <f aca="false">IF(S25="Р",8,"")</f>
        <v>8</v>
      </c>
      <c r="T26" s="170" t="str">
        <f aca="false">IF(T25="Р",8,"")</f>
        <v/>
      </c>
      <c r="U26" s="170" t="str">
        <f aca="false">IF(U25="Р",8,"")</f>
        <v/>
      </c>
      <c r="V26" s="170" t="n">
        <f aca="false">IF(V25="Р",8,"")</f>
        <v>8</v>
      </c>
      <c r="W26" s="171" t="n">
        <f aca="false">IF(W25="Р",8,"")</f>
        <v>8</v>
      </c>
      <c r="X26" s="171" t="n">
        <f aca="false">IF(X25="Р",8,"")</f>
        <v>8</v>
      </c>
      <c r="Y26" s="171" t="n">
        <f aca="false">IF(Y25="Р",8,"")</f>
        <v>8</v>
      </c>
      <c r="Z26" s="77" t="str">
        <f aca="false">IF(Z25="Р",8,"")</f>
        <v/>
      </c>
      <c r="AA26" s="76" t="str">
        <f aca="false">IF(AA25="Р",8,"")</f>
        <v/>
      </c>
      <c r="AB26" s="77"/>
      <c r="AC26" s="170"/>
      <c r="AD26" s="77" t="n">
        <v>8</v>
      </c>
      <c r="AE26" s="78" t="n">
        <v>8</v>
      </c>
      <c r="AF26" s="76"/>
      <c r="AG26" s="76"/>
      <c r="AH26" s="76"/>
      <c r="AI26" s="76"/>
      <c r="AJ26" s="79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102"/>
      <c r="D27" s="60"/>
      <c r="E27" s="100"/>
      <c r="F27" s="82" t="str">
        <f aca="false">IF(F28&gt;0,"НУ","")</f>
        <v/>
      </c>
      <c r="G27" s="82" t="str">
        <f aca="false">IF(G28&gt;0,"НУ","")</f>
        <v/>
      </c>
      <c r="H27" s="82" t="str">
        <f aca="false">IF(H28&gt;0,"НУ","")</f>
        <v/>
      </c>
      <c r="I27" s="82" t="str">
        <f aca="false">IF(I28&gt;0,"НУ","")</f>
        <v/>
      </c>
      <c r="J27" s="82" t="str">
        <f aca="false">IF(J28&gt;0,"НУ","")</f>
        <v/>
      </c>
      <c r="K27" s="82" t="str">
        <f aca="false">IF(K28&gt;0,"НУ","")</f>
        <v/>
      </c>
      <c r="L27" s="82" t="str">
        <f aca="false">IF(L28&gt;0,"НУ","")</f>
        <v/>
      </c>
      <c r="M27" s="82" t="str">
        <f aca="false">IF(M28&gt;0,"НУ","")</f>
        <v/>
      </c>
      <c r="N27" s="82" t="str">
        <f aca="false">IF(N28&gt;0,"НУ","")</f>
        <v/>
      </c>
      <c r="O27" s="82" t="str">
        <f aca="false">IF(O28&gt;0,"НУ","")</f>
        <v/>
      </c>
      <c r="P27" s="82" t="str">
        <f aca="false">IF(P28&gt;0,"НУ","")</f>
        <v/>
      </c>
      <c r="Q27" s="83" t="str">
        <f aca="false">IF(Q28&gt;0,"НУ","")</f>
        <v/>
      </c>
      <c r="R27" s="82" t="str">
        <f aca="false">IF(R28&gt;0,"НУ","")</f>
        <v/>
      </c>
      <c r="S27" s="82" t="str">
        <f aca="false">IF(S28&gt;0,"НУ","")</f>
        <v/>
      </c>
      <c r="T27" s="82" t="str">
        <f aca="false">IF(T28&gt;0,"НУ","")</f>
        <v/>
      </c>
      <c r="U27" s="82" t="str">
        <f aca="false">IF(U28&gt;0,"НУ","")</f>
        <v/>
      </c>
      <c r="V27" s="82" t="str">
        <f aca="false">IF(V28&gt;0,"НУ","")</f>
        <v/>
      </c>
      <c r="W27" s="83" t="str">
        <f aca="false">IF(W28&gt;0,"НУ","")</f>
        <v/>
      </c>
      <c r="X27" s="83" t="str">
        <f aca="false">IF(X28&gt;0,"НУ","")</f>
        <v/>
      </c>
      <c r="Y27" s="83" t="str">
        <f aca="false">IF(Y28&gt;0,"НУ","")</f>
        <v/>
      </c>
      <c r="Z27" s="83" t="str">
        <f aca="false">IF(Z28&gt;0,"НУ","")</f>
        <v/>
      </c>
      <c r="AA27" s="83" t="str">
        <f aca="false">IF(AA28&gt;0,"НУ","")</f>
        <v/>
      </c>
      <c r="AB27" s="83"/>
      <c r="AC27" s="82"/>
      <c r="AD27" s="83"/>
      <c r="AE27" s="84"/>
      <c r="AF27" s="82"/>
      <c r="AG27" s="82"/>
      <c r="AH27" s="82"/>
      <c r="AI27" s="82"/>
      <c r="AJ27" s="173"/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102"/>
      <c r="D28" s="60"/>
      <c r="E28" s="101"/>
      <c r="F28" s="87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9"/>
      <c r="R28" s="88"/>
      <c r="S28" s="88"/>
      <c r="T28" s="88"/>
      <c r="U28" s="88"/>
      <c r="V28" s="88"/>
      <c r="W28" s="89"/>
      <c r="X28" s="89"/>
      <c r="Y28" s="89"/>
      <c r="Z28" s="89"/>
      <c r="AA28" s="88"/>
      <c r="AB28" s="89"/>
      <c r="AC28" s="88"/>
      <c r="AD28" s="89"/>
      <c r="AE28" s="90"/>
      <c r="AF28" s="88"/>
      <c r="AG28" s="88"/>
      <c r="AH28" s="88"/>
      <c r="AI28" s="88"/>
      <c r="AJ28" s="91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>Сивак Світлана  Петрівна</v>
      </c>
      <c r="C29" s="102" t="s">
        <v>234</v>
      </c>
      <c r="D29" s="60" t="str">
        <f aca="false">IFERROR(VLOOKUP($C29,Списки!$A$1:$C$3999,3,0),"")</f>
        <v>контролер</v>
      </c>
      <c r="E29" s="92"/>
      <c r="F29" s="61" t="str">
        <f aca="false">VLOOKUP(F$11,Графік!$A$5:$C$32,3,0)</f>
        <v>Р</v>
      </c>
      <c r="G29" s="158" t="str">
        <f aca="false">VLOOKUP(G$11,Графік!$A$5:$C$32,3,0)</f>
        <v>Р</v>
      </c>
      <c r="H29" s="158" t="str">
        <f aca="false">VLOOKUP(H$11,Графік!$A$5:$C$32,3,0)</f>
        <v>ВВ</v>
      </c>
      <c r="I29" s="158" t="str">
        <f aca="false">VLOOKUP(I$11,Графік!$A$5:$C$32,3,0)</f>
        <v>ВВ</v>
      </c>
      <c r="J29" s="158" t="str">
        <f aca="false">VLOOKUP(J$11,Графік!$A$5:$C$32,3,0)</f>
        <v>Р</v>
      </c>
      <c r="K29" s="158" t="str">
        <f aca="false">VLOOKUP(K$11,Графік!$A$5:$C$32,3,0)</f>
        <v>Р</v>
      </c>
      <c r="L29" s="158" t="str">
        <f aca="false">VLOOKUP(L$11,Графік!$A$5:$C$32,3,0)</f>
        <v>Р</v>
      </c>
      <c r="M29" s="158" t="str">
        <f aca="false">VLOOKUP(M$11,Графік!$A$5:$C$32,3,0)</f>
        <v>Р</v>
      </c>
      <c r="N29" s="158" t="str">
        <f aca="false">VLOOKUP(N$11,Графік!$A$5:$C$32,3,0)</f>
        <v>ВВ</v>
      </c>
      <c r="O29" s="158" t="str">
        <f aca="false">VLOOKUP(O$11,Графік!$A$5:$C$32,3,0)</f>
        <v>ВВ</v>
      </c>
      <c r="P29" s="158" t="str">
        <f aca="false">VLOOKUP(P$11,Графік!$A$5:$C$32,3,0)</f>
        <v>Р</v>
      </c>
      <c r="Q29" s="159" t="str">
        <f aca="false">VLOOKUP(Q$11,Графік!$A$5:$C$32,3,0)</f>
        <v>Р</v>
      </c>
      <c r="R29" s="158" t="str">
        <f aca="false">VLOOKUP(R$11,Графік!$A$5:$C$32,3,0)</f>
        <v>Р</v>
      </c>
      <c r="S29" s="158" t="str">
        <f aca="false">VLOOKUP(S$11,Графік!$A$5:$C$32,3,0)</f>
        <v>Р</v>
      </c>
      <c r="T29" s="158" t="s">
        <v>195</v>
      </c>
      <c r="U29" s="158" t="str">
        <f aca="false">VLOOKUP(U$11,Графік!$A$5:$C$32,3,0)</f>
        <v>ВВ</v>
      </c>
      <c r="V29" s="158" t="str">
        <f aca="false">VLOOKUP(V$11,Графік!$A$5:$C$32,3,0)</f>
        <v>Р</v>
      </c>
      <c r="W29" s="159" t="str">
        <f aca="false">VLOOKUP(W$11,Графік!$A$5:$C$32,3,0)</f>
        <v>Р</v>
      </c>
      <c r="X29" s="159" t="str">
        <f aca="false">VLOOKUP(X$11,Графік!$A$5:$C$32,3,0)</f>
        <v>Р</v>
      </c>
      <c r="Y29" s="159" t="str">
        <f aca="false">VLOOKUP(Y$11,Графік!$A$5:$C$32,3,0)</f>
        <v>Р</v>
      </c>
      <c r="Z29" s="159" t="s">
        <v>132</v>
      </c>
      <c r="AA29" s="158" t="str">
        <f aca="false">VLOOKUP(AA$11,Графік!$A$5:$C$32,3,0)</f>
        <v>ВВ</v>
      </c>
      <c r="AB29" s="159" t="s">
        <v>51</v>
      </c>
      <c r="AC29" s="159" t="s">
        <v>51</v>
      </c>
      <c r="AD29" s="159" t="str">
        <f aca="false">VLOOKUP(AD$11,Графік!$A$5:$C$32,3,0)</f>
        <v>Р</v>
      </c>
      <c r="AE29" s="160" t="str">
        <f aca="false">VLOOKUP(AE$11,Графік!$A$5:$C$32,3,0)</f>
        <v>Р</v>
      </c>
      <c r="AF29" s="158" t="str">
        <f aca="false">VLOOKUP(AF$11,Графік!$A$5:$C$32,3,0)</f>
        <v>ВВ</v>
      </c>
      <c r="AG29" s="158" t="str">
        <f aca="false">VLOOKUP(AG$11,Графік!$A$5:$C$32,3,0)</f>
        <v>ВВ</v>
      </c>
      <c r="AH29" s="158"/>
      <c r="AI29" s="158"/>
      <c r="AJ29" s="161"/>
      <c r="AK29" s="93" t="n">
        <f aca="false">SUMIF($F29:$AJ32,"Р",$F30:$AJ30)</f>
        <v>128</v>
      </c>
      <c r="AL29" s="94" t="n">
        <f aca="false">SUMIF($F31:$AJ32,"НУ",$F32:$AJ32)</f>
        <v>7</v>
      </c>
      <c r="AM29" s="95" t="n">
        <f aca="false">SUMIF(F29:AJ32,"РВ",F30:AJ30)</f>
        <v>8</v>
      </c>
      <c r="AN29" s="96" t="n">
        <f aca="false">AK29+AL29+AM29</f>
        <v>143</v>
      </c>
      <c r="AO29" s="70" t="n">
        <f aca="false">COUNTIF($F29:$AJ32,"=Р")</f>
        <v>16</v>
      </c>
      <c r="AP29" s="97" t="n">
        <f aca="false">COUNTIF($F29:$AJ32,"=ВВ")</f>
        <v>9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2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n">
        <f aca="false">IF(C29&gt;1,Графік!$D$36,"")</f>
        <v>144</v>
      </c>
    </row>
    <row r="30" customFormat="false" ht="15" hidden="false" customHeight="true" outlineLevel="0" collapsed="false">
      <c r="A30" s="57"/>
      <c r="B30" s="58"/>
      <c r="C30" s="102"/>
      <c r="D30" s="60"/>
      <c r="E30" s="100"/>
      <c r="F30" s="75" t="n">
        <f aca="false">IF(F29="Р",8,"")</f>
        <v>8</v>
      </c>
      <c r="G30" s="76" t="n">
        <f aca="false">IF(G29="Р",8,"")</f>
        <v>8</v>
      </c>
      <c r="H30" s="170" t="str">
        <f aca="false">IF(H29="Р",8,"")</f>
        <v/>
      </c>
      <c r="I30" s="170" t="str">
        <f aca="false">IF(I29="Р",8,"")</f>
        <v/>
      </c>
      <c r="J30" s="170" t="n">
        <f aca="false">IF(J29="Р",8,"")</f>
        <v>8</v>
      </c>
      <c r="K30" s="170" t="n">
        <f aca="false">IF(K29="Р",8,"")</f>
        <v>8</v>
      </c>
      <c r="L30" s="170" t="n">
        <f aca="false">IF(L29="Р",8,"")</f>
        <v>8</v>
      </c>
      <c r="M30" s="170" t="n">
        <f aca="false">IF(M29="Р",8,"")</f>
        <v>8</v>
      </c>
      <c r="N30" s="170" t="str">
        <f aca="false">IF(N29="Р",8,"")</f>
        <v/>
      </c>
      <c r="O30" s="170" t="str">
        <f aca="false">IF(O29="Р",8,"")</f>
        <v/>
      </c>
      <c r="P30" s="170" t="n">
        <f aca="false">IF(P29="Р",8,"")</f>
        <v>8</v>
      </c>
      <c r="Q30" s="171" t="n">
        <f aca="false">IF(Q29="Р",8,"")</f>
        <v>8</v>
      </c>
      <c r="R30" s="170" t="n">
        <f aca="false">IF(R29="Р",8,"")</f>
        <v>8</v>
      </c>
      <c r="S30" s="170" t="n">
        <f aca="false">IF(S29="Р",8,"")</f>
        <v>8</v>
      </c>
      <c r="T30" s="170"/>
      <c r="U30" s="170" t="str">
        <f aca="false">IF(U29="Р",8,"")</f>
        <v/>
      </c>
      <c r="V30" s="170" t="n">
        <f aca="false">IF(V29="Р",8,"")</f>
        <v>8</v>
      </c>
      <c r="W30" s="171" t="n">
        <f aca="false">IF(W29="Р",8,"")</f>
        <v>8</v>
      </c>
      <c r="X30" s="171" t="n">
        <f aca="false">IF(X29="Р",8,"")</f>
        <v>8</v>
      </c>
      <c r="Y30" s="171" t="n">
        <f aca="false">IF(Y29="Р",8,"")</f>
        <v>8</v>
      </c>
      <c r="Z30" s="77" t="n">
        <v>8</v>
      </c>
      <c r="AA30" s="76" t="str">
        <f aca="false">IF(AA29="Р",8,"")</f>
        <v/>
      </c>
      <c r="AB30" s="77"/>
      <c r="AC30" s="170"/>
      <c r="AD30" s="77" t="n">
        <v>8</v>
      </c>
      <c r="AE30" s="78" t="n">
        <v>8</v>
      </c>
      <c r="AF30" s="76"/>
      <c r="AG30" s="76"/>
      <c r="AH30" s="76"/>
      <c r="AI30" s="76"/>
      <c r="AJ30" s="79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102"/>
      <c r="D31" s="60"/>
      <c r="E31" s="100"/>
      <c r="F31" s="82" t="str">
        <f aca="false">IF(F32&gt;0,"НУ","")</f>
        <v/>
      </c>
      <c r="G31" s="82" t="str">
        <f aca="false">IF(G32&gt;0,"НУ","")</f>
        <v/>
      </c>
      <c r="H31" s="82" t="str">
        <f aca="false">IF(H32&gt;0,"НУ","")</f>
        <v/>
      </c>
      <c r="I31" s="82" t="str">
        <f aca="false">IF(I32&gt;0,"НУ","")</f>
        <v/>
      </c>
      <c r="J31" s="82" t="str">
        <f aca="false">IF(J32&gt;0,"НУ","")</f>
        <v/>
      </c>
      <c r="K31" s="82" t="str">
        <f aca="false">IF(K32&gt;0,"НУ","")</f>
        <v/>
      </c>
      <c r="L31" s="82" t="str">
        <f aca="false">IF(L32&gt;0,"НУ","")</f>
        <v/>
      </c>
      <c r="M31" s="82" t="str">
        <f aca="false">IF(M32&gt;0,"НУ","")</f>
        <v/>
      </c>
      <c r="N31" s="82" t="str">
        <f aca="false">IF(N32&gt;0,"НУ","")</f>
        <v/>
      </c>
      <c r="O31" s="82" t="str">
        <f aca="false">IF(O32&gt;0,"НУ","")</f>
        <v/>
      </c>
      <c r="P31" s="82" t="str">
        <f aca="false">IF(P32&gt;0,"НУ","")</f>
        <v/>
      </c>
      <c r="Q31" s="83" t="str">
        <f aca="false">IF(Q32&gt;0,"НУ","")</f>
        <v/>
      </c>
      <c r="R31" s="82" t="str">
        <f aca="false">IF(R32&gt;0,"НУ","")</f>
        <v/>
      </c>
      <c r="S31" s="82" t="s">
        <v>186</v>
      </c>
      <c r="T31" s="82" t="str">
        <f aca="false">IF(T32&gt;0,"НУ","")</f>
        <v/>
      </c>
      <c r="U31" s="82" t="str">
        <f aca="false">IF(U32&gt;0,"НУ","")</f>
        <v/>
      </c>
      <c r="V31" s="82" t="str">
        <f aca="false">IF(V32&gt;0,"НУ","")</f>
        <v/>
      </c>
      <c r="W31" s="83" t="str">
        <f aca="false">IF(W32&gt;0,"НУ","")</f>
        <v/>
      </c>
      <c r="X31" s="83" t="str">
        <f aca="false">IF(X32&gt;0,"НУ","")</f>
        <v/>
      </c>
      <c r="Y31" s="83" t="str">
        <f aca="false">IF(Y32&gt;0,"НУ","")</f>
        <v/>
      </c>
      <c r="Z31" s="83" t="str">
        <f aca="false">IF(Z32&gt;0,"НУ","")</f>
        <v/>
      </c>
      <c r="AA31" s="83" t="str">
        <f aca="false">IF(AA32&gt;0,"НУ","")</f>
        <v/>
      </c>
      <c r="AB31" s="83"/>
      <c r="AC31" s="82"/>
      <c r="AD31" s="83"/>
      <c r="AE31" s="84"/>
      <c r="AF31" s="82"/>
      <c r="AG31" s="82"/>
      <c r="AH31" s="82"/>
      <c r="AI31" s="82"/>
      <c r="AJ31" s="173"/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102"/>
      <c r="D32" s="60"/>
      <c r="E32" s="101"/>
      <c r="F32" s="87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9"/>
      <c r="R32" s="88"/>
      <c r="S32" s="88" t="n">
        <v>7</v>
      </c>
      <c r="T32" s="88"/>
      <c r="U32" s="88"/>
      <c r="V32" s="88"/>
      <c r="W32" s="89"/>
      <c r="X32" s="89"/>
      <c r="Y32" s="89"/>
      <c r="Z32" s="89"/>
      <c r="AA32" s="88"/>
      <c r="AB32" s="89"/>
      <c r="AC32" s="88"/>
      <c r="AD32" s="89"/>
      <c r="AE32" s="90"/>
      <c r="AF32" s="88"/>
      <c r="AG32" s="88"/>
      <c r="AH32" s="88"/>
      <c r="AI32" s="88"/>
      <c r="AJ32" s="91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>Тимофті Оксана Іллівна</v>
      </c>
      <c r="C33" s="102" t="s">
        <v>235</v>
      </c>
      <c r="D33" s="60" t="str">
        <f aca="false">IFERROR(VLOOKUP($C33,Списки!$A$1:$C$3999,3,0),"")</f>
        <v>контролер</v>
      </c>
      <c r="E33" s="92"/>
      <c r="F33" s="61" t="str">
        <f aca="false">VLOOKUP(F$11,Графік!$A$5:$C$32,3,0)</f>
        <v>Р</v>
      </c>
      <c r="G33" s="62" t="str">
        <f aca="false">VLOOKUP(G$11,Графік!$A$5:$C$32,3,0)</f>
        <v>Р</v>
      </c>
      <c r="H33" s="158" t="s">
        <v>37</v>
      </c>
      <c r="I33" s="158" t="str">
        <f aca="false">VLOOKUP(I$11,Графік!$A$5:$C$32,3,0)</f>
        <v>ВВ</v>
      </c>
      <c r="J33" s="158" t="str">
        <f aca="false">VLOOKUP(J$11,Графік!$A$5:$C$32,3,0)</f>
        <v>Р</v>
      </c>
      <c r="K33" s="158" t="str">
        <f aca="false">VLOOKUP(K$11,Графік!$A$5:$C$32,3,0)</f>
        <v>Р</v>
      </c>
      <c r="L33" s="158" t="str">
        <f aca="false">VLOOKUP(L$11,Графік!$A$5:$C$32,3,0)</f>
        <v>Р</v>
      </c>
      <c r="M33" s="158" t="str">
        <f aca="false">VLOOKUP(M$11,Графік!$A$5:$C$32,3,0)</f>
        <v>Р</v>
      </c>
      <c r="N33" s="158" t="str">
        <f aca="false">VLOOKUP(N$11,Графік!$A$5:$C$32,3,0)</f>
        <v>ВВ</v>
      </c>
      <c r="O33" s="158" t="str">
        <f aca="false">VLOOKUP(O$11,Графік!$A$5:$C$32,3,0)</f>
        <v>ВВ</v>
      </c>
      <c r="P33" s="158" t="str">
        <f aca="false">VLOOKUP(P$11,Графік!$A$5:$C$32,3,0)</f>
        <v>Р</v>
      </c>
      <c r="Q33" s="159" t="str">
        <f aca="false">VLOOKUP(Q$11,Графік!$A$5:$C$32,3,0)</f>
        <v>Р</v>
      </c>
      <c r="R33" s="158" t="str">
        <f aca="false">VLOOKUP(R$11,Графік!$A$5:$C$32,3,0)</f>
        <v>Р</v>
      </c>
      <c r="S33" s="158" t="str">
        <f aca="false">VLOOKUP(S$11,Графік!$A$5:$C$32,3,0)</f>
        <v>Р</v>
      </c>
      <c r="T33" s="158" t="s">
        <v>195</v>
      </c>
      <c r="U33" s="158" t="str">
        <f aca="false">VLOOKUP(U$11,Графік!$A$5:$C$32,3,0)</f>
        <v>ВВ</v>
      </c>
      <c r="V33" s="158" t="str">
        <f aca="false">VLOOKUP(V$11,Графік!$A$5:$C$32,3,0)</f>
        <v>Р</v>
      </c>
      <c r="W33" s="159" t="str">
        <f aca="false">VLOOKUP(W$11,Графік!$A$5:$C$32,3,0)</f>
        <v>Р</v>
      </c>
      <c r="X33" s="159" t="str">
        <f aca="false">VLOOKUP(X$11,Графік!$A$5:$C$32,3,0)</f>
        <v>Р</v>
      </c>
      <c r="Y33" s="159" t="str">
        <f aca="false">VLOOKUP(Y$11,Графік!$A$5:$C$32,3,0)</f>
        <v>Р</v>
      </c>
      <c r="Z33" s="159" t="s">
        <v>132</v>
      </c>
      <c r="AA33" s="158" t="str">
        <f aca="false">VLOOKUP(AA$11,Графік!$A$5:$C$32,3,0)</f>
        <v>ВВ</v>
      </c>
      <c r="AB33" s="159" t="s">
        <v>51</v>
      </c>
      <c r="AC33" s="159" t="s">
        <v>51</v>
      </c>
      <c r="AD33" s="159" t="str">
        <f aca="false">VLOOKUP(AD$11,Графік!$A$5:$C$32,3,0)</f>
        <v>Р</v>
      </c>
      <c r="AE33" s="160" t="str">
        <f aca="false">VLOOKUP(AE$11,Графік!$A$5:$C$32,3,0)</f>
        <v>Р</v>
      </c>
      <c r="AF33" s="158" t="str">
        <f aca="false">VLOOKUP(AF$11,Графік!$A$5:$C$32,3,0)</f>
        <v>ВВ</v>
      </c>
      <c r="AG33" s="158" t="str">
        <f aca="false">VLOOKUP(AG$11,Графік!$A$5:$C$32,3,0)</f>
        <v>ВВ</v>
      </c>
      <c r="AH33" s="158"/>
      <c r="AI33" s="158"/>
      <c r="AJ33" s="161"/>
      <c r="AK33" s="93" t="n">
        <f aca="false">SUMIF($F33:$AJ36,"Р",$F34:$AJ34)</f>
        <v>128</v>
      </c>
      <c r="AL33" s="94" t="n">
        <f aca="false">SUMIF($F35:$AJ36,"НУ",$F36:$AJ36)</f>
        <v>7</v>
      </c>
      <c r="AM33" s="95" t="n">
        <f aca="false">SUMIF(F33:AJ36,"РВ",F34:AJ34)</f>
        <v>15</v>
      </c>
      <c r="AN33" s="96" t="n">
        <f aca="false">AK33+AL33+AM33</f>
        <v>150</v>
      </c>
      <c r="AO33" s="70" t="n">
        <f aca="false">COUNTIF($F33:$AJ36,"=Р")</f>
        <v>16</v>
      </c>
      <c r="AP33" s="97" t="n">
        <f aca="false">COUNTIF($F33:$AJ36,"=ВВ")</f>
        <v>8</v>
      </c>
      <c r="AQ33" s="97" t="n">
        <f aca="false">COUNTIF($F33:$AJ36,"=В")</f>
        <v>0</v>
      </c>
      <c r="AR33" s="98" t="n">
        <f aca="false">COUNTIF($F33:$AJ36,"=НА")</f>
        <v>0</v>
      </c>
      <c r="AS33" s="98" t="n">
        <f aca="false">COUNTIF(F33:AJ36,"=ТН")</f>
        <v>0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2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n">
        <f aca="false">IF(C33&gt;1,Графік!$D$36,"")</f>
        <v>144</v>
      </c>
    </row>
    <row r="34" customFormat="false" ht="15" hidden="false" customHeight="true" outlineLevel="0" collapsed="false">
      <c r="A34" s="57"/>
      <c r="B34" s="58"/>
      <c r="C34" s="102"/>
      <c r="D34" s="60"/>
      <c r="E34" s="100"/>
      <c r="F34" s="75" t="n">
        <f aca="false">IF(F33="Р",8,"")</f>
        <v>8</v>
      </c>
      <c r="G34" s="76" t="n">
        <f aca="false">IF(G33="Р",8,"")</f>
        <v>8</v>
      </c>
      <c r="H34" s="170" t="n">
        <v>7</v>
      </c>
      <c r="I34" s="170" t="str">
        <f aca="false">IF(I33="Р",8,"")</f>
        <v/>
      </c>
      <c r="J34" s="170" t="n">
        <f aca="false">IF(J33="Р",8,"")</f>
        <v>8</v>
      </c>
      <c r="K34" s="170" t="n">
        <f aca="false">IF(K33="Р",8,"")</f>
        <v>8</v>
      </c>
      <c r="L34" s="170" t="n">
        <f aca="false">IF(L33="Р",8,"")</f>
        <v>8</v>
      </c>
      <c r="M34" s="170" t="n">
        <f aca="false">IF(M33="Р",8,"")</f>
        <v>8</v>
      </c>
      <c r="N34" s="170" t="str">
        <f aca="false">IF(N33="Р",8,"")</f>
        <v/>
      </c>
      <c r="O34" s="170" t="str">
        <f aca="false">IF(O33="Р",8,"")</f>
        <v/>
      </c>
      <c r="P34" s="170" t="n">
        <f aca="false">IF(P33="Р",8,"")</f>
        <v>8</v>
      </c>
      <c r="Q34" s="171" t="n">
        <f aca="false">IF(Q33="Р",8,"")</f>
        <v>8</v>
      </c>
      <c r="R34" s="170" t="n">
        <f aca="false">IF(R33="Р",8,"")</f>
        <v>8</v>
      </c>
      <c r="S34" s="170" t="n">
        <f aca="false">IF(S33="Р",8,"")</f>
        <v>8</v>
      </c>
      <c r="T34" s="170"/>
      <c r="U34" s="170" t="str">
        <f aca="false">IF(U33="Р",8,"")</f>
        <v/>
      </c>
      <c r="V34" s="170" t="n">
        <f aca="false">IF(V33="Р",8,"")</f>
        <v>8</v>
      </c>
      <c r="W34" s="171" t="n">
        <f aca="false">IF(W33="Р",8,"")</f>
        <v>8</v>
      </c>
      <c r="X34" s="171" t="n">
        <f aca="false">IF(X33="Р",8,"")</f>
        <v>8</v>
      </c>
      <c r="Y34" s="171" t="n">
        <f aca="false">IF(Y33="Р",8,"")</f>
        <v>8</v>
      </c>
      <c r="Z34" s="77" t="n">
        <v>8</v>
      </c>
      <c r="AA34" s="76" t="str">
        <f aca="false">IF(AA33="Р",8,"")</f>
        <v/>
      </c>
      <c r="AB34" s="77"/>
      <c r="AC34" s="170"/>
      <c r="AD34" s="77" t="n">
        <v>8</v>
      </c>
      <c r="AE34" s="78" t="n">
        <v>8</v>
      </c>
      <c r="AF34" s="76"/>
      <c r="AG34" s="76"/>
      <c r="AH34" s="76"/>
      <c r="AI34" s="76"/>
      <c r="AJ34" s="79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102"/>
      <c r="D35" s="60"/>
      <c r="E35" s="100"/>
      <c r="F35" s="82" t="str">
        <f aca="false">IF(F36&gt;0,"НУ","")</f>
        <v/>
      </c>
      <c r="G35" s="82" t="str">
        <f aca="false">IF(G36&gt;0,"НУ","")</f>
        <v/>
      </c>
      <c r="H35" s="82" t="str">
        <f aca="false">IF(H36&gt;0,"НУ","")</f>
        <v/>
      </c>
      <c r="I35" s="82" t="str">
        <f aca="false">IF(I36&gt;0,"НУ","")</f>
        <v/>
      </c>
      <c r="J35" s="82" t="str">
        <f aca="false">IF(J36&gt;0,"НУ","")</f>
        <v/>
      </c>
      <c r="K35" s="82" t="str">
        <f aca="false">IF(K36&gt;0,"НУ","")</f>
        <v/>
      </c>
      <c r="L35" s="82" t="str">
        <f aca="false">IF(L36&gt;0,"НУ","")</f>
        <v/>
      </c>
      <c r="M35" s="82" t="str">
        <f aca="false">IF(M36&gt;0,"НУ","")</f>
        <v/>
      </c>
      <c r="N35" s="82" t="str">
        <f aca="false">IF(N36&gt;0,"НУ","")</f>
        <v/>
      </c>
      <c r="O35" s="82" t="str">
        <f aca="false">IF(O36&gt;0,"НУ","")</f>
        <v/>
      </c>
      <c r="P35" s="82" t="str">
        <f aca="false">IF(P36&gt;0,"НУ","")</f>
        <v/>
      </c>
      <c r="Q35" s="83" t="str">
        <f aca="false">IF(Q36&gt;0,"НУ","")</f>
        <v/>
      </c>
      <c r="R35" s="82" t="str">
        <f aca="false">IF(R36&gt;0,"НУ","")</f>
        <v/>
      </c>
      <c r="S35" s="82" t="s">
        <v>186</v>
      </c>
      <c r="T35" s="82" t="str">
        <f aca="false">IF(T36&gt;0,"НУ","")</f>
        <v/>
      </c>
      <c r="U35" s="82" t="str">
        <f aca="false">IF(U36&gt;0,"НУ","")</f>
        <v/>
      </c>
      <c r="V35" s="82" t="str">
        <f aca="false">IF(V36&gt;0,"НУ","")</f>
        <v/>
      </c>
      <c r="W35" s="83" t="str">
        <f aca="false">IF(W36&gt;0,"НУ","")</f>
        <v/>
      </c>
      <c r="X35" s="83" t="str">
        <f aca="false">IF(X36&gt;0,"НУ","")</f>
        <v/>
      </c>
      <c r="Y35" s="83" t="str">
        <f aca="false">IF(Y36&gt;0,"НУ","")</f>
        <v/>
      </c>
      <c r="Z35" s="83" t="str">
        <f aca="false">IF(Z36&gt;0,"НУ","")</f>
        <v/>
      </c>
      <c r="AA35" s="83" t="str">
        <f aca="false">IF(AA36&gt;0,"НУ","")</f>
        <v/>
      </c>
      <c r="AB35" s="83"/>
      <c r="AC35" s="82"/>
      <c r="AD35" s="83"/>
      <c r="AE35" s="84"/>
      <c r="AF35" s="82"/>
      <c r="AG35" s="82"/>
      <c r="AH35" s="82"/>
      <c r="AI35" s="82"/>
      <c r="AJ35" s="173"/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102"/>
      <c r="D36" s="60"/>
      <c r="E36" s="101"/>
      <c r="F36" s="87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9"/>
      <c r="R36" s="88"/>
      <c r="S36" s="88" t="n">
        <v>7</v>
      </c>
      <c r="T36" s="88"/>
      <c r="U36" s="88"/>
      <c r="V36" s="88"/>
      <c r="W36" s="89"/>
      <c r="X36" s="89"/>
      <c r="Y36" s="89"/>
      <c r="Z36" s="89"/>
      <c r="AA36" s="88"/>
      <c r="AB36" s="89"/>
      <c r="AC36" s="88"/>
      <c r="AD36" s="89"/>
      <c r="AE36" s="90"/>
      <c r="AF36" s="88"/>
      <c r="AG36" s="88"/>
      <c r="AH36" s="88"/>
      <c r="AI36" s="88"/>
      <c r="AJ36" s="91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57" t="n">
        <v>7</v>
      </c>
      <c r="B37" s="58" t="str">
        <f aca="false">IFERROR(VLOOKUP($C37,Списки!$A$1:$C$3999,2,0),"")</f>
        <v>Чорноморець  Оксана  Вікторівна</v>
      </c>
      <c r="C37" s="102" t="s">
        <v>236</v>
      </c>
      <c r="D37" s="60" t="str">
        <f aca="false">IFERROR(VLOOKUP($C37,Списки!$A$1:$C$3999,3,0),"")</f>
        <v>старший контролер</v>
      </c>
      <c r="E37" s="92"/>
      <c r="F37" s="61" t="s">
        <v>41</v>
      </c>
      <c r="G37" s="62" t="s">
        <v>41</v>
      </c>
      <c r="H37" s="62" t="s">
        <v>41</v>
      </c>
      <c r="I37" s="62" t="s">
        <v>41</v>
      </c>
      <c r="J37" s="158" t="s">
        <v>41</v>
      </c>
      <c r="K37" s="158" t="s">
        <v>41</v>
      </c>
      <c r="L37" s="158" t="s">
        <v>41</v>
      </c>
      <c r="M37" s="158" t="s">
        <v>41</v>
      </c>
      <c r="N37" s="158" t="s">
        <v>41</v>
      </c>
      <c r="O37" s="158" t="s">
        <v>41</v>
      </c>
      <c r="P37" s="158" t="s">
        <v>41</v>
      </c>
      <c r="Q37" s="159" t="s">
        <v>41</v>
      </c>
      <c r="R37" s="158" t="s">
        <v>41</v>
      </c>
      <c r="S37" s="158" t="str">
        <f aca="false">VLOOKUP(S$11,Графік!$A$5:$C$32,3,0)</f>
        <v>Р</v>
      </c>
      <c r="T37" s="158" t="str">
        <f aca="false">VLOOKUP(T$11,Графік!$A$5:$C$32,3,0)</f>
        <v>ВВ</v>
      </c>
      <c r="U37" s="158" t="str">
        <f aca="false">VLOOKUP(U$11,Графік!$A$5:$C$32,3,0)</f>
        <v>ВВ</v>
      </c>
      <c r="V37" s="158" t="str">
        <f aca="false">VLOOKUP(V$11,Графік!$A$5:$C$32,3,0)</f>
        <v>Р</v>
      </c>
      <c r="W37" s="159" t="str">
        <f aca="false">VLOOKUP(W$11,Графік!$A$5:$C$32,3,0)</f>
        <v>Р</v>
      </c>
      <c r="X37" s="159" t="str">
        <f aca="false">VLOOKUP(X$11,Графік!$A$5:$C$32,3,0)</f>
        <v>Р</v>
      </c>
      <c r="Y37" s="159" t="str">
        <f aca="false">VLOOKUP(Y$11,Графік!$A$5:$C$32,3,0)</f>
        <v>Р</v>
      </c>
      <c r="Z37" s="159" t="s">
        <v>132</v>
      </c>
      <c r="AA37" s="158" t="str">
        <f aca="false">VLOOKUP(AA$11,Графік!$A$5:$C$32,3,0)</f>
        <v>ВВ</v>
      </c>
      <c r="AB37" s="159" t="s">
        <v>51</v>
      </c>
      <c r="AC37" s="159" t="s">
        <v>51</v>
      </c>
      <c r="AD37" s="159" t="str">
        <f aca="false">VLOOKUP(AD$11,Графік!$A$5:$C$32,3,0)</f>
        <v>Р</v>
      </c>
      <c r="AE37" s="160" t="str">
        <f aca="false">VLOOKUP(AE$11,Графік!$A$5:$C$32,3,0)</f>
        <v>Р</v>
      </c>
      <c r="AF37" s="158" t="str">
        <f aca="false">VLOOKUP(AF$11,Графік!$A$5:$C$32,3,0)</f>
        <v>ВВ</v>
      </c>
      <c r="AG37" s="158" t="str">
        <f aca="false">VLOOKUP(AG$11,Графік!$A$5:$C$32,3,0)</f>
        <v>ВВ</v>
      </c>
      <c r="AH37" s="158"/>
      <c r="AI37" s="158"/>
      <c r="AJ37" s="161"/>
      <c r="AK37" s="93" t="n">
        <f aca="false">SUMIF($F37:$AJ40,"Р",$F38:$AJ38)</f>
        <v>56</v>
      </c>
      <c r="AL37" s="94" t="n">
        <f aca="false">SUMIF($F39:$AJ40,"НУ",$F40:$AJ40)</f>
        <v>0</v>
      </c>
      <c r="AM37" s="95" t="n">
        <f aca="false">SUMIF(F37:AJ40,"РВ",F38:AJ38)</f>
        <v>8</v>
      </c>
      <c r="AN37" s="96" t="n">
        <f aca="false">AK37+AL37+AM37</f>
        <v>64</v>
      </c>
      <c r="AO37" s="70" t="n">
        <f aca="false">COUNTIF($F37:$AJ40,"=Р")</f>
        <v>7</v>
      </c>
      <c r="AP37" s="97" t="n">
        <f aca="false">COUNTIF($F37:$AJ40,"=ВВ")</f>
        <v>5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13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2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0</v>
      </c>
      <c r="BA37" s="73" t="n">
        <f aca="false">IF(C37&gt;1,Графік!$D$36,"")</f>
        <v>144</v>
      </c>
    </row>
    <row r="38" customFormat="false" ht="15" hidden="false" customHeight="true" outlineLevel="0" collapsed="false">
      <c r="A38" s="57"/>
      <c r="B38" s="58"/>
      <c r="C38" s="102"/>
      <c r="D38" s="60"/>
      <c r="E38" s="100"/>
      <c r="F38" s="75" t="str">
        <f aca="false">IF(F37="Р",8,"")</f>
        <v/>
      </c>
      <c r="G38" s="76" t="str">
        <f aca="false">IF(G37="Р",8,"")</f>
        <v/>
      </c>
      <c r="H38" s="170" t="str">
        <f aca="false">IF(H37="Р",8,"")</f>
        <v/>
      </c>
      <c r="I38" s="170" t="str">
        <f aca="false">IF(I37="Р",8,"")</f>
        <v/>
      </c>
      <c r="J38" s="170" t="str">
        <f aca="false">IF(J37="Р",8,"")</f>
        <v/>
      </c>
      <c r="K38" s="170" t="str">
        <f aca="false">IF(K37="Р",8,"")</f>
        <v/>
      </c>
      <c r="L38" s="170" t="str">
        <f aca="false">IF(L37="Р",8,"")</f>
        <v/>
      </c>
      <c r="M38" s="170" t="str">
        <f aca="false">IF(M37="Р",8,"")</f>
        <v/>
      </c>
      <c r="N38" s="170" t="str">
        <f aca="false">IF(N37="Р",8,"")</f>
        <v/>
      </c>
      <c r="O38" s="170" t="str">
        <f aca="false">IF(O37="Р",8,"")</f>
        <v/>
      </c>
      <c r="P38" s="170" t="str">
        <f aca="false">IF(P37="Р",8,"")</f>
        <v/>
      </c>
      <c r="Q38" s="171" t="str">
        <f aca="false">IF(Q37="Р",8,"")</f>
        <v/>
      </c>
      <c r="R38" s="170" t="str">
        <f aca="false">IF(R37="Р",8,"")</f>
        <v/>
      </c>
      <c r="S38" s="170" t="n">
        <f aca="false">IF(S37="Р",8,"")</f>
        <v>8</v>
      </c>
      <c r="T38" s="170" t="str">
        <f aca="false">IF(T37="Р",8,"")</f>
        <v/>
      </c>
      <c r="U38" s="170" t="str">
        <f aca="false">IF(U37="Р",8,"")</f>
        <v/>
      </c>
      <c r="V38" s="170" t="n">
        <f aca="false">IF(V37="Р",8,"")</f>
        <v>8</v>
      </c>
      <c r="W38" s="171" t="n">
        <f aca="false">IF(W37="Р",8,"")</f>
        <v>8</v>
      </c>
      <c r="X38" s="171" t="n">
        <f aca="false">IF(X37="Р",8,"")</f>
        <v>8</v>
      </c>
      <c r="Y38" s="171" t="n">
        <f aca="false">IF(Y37="Р",8,"")</f>
        <v>8</v>
      </c>
      <c r="Z38" s="77" t="n">
        <v>8</v>
      </c>
      <c r="AA38" s="76" t="str">
        <f aca="false">IF(AA37="Р",8,"")</f>
        <v/>
      </c>
      <c r="AB38" s="77"/>
      <c r="AC38" s="170"/>
      <c r="AD38" s="77" t="n">
        <v>8</v>
      </c>
      <c r="AE38" s="78" t="n">
        <v>8</v>
      </c>
      <c r="AF38" s="76"/>
      <c r="AG38" s="76"/>
      <c r="AH38" s="76"/>
      <c r="AI38" s="76"/>
      <c r="AJ38" s="79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57"/>
      <c r="B39" s="58"/>
      <c r="C39" s="102"/>
      <c r="D39" s="60"/>
      <c r="E39" s="100"/>
      <c r="F39" s="82" t="str">
        <f aca="false">IF(F40&gt;0,"НУ","")</f>
        <v/>
      </c>
      <c r="G39" s="82" t="str">
        <f aca="false">IF(G40&gt;0,"НУ","")</f>
        <v/>
      </c>
      <c r="H39" s="82" t="str">
        <f aca="false">IF(H40&gt;0,"НУ","")</f>
        <v/>
      </c>
      <c r="I39" s="82" t="str">
        <f aca="false">IF(I40&gt;0,"НУ","")</f>
        <v/>
      </c>
      <c r="J39" s="82" t="str">
        <f aca="false">IF(J40&gt;0,"НУ","")</f>
        <v/>
      </c>
      <c r="K39" s="82" t="str">
        <f aca="false">IF(K40&gt;0,"НУ","")</f>
        <v/>
      </c>
      <c r="L39" s="82" t="str">
        <f aca="false">IF(L40&gt;0,"НУ","")</f>
        <v/>
      </c>
      <c r="M39" s="82" t="str">
        <f aca="false">IF(M40&gt;0,"НУ","")</f>
        <v/>
      </c>
      <c r="N39" s="82" t="str">
        <f aca="false">IF(N40&gt;0,"НУ","")</f>
        <v/>
      </c>
      <c r="O39" s="82" t="str">
        <f aca="false">IF(O40&gt;0,"НУ","")</f>
        <v/>
      </c>
      <c r="P39" s="82" t="str">
        <f aca="false">IF(P40&gt;0,"НУ","")</f>
        <v/>
      </c>
      <c r="Q39" s="83" t="str">
        <f aca="false">IF(Q40&gt;0,"НУ","")</f>
        <v/>
      </c>
      <c r="R39" s="82" t="str">
        <f aca="false">IF(R40&gt;0,"НУ","")</f>
        <v/>
      </c>
      <c r="S39" s="82" t="str">
        <f aca="false">IF(S40&gt;0,"НУ","")</f>
        <v/>
      </c>
      <c r="T39" s="82" t="str">
        <f aca="false">IF(T40&gt;0,"НУ","")</f>
        <v/>
      </c>
      <c r="U39" s="82" t="str">
        <f aca="false">IF(U40&gt;0,"НУ","")</f>
        <v/>
      </c>
      <c r="V39" s="82" t="str">
        <f aca="false">IF(V40&gt;0,"НУ","")</f>
        <v/>
      </c>
      <c r="W39" s="83" t="str">
        <f aca="false">IF(W40&gt;0,"НУ","")</f>
        <v/>
      </c>
      <c r="X39" s="83" t="str">
        <f aca="false">IF(X40&gt;0,"НУ","")</f>
        <v/>
      </c>
      <c r="Y39" s="83" t="str">
        <f aca="false">IF(Y40&gt;0,"НУ","")</f>
        <v/>
      </c>
      <c r="Z39" s="83" t="str">
        <f aca="false">IF(Z40&gt;0,"НУ","")</f>
        <v/>
      </c>
      <c r="AA39" s="83" t="str">
        <f aca="false">IF(AA40&gt;0,"НУ","")</f>
        <v/>
      </c>
      <c r="AB39" s="83"/>
      <c r="AC39" s="82"/>
      <c r="AD39" s="83"/>
      <c r="AE39" s="84"/>
      <c r="AF39" s="82"/>
      <c r="AG39" s="82"/>
      <c r="AH39" s="82"/>
      <c r="AI39" s="82"/>
      <c r="AJ39" s="173"/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57"/>
      <c r="B40" s="58"/>
      <c r="C40" s="102"/>
      <c r="D40" s="60"/>
      <c r="E40" s="101"/>
      <c r="F40" s="87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9"/>
      <c r="R40" s="88"/>
      <c r="S40" s="88"/>
      <c r="T40" s="88"/>
      <c r="U40" s="88"/>
      <c r="V40" s="88"/>
      <c r="W40" s="89"/>
      <c r="X40" s="89"/>
      <c r="Y40" s="89"/>
      <c r="Z40" s="89"/>
      <c r="AA40" s="88"/>
      <c r="AB40" s="89"/>
      <c r="AC40" s="88"/>
      <c r="AD40" s="89"/>
      <c r="AE40" s="90"/>
      <c r="AF40" s="88"/>
      <c r="AG40" s="88"/>
      <c r="AH40" s="88"/>
      <c r="AI40" s="88"/>
      <c r="AJ40" s="91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208" t="n">
        <v>8</v>
      </c>
      <c r="B41" s="58" t="str">
        <f aca="false">IFERROR(VLOOKUP($C41,Списки!$A$1:$C$3999,2,0),"")</f>
        <v>Володько Вадим Андрійович</v>
      </c>
      <c r="C41" s="102" t="s">
        <v>237</v>
      </c>
      <c r="D41" s="60" t="str">
        <f aca="false">IFERROR(VLOOKUP($C41,Списки!$A$1:$C$3999,3,0),"")</f>
        <v>лаборант</v>
      </c>
      <c r="E41" s="92"/>
      <c r="F41" s="61" t="str">
        <f aca="false">VLOOKUP(F$11,Графік!$A$5:$C$32,3,0)</f>
        <v>Р</v>
      </c>
      <c r="G41" s="158" t="str">
        <f aca="false">VLOOKUP(G$11,Графік!$A$5:$C$32,3,0)</f>
        <v>Р</v>
      </c>
      <c r="H41" s="158" t="str">
        <f aca="false">VLOOKUP(H$11,Графік!$A$5:$C$32,3,0)</f>
        <v>ВВ</v>
      </c>
      <c r="I41" s="158" t="str">
        <f aca="false">VLOOKUP(I$11,Графік!$A$5:$C$32,3,0)</f>
        <v>ВВ</v>
      </c>
      <c r="J41" s="158" t="str">
        <f aca="false">VLOOKUP(J$11,Графік!$A$5:$C$32,3,0)</f>
        <v>Р</v>
      </c>
      <c r="K41" s="158" t="str">
        <f aca="false">VLOOKUP(K$11,Графік!$A$5:$C$32,3,0)</f>
        <v>Р</v>
      </c>
      <c r="L41" s="158" t="str">
        <f aca="false">VLOOKUP(L$11,Графік!$A$5:$C$32,3,0)</f>
        <v>Р</v>
      </c>
      <c r="M41" s="158" t="str">
        <f aca="false">VLOOKUP(M$11,Графік!$A$5:$C$32,3,0)</f>
        <v>Р</v>
      </c>
      <c r="N41" s="158" t="str">
        <f aca="false">VLOOKUP(N$11,Графік!$A$5:$C$32,3,0)</f>
        <v>ВВ</v>
      </c>
      <c r="O41" s="158" t="str">
        <f aca="false">VLOOKUP(O$11,Графік!$A$5:$C$32,3,0)</f>
        <v>ВВ</v>
      </c>
      <c r="P41" s="158" t="str">
        <f aca="false">VLOOKUP(P$11,Графік!$A$5:$C$32,3,0)</f>
        <v>Р</v>
      </c>
      <c r="Q41" s="159" t="str">
        <f aca="false">VLOOKUP(Q$11,Графік!$A$5:$C$32,3,0)</f>
        <v>Р</v>
      </c>
      <c r="R41" s="158" t="str">
        <f aca="false">VLOOKUP(R$11,Графік!$A$5:$C$32,3,0)</f>
        <v>Р</v>
      </c>
      <c r="S41" s="158" t="str">
        <f aca="false">VLOOKUP(S$11,Графік!$A$5:$C$32,3,0)</f>
        <v>Р</v>
      </c>
      <c r="T41" s="158" t="str">
        <f aca="false">VLOOKUP(T$11,Графік!$A$5:$C$32,3,0)</f>
        <v>ВВ</v>
      </c>
      <c r="U41" s="158" t="str">
        <f aca="false">VLOOKUP(U$11,Графік!$A$5:$C$32,3,0)</f>
        <v>ВВ</v>
      </c>
      <c r="V41" s="158" t="str">
        <f aca="false">VLOOKUP(V$11,Графік!$A$5:$C$32,3,0)</f>
        <v>Р</v>
      </c>
      <c r="W41" s="159" t="str">
        <f aca="false">VLOOKUP(W$11,Графік!$A$5:$C$32,3,0)</f>
        <v>Р</v>
      </c>
      <c r="X41" s="159" t="str">
        <f aca="false">VLOOKUP(X$11,Графік!$A$5:$C$32,3,0)</f>
        <v>Р</v>
      </c>
      <c r="Y41" s="159" t="str">
        <f aca="false">VLOOKUP(Y$11,Графік!$A$5:$C$32,3,0)</f>
        <v>Р</v>
      </c>
      <c r="Z41" s="159" t="str">
        <f aca="false">VLOOKUP(Z$11,Графік!$A$5:$C$32,3,0)</f>
        <v>ВВ</v>
      </c>
      <c r="AA41" s="158" t="str">
        <f aca="false">VLOOKUP(AA$11,Графік!$A$5:$C$32,3,0)</f>
        <v>ВВ</v>
      </c>
      <c r="AB41" s="159" t="s">
        <v>51</v>
      </c>
      <c r="AC41" s="159" t="s">
        <v>51</v>
      </c>
      <c r="AD41" s="159" t="str">
        <f aca="false">VLOOKUP(AD$11,Графік!$A$5:$C$32,3,0)</f>
        <v>Р</v>
      </c>
      <c r="AE41" s="160" t="str">
        <f aca="false">VLOOKUP(AE$11,Графік!$A$5:$C$32,3,0)</f>
        <v>Р</v>
      </c>
      <c r="AF41" s="158" t="str">
        <f aca="false">VLOOKUP(AF$11,Графік!$A$5:$C$32,3,0)</f>
        <v>ВВ</v>
      </c>
      <c r="AG41" s="158" t="str">
        <f aca="false">VLOOKUP(AG$11,Графік!$A$5:$C$32,3,0)</f>
        <v>ВВ</v>
      </c>
      <c r="AH41" s="158"/>
      <c r="AI41" s="158"/>
      <c r="AJ41" s="161"/>
      <c r="AK41" s="93" t="n">
        <f aca="false">SUMIF($F41:$AJ44,"Р",$F42:$AJ42)</f>
        <v>128</v>
      </c>
      <c r="AL41" s="94" t="n">
        <f aca="false">SUMIF($F43:$AJ44,"НУ",$F44:$AJ44)</f>
        <v>7</v>
      </c>
      <c r="AM41" s="95" t="n">
        <f aca="false">SUMIF(F41:AJ44,"РВ",F42:AJ42)</f>
        <v>0</v>
      </c>
      <c r="AN41" s="96" t="n">
        <f aca="false">AK41+AL41+AM41</f>
        <v>135</v>
      </c>
      <c r="AO41" s="70" t="n">
        <f aca="false">COUNTIF($F41:$AJ44,"=Р")</f>
        <v>16</v>
      </c>
      <c r="AP41" s="97" t="n">
        <f aca="false">COUNTIF($F41:$AJ44,"=ВВ")</f>
        <v>10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2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n">
        <f aca="false">IF(C41&gt;1,Графік!$D$36,"")</f>
        <v>144</v>
      </c>
    </row>
    <row r="42" customFormat="false" ht="15" hidden="false" customHeight="true" outlineLevel="0" collapsed="false">
      <c r="A42" s="208"/>
      <c r="B42" s="58"/>
      <c r="C42" s="102"/>
      <c r="D42" s="60"/>
      <c r="E42" s="100"/>
      <c r="F42" s="75" t="n">
        <f aca="false">IF(F41="Р",8,"")</f>
        <v>8</v>
      </c>
      <c r="G42" s="76" t="n">
        <f aca="false">IF(G41="Р",8,"")</f>
        <v>8</v>
      </c>
      <c r="H42" s="170" t="str">
        <f aca="false">IF(H41="Р",8,"")</f>
        <v/>
      </c>
      <c r="I42" s="170" t="str">
        <f aca="false">IF(I41="Р",8,"")</f>
        <v/>
      </c>
      <c r="J42" s="170" t="n">
        <f aca="false">IF(J41="Р",8,"")</f>
        <v>8</v>
      </c>
      <c r="K42" s="170" t="n">
        <f aca="false">IF(K41="Р",8,"")</f>
        <v>8</v>
      </c>
      <c r="L42" s="170" t="n">
        <f aca="false">IF(L41="Р",8,"")</f>
        <v>8</v>
      </c>
      <c r="M42" s="170" t="n">
        <f aca="false">IF(M41="Р",8,"")</f>
        <v>8</v>
      </c>
      <c r="N42" s="170" t="str">
        <f aca="false">IF(N41="Р",8,"")</f>
        <v/>
      </c>
      <c r="O42" s="170" t="str">
        <f aca="false">IF(O41="Р",8,"")</f>
        <v/>
      </c>
      <c r="P42" s="170" t="n">
        <f aca="false">IF(P41="Р",8,"")</f>
        <v>8</v>
      </c>
      <c r="Q42" s="171" t="n">
        <f aca="false">IF(Q41="Р",8,"")</f>
        <v>8</v>
      </c>
      <c r="R42" s="170" t="n">
        <f aca="false">IF(R41="Р",8,"")</f>
        <v>8</v>
      </c>
      <c r="S42" s="170" t="n">
        <f aca="false">IF(S41="Р",8,"")</f>
        <v>8</v>
      </c>
      <c r="T42" s="170" t="str">
        <f aca="false">IF(T41="Р",8,"")</f>
        <v/>
      </c>
      <c r="U42" s="170" t="str">
        <f aca="false">IF(U41="Р",8,"")</f>
        <v/>
      </c>
      <c r="V42" s="170" t="n">
        <f aca="false">IF(V41="Р",8,"")</f>
        <v>8</v>
      </c>
      <c r="W42" s="171" t="n">
        <f aca="false">IF(W41="Р",8,"")</f>
        <v>8</v>
      </c>
      <c r="X42" s="171" t="n">
        <f aca="false">IF(X41="Р",8,"")</f>
        <v>8</v>
      </c>
      <c r="Y42" s="171" t="n">
        <f aca="false">IF(Y41="Р",8,"")</f>
        <v>8</v>
      </c>
      <c r="Z42" s="77" t="str">
        <f aca="false">IF(Z41="Р",8,"")</f>
        <v/>
      </c>
      <c r="AA42" s="76" t="str">
        <f aca="false">IF(AA41="Р",8,"")</f>
        <v/>
      </c>
      <c r="AB42" s="77"/>
      <c r="AC42" s="170"/>
      <c r="AD42" s="171" t="n">
        <v>8</v>
      </c>
      <c r="AE42" s="172" t="n">
        <v>8</v>
      </c>
      <c r="AF42" s="170"/>
      <c r="AG42" s="170"/>
      <c r="AH42" s="76"/>
      <c r="AI42" s="76"/>
      <c r="AJ42" s="79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208"/>
      <c r="B43" s="58"/>
      <c r="C43" s="102"/>
      <c r="D43" s="60"/>
      <c r="E43" s="100"/>
      <c r="F43" s="82" t="str">
        <f aca="false">IF(F44&gt;0,"НУ","")</f>
        <v/>
      </c>
      <c r="G43" s="82" t="str">
        <f aca="false">IF(G44&gt;0,"НУ","")</f>
        <v/>
      </c>
      <c r="H43" s="82" t="str">
        <f aca="false">IF(H44&gt;0,"НУ","")</f>
        <v/>
      </c>
      <c r="I43" s="82" t="str">
        <f aca="false">IF(I44&gt;0,"НУ","")</f>
        <v/>
      </c>
      <c r="J43" s="82" t="str">
        <f aca="false">IF(J44&gt;0,"НУ","")</f>
        <v/>
      </c>
      <c r="K43" s="82" t="str">
        <f aca="false">IF(K44&gt;0,"НУ","")</f>
        <v/>
      </c>
      <c r="L43" s="82" t="str">
        <f aca="false">IF(L44&gt;0,"НУ","")</f>
        <v/>
      </c>
      <c r="M43" s="82" t="str">
        <f aca="false">IF(M44&gt;0,"НУ","")</f>
        <v/>
      </c>
      <c r="N43" s="82" t="str">
        <f aca="false">IF(N44&gt;0,"НУ","")</f>
        <v/>
      </c>
      <c r="O43" s="82" t="str">
        <f aca="false">IF(O44&gt;0,"НУ","")</f>
        <v/>
      </c>
      <c r="P43" s="82" t="str">
        <f aca="false">IF(P44&gt;0,"НУ","")</f>
        <v/>
      </c>
      <c r="Q43" s="83" t="str">
        <f aca="false">IF(Q44&gt;0,"НУ","")</f>
        <v/>
      </c>
      <c r="R43" s="82" t="s">
        <v>36</v>
      </c>
      <c r="S43" s="82" t="str">
        <f aca="false">IF(S44&gt;0,"НУ","")</f>
        <v/>
      </c>
      <c r="T43" s="82" t="str">
        <f aca="false">IF(T44&gt;0,"НУ","")</f>
        <v/>
      </c>
      <c r="U43" s="82" t="str">
        <f aca="false">IF(U44&gt;0,"НУ","")</f>
        <v/>
      </c>
      <c r="V43" s="82" t="str">
        <f aca="false">IF(V44&gt;0,"НУ","")</f>
        <v/>
      </c>
      <c r="W43" s="83" t="str">
        <f aca="false">IF(W44&gt;0,"НУ","")</f>
        <v/>
      </c>
      <c r="X43" s="83" t="str">
        <f aca="false">IF(X44&gt;0,"НУ","")</f>
        <v/>
      </c>
      <c r="Y43" s="83" t="str">
        <f aca="false">IF(Y44&gt;0,"НУ","")</f>
        <v/>
      </c>
      <c r="Z43" s="83" t="str">
        <f aca="false">IF(Z44&gt;0,"НУ","")</f>
        <v/>
      </c>
      <c r="AA43" s="83" t="str">
        <f aca="false">IF(AA44&gt;0,"НУ","")</f>
        <v/>
      </c>
      <c r="AB43" s="83"/>
      <c r="AC43" s="82"/>
      <c r="AD43" s="83"/>
      <c r="AE43" s="84"/>
      <c r="AF43" s="82"/>
      <c r="AG43" s="82"/>
      <c r="AH43" s="82"/>
      <c r="AI43" s="82"/>
      <c r="AJ43" s="173"/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208"/>
      <c r="B44" s="58"/>
      <c r="C44" s="102"/>
      <c r="D44" s="60"/>
      <c r="E44" s="101"/>
      <c r="F44" s="87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9"/>
      <c r="R44" s="88" t="n">
        <v>7</v>
      </c>
      <c r="S44" s="88"/>
      <c r="T44" s="88"/>
      <c r="U44" s="88"/>
      <c r="V44" s="88"/>
      <c r="W44" s="89"/>
      <c r="X44" s="89"/>
      <c r="Y44" s="89"/>
      <c r="Z44" s="89"/>
      <c r="AA44" s="88"/>
      <c r="AB44" s="89"/>
      <c r="AC44" s="88"/>
      <c r="AD44" s="89"/>
      <c r="AE44" s="90"/>
      <c r="AF44" s="88"/>
      <c r="AG44" s="88"/>
      <c r="AH44" s="88"/>
      <c r="AI44" s="88"/>
      <c r="AJ44" s="91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57" t="n">
        <v>9</v>
      </c>
      <c r="B45" s="58" t="str">
        <f aca="false">IFERROR(VLOOKUP($C45,Списки!$A$1:$C$3999,2,0),"")</f>
        <v>Гакман Михайло Миколайович</v>
      </c>
      <c r="C45" s="102" t="s">
        <v>238</v>
      </c>
      <c r="D45" s="60" t="str">
        <f aca="false">IFERROR(VLOOKUP($C45,Списки!$A$1:$C$3999,3,0),"")</f>
        <v>контролер</v>
      </c>
      <c r="E45" s="92"/>
      <c r="F45" s="61" t="str">
        <f aca="false">VLOOKUP(F$11,Графік!$A$5:$C$32,3,0)</f>
        <v>Р</v>
      </c>
      <c r="G45" s="158" t="str">
        <f aca="false">VLOOKUP(G$11,Графік!$A$5:$C$32,3,0)</f>
        <v>Р</v>
      </c>
      <c r="H45" s="158" t="str">
        <f aca="false">VLOOKUP(H$11,Графік!$A$5:$C$32,3,0)</f>
        <v>ВВ</v>
      </c>
      <c r="I45" s="158" t="str">
        <f aca="false">VLOOKUP(I$11,Графік!$A$5:$C$32,3,0)</f>
        <v>ВВ</v>
      </c>
      <c r="J45" s="158" t="str">
        <f aca="false">VLOOKUP(J$11,Графік!$A$5:$C$32,3,0)</f>
        <v>Р</v>
      </c>
      <c r="K45" s="158" t="str">
        <f aca="false">VLOOKUP(K$11,Графік!$A$5:$C$32,3,0)</f>
        <v>Р</v>
      </c>
      <c r="L45" s="158" t="str">
        <f aca="false">VLOOKUP(L$11,Графік!$A$5:$C$32,3,0)</f>
        <v>Р</v>
      </c>
      <c r="M45" s="158" t="str">
        <f aca="false">VLOOKUP(M$11,Графік!$A$5:$C$32,3,0)</f>
        <v>Р</v>
      </c>
      <c r="N45" s="158" t="str">
        <f aca="false">VLOOKUP(N$11,Графік!$A$5:$C$32,3,0)</f>
        <v>ВВ</v>
      </c>
      <c r="O45" s="158" t="str">
        <f aca="false">VLOOKUP(O$11,Графік!$A$5:$C$32,3,0)</f>
        <v>ВВ</v>
      </c>
      <c r="P45" s="158" t="str">
        <f aca="false">VLOOKUP(P$11,Графік!$A$5:$C$32,3,0)</f>
        <v>Р</v>
      </c>
      <c r="Q45" s="159" t="str">
        <f aca="false">VLOOKUP(Q$11,Графік!$A$5:$C$32,3,0)</f>
        <v>Р</v>
      </c>
      <c r="R45" s="158" t="str">
        <f aca="false">VLOOKUP(R$11,Графік!$A$5:$C$32,3,0)</f>
        <v>Р</v>
      </c>
      <c r="S45" s="158" t="str">
        <f aca="false">VLOOKUP(S$11,Графік!$A$5:$C$32,3,0)</f>
        <v>Р</v>
      </c>
      <c r="T45" s="158" t="str">
        <f aca="false">VLOOKUP(T$11,Графік!$A$5:$C$32,3,0)</f>
        <v>ВВ</v>
      </c>
      <c r="U45" s="158" t="str">
        <f aca="false">VLOOKUP(U$11,Графік!$A$5:$C$32,3,0)</f>
        <v>ВВ</v>
      </c>
      <c r="V45" s="158" t="str">
        <f aca="false">VLOOKUP(V$11,Графік!$A$5:$C$32,3,0)</f>
        <v>Р</v>
      </c>
      <c r="W45" s="159" t="str">
        <f aca="false">VLOOKUP(W$11,Графік!$A$5:$C$32,3,0)</f>
        <v>Р</v>
      </c>
      <c r="X45" s="159" t="str">
        <f aca="false">VLOOKUP(X$11,Графік!$A$5:$C$32,3,0)</f>
        <v>Р</v>
      </c>
      <c r="Y45" s="159" t="str">
        <f aca="false">VLOOKUP(Y$11,Графік!$A$5:$C$32,3,0)</f>
        <v>Р</v>
      </c>
      <c r="Z45" s="159" t="str">
        <f aca="false">VLOOKUP(Z$11,Графік!$A$5:$C$32,3,0)</f>
        <v>ВВ</v>
      </c>
      <c r="AA45" s="158" t="str">
        <f aca="false">VLOOKUP(AA$11,Графік!$A$5:$C$32,3,0)</f>
        <v>ВВ</v>
      </c>
      <c r="AB45" s="159" t="s">
        <v>51</v>
      </c>
      <c r="AC45" s="159" t="s">
        <v>51</v>
      </c>
      <c r="AD45" s="159" t="str">
        <f aca="false">VLOOKUP(AD$11,Графік!$A$5:$C$32,3,0)</f>
        <v>Р</v>
      </c>
      <c r="AE45" s="160" t="str">
        <f aca="false">VLOOKUP(AE$11,Графік!$A$5:$C$32,3,0)</f>
        <v>Р</v>
      </c>
      <c r="AF45" s="158"/>
      <c r="AG45" s="158"/>
      <c r="AH45" s="158"/>
      <c r="AI45" s="158"/>
      <c r="AJ45" s="161"/>
      <c r="AK45" s="93" t="n">
        <f aca="false">SUMIF($F45:$AJ48,"Р",$F46:$AJ46)</f>
        <v>128</v>
      </c>
      <c r="AL45" s="94" t="n">
        <f aca="false">SUMIF($F47:$AJ48,"НУ",$F48:$AJ48)</f>
        <v>7</v>
      </c>
      <c r="AM45" s="95" t="n">
        <f aca="false">SUMIF(F45:AJ48,"РВ",F46:AJ46)</f>
        <v>0</v>
      </c>
      <c r="AN45" s="96" t="n">
        <f aca="false">AK45+AL45+AM45</f>
        <v>135</v>
      </c>
      <c r="AO45" s="70" t="n">
        <f aca="false">COUNTIF($F45:$AJ48,"=Р")</f>
        <v>16</v>
      </c>
      <c r="AP45" s="97" t="n">
        <f aca="false">COUNTIF($F45:$AJ48,"=ВВ")</f>
        <v>8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2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n">
        <f aca="false">IF(C45&gt;1,Графік!$D$36,"")</f>
        <v>144</v>
      </c>
    </row>
    <row r="46" customFormat="false" ht="15" hidden="false" customHeight="true" outlineLevel="0" collapsed="false">
      <c r="A46" s="57"/>
      <c r="B46" s="58"/>
      <c r="C46" s="102"/>
      <c r="D46" s="60"/>
      <c r="E46" s="100"/>
      <c r="F46" s="75" t="n">
        <f aca="false">IF(F45="Р",8,"")</f>
        <v>8</v>
      </c>
      <c r="G46" s="76" t="n">
        <f aca="false">IF(G45="Р",8,"")</f>
        <v>8</v>
      </c>
      <c r="H46" s="170" t="str">
        <f aca="false">IF(H45="Р",8,"")</f>
        <v/>
      </c>
      <c r="I46" s="170" t="str">
        <f aca="false">IF(I45="Р",8,"")</f>
        <v/>
      </c>
      <c r="J46" s="170" t="n">
        <f aca="false">IF(J45="Р",8,"")</f>
        <v>8</v>
      </c>
      <c r="K46" s="170" t="n">
        <f aca="false">IF(K45="Р",8,"")</f>
        <v>8</v>
      </c>
      <c r="L46" s="170" t="n">
        <f aca="false">IF(L45="Р",8,"")</f>
        <v>8</v>
      </c>
      <c r="M46" s="170" t="n">
        <f aca="false">IF(M45="Р",8,"")</f>
        <v>8</v>
      </c>
      <c r="N46" s="170" t="str">
        <f aca="false">IF(N45="Р",8,"")</f>
        <v/>
      </c>
      <c r="O46" s="170" t="str">
        <f aca="false">IF(O45="Р",8,"")</f>
        <v/>
      </c>
      <c r="P46" s="170" t="n">
        <f aca="false">IF(P45="Р",8,"")</f>
        <v>8</v>
      </c>
      <c r="Q46" s="171" t="n">
        <f aca="false">IF(Q45="Р",8,"")</f>
        <v>8</v>
      </c>
      <c r="R46" s="170" t="n">
        <f aca="false">IF(R45="Р",8,"")</f>
        <v>8</v>
      </c>
      <c r="S46" s="170" t="n">
        <f aca="false">IF(S45="Р",8,"")</f>
        <v>8</v>
      </c>
      <c r="T46" s="170" t="str">
        <f aca="false">IF(T45="Р",8,"")</f>
        <v/>
      </c>
      <c r="U46" s="170" t="str">
        <f aca="false">IF(U45="Р",8,"")</f>
        <v/>
      </c>
      <c r="V46" s="170" t="n">
        <f aca="false">IF(V45="Р",8,"")</f>
        <v>8</v>
      </c>
      <c r="W46" s="171" t="n">
        <f aca="false">IF(W45="Р",8,"")</f>
        <v>8</v>
      </c>
      <c r="X46" s="171" t="n">
        <f aca="false">IF(X45="Р",8,"")</f>
        <v>8</v>
      </c>
      <c r="Y46" s="171" t="n">
        <f aca="false">IF(Y45="Р",8,"")</f>
        <v>8</v>
      </c>
      <c r="Z46" s="77" t="str">
        <f aca="false">IF(Z45="Р",8,"")</f>
        <v/>
      </c>
      <c r="AA46" s="76" t="str">
        <f aca="false">IF(AA45="Р",8,"")</f>
        <v/>
      </c>
      <c r="AB46" s="77"/>
      <c r="AC46" s="170"/>
      <c r="AD46" s="171" t="n">
        <v>8</v>
      </c>
      <c r="AE46" s="172" t="n">
        <v>8</v>
      </c>
      <c r="AF46" s="170"/>
      <c r="AG46" s="170"/>
      <c r="AH46" s="76"/>
      <c r="AI46" s="76"/>
      <c r="AJ46" s="79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57"/>
      <c r="B47" s="58"/>
      <c r="C47" s="102"/>
      <c r="D47" s="60"/>
      <c r="E47" s="100"/>
      <c r="F47" s="82" t="str">
        <f aca="false">IF(F48&gt;0,"НУ","")</f>
        <v/>
      </c>
      <c r="G47" s="82" t="str">
        <f aca="false">IF(G48&gt;0,"НУ","")</f>
        <v/>
      </c>
      <c r="H47" s="82" t="str">
        <f aca="false">IF(H48&gt;0,"НУ","")</f>
        <v/>
      </c>
      <c r="I47" s="82" t="str">
        <f aca="false">IF(I48&gt;0,"НУ","")</f>
        <v/>
      </c>
      <c r="J47" s="82" t="str">
        <f aca="false">IF(J48&gt;0,"НУ","")</f>
        <v/>
      </c>
      <c r="K47" s="82" t="str">
        <f aca="false">IF(K48&gt;0,"НУ","")</f>
        <v/>
      </c>
      <c r="L47" s="82" t="str">
        <f aca="false">IF(L48&gt;0,"НУ","")</f>
        <v/>
      </c>
      <c r="M47" s="82" t="str">
        <f aca="false">IF(M48&gt;0,"НУ","")</f>
        <v/>
      </c>
      <c r="N47" s="82" t="str">
        <f aca="false">IF(N48&gt;0,"НУ","")</f>
        <v/>
      </c>
      <c r="O47" s="82" t="str">
        <f aca="false">IF(O48&gt;0,"НУ","")</f>
        <v/>
      </c>
      <c r="P47" s="82" t="str">
        <f aca="false">IF(P48&gt;0,"НУ","")</f>
        <v/>
      </c>
      <c r="Q47" s="83" t="str">
        <f aca="false">IF(Q48&gt;0,"НУ","")</f>
        <v/>
      </c>
      <c r="R47" s="82" t="s">
        <v>36</v>
      </c>
      <c r="S47" s="82" t="str">
        <f aca="false">IF(S48&gt;0,"НУ","")</f>
        <v/>
      </c>
      <c r="T47" s="82" t="str">
        <f aca="false">IF(T48&gt;0,"НУ","")</f>
        <v/>
      </c>
      <c r="U47" s="82" t="str">
        <f aca="false">IF(U48&gt;0,"НУ","")</f>
        <v/>
      </c>
      <c r="V47" s="82" t="str">
        <f aca="false">IF(V48&gt;0,"НУ","")</f>
        <v/>
      </c>
      <c r="W47" s="83" t="str">
        <f aca="false">IF(W48&gt;0,"НУ","")</f>
        <v/>
      </c>
      <c r="X47" s="83" t="str">
        <f aca="false">IF(X48&gt;0,"НУ","")</f>
        <v/>
      </c>
      <c r="Y47" s="83" t="str">
        <f aca="false">IF(Y48&gt;0,"НУ","")</f>
        <v/>
      </c>
      <c r="Z47" s="83" t="str">
        <f aca="false">IF(Z48&gt;0,"НУ","")</f>
        <v/>
      </c>
      <c r="AA47" s="83" t="str">
        <f aca="false">IF(AA48&gt;0,"НУ","")</f>
        <v/>
      </c>
      <c r="AB47" s="83"/>
      <c r="AC47" s="82"/>
      <c r="AD47" s="83"/>
      <c r="AE47" s="84"/>
      <c r="AF47" s="82"/>
      <c r="AG47" s="82"/>
      <c r="AH47" s="82"/>
      <c r="AI47" s="82"/>
      <c r="AJ47" s="173"/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57"/>
      <c r="B48" s="58"/>
      <c r="C48" s="102"/>
      <c r="D48" s="60"/>
      <c r="E48" s="101"/>
      <c r="F48" s="87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9"/>
      <c r="R48" s="88" t="n">
        <v>7</v>
      </c>
      <c r="S48" s="88"/>
      <c r="T48" s="88"/>
      <c r="U48" s="88"/>
      <c r="V48" s="88"/>
      <c r="W48" s="89"/>
      <c r="X48" s="89"/>
      <c r="Y48" s="89"/>
      <c r="Z48" s="89"/>
      <c r="AA48" s="88"/>
      <c r="AB48" s="89"/>
      <c r="AC48" s="88"/>
      <c r="AD48" s="89"/>
      <c r="AE48" s="90"/>
      <c r="AF48" s="88"/>
      <c r="AG48" s="88"/>
      <c r="AH48" s="88"/>
      <c r="AI48" s="88"/>
      <c r="AJ48" s="91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57" t="n">
        <v>10</v>
      </c>
      <c r="B49" s="58" t="str">
        <f aca="false">IFERROR(VLOOKUP($C49,Списки!$A$1:$C$3999,2,0),"")</f>
        <v>Ляхова Тетяна Вікторівна</v>
      </c>
      <c r="C49" s="102" t="s">
        <v>239</v>
      </c>
      <c r="D49" s="60" t="str">
        <f aca="false">IFERROR(VLOOKUP($C49,Списки!$A$1:$C$3999,3,0),"")</f>
        <v>контролер</v>
      </c>
      <c r="E49" s="92"/>
      <c r="F49" s="61" t="str">
        <f aca="false">VLOOKUP(F$11,Графік!$A$5:$C$32,3,0)</f>
        <v>Р</v>
      </c>
      <c r="G49" s="158" t="str">
        <f aca="false">VLOOKUP(G$11,Графік!$A$5:$C$32,3,0)</f>
        <v>Р</v>
      </c>
      <c r="H49" s="158" t="str">
        <f aca="false">VLOOKUP(H$11,Графік!$A$5:$C$32,3,0)</f>
        <v>ВВ</v>
      </c>
      <c r="I49" s="158" t="str">
        <f aca="false">VLOOKUP(I$11,Графік!$A$5:$C$32,3,0)</f>
        <v>ВВ</v>
      </c>
      <c r="J49" s="158" t="str">
        <f aca="false">VLOOKUP(J$11,Графік!$A$5:$C$32,3,0)</f>
        <v>Р</v>
      </c>
      <c r="K49" s="158" t="str">
        <f aca="false">VLOOKUP(K$11,Графік!$A$5:$C$32,3,0)</f>
        <v>Р</v>
      </c>
      <c r="L49" s="158" t="str">
        <f aca="false">VLOOKUP(L$11,Графік!$A$5:$C$32,3,0)</f>
        <v>Р</v>
      </c>
      <c r="M49" s="158" t="str">
        <f aca="false">VLOOKUP(M$11,Графік!$A$5:$C$32,3,0)</f>
        <v>Р</v>
      </c>
      <c r="N49" s="158" t="str">
        <f aca="false">VLOOKUP(N$11,Графік!$A$5:$C$32,3,0)</f>
        <v>ВВ</v>
      </c>
      <c r="O49" s="158" t="str">
        <f aca="false">VLOOKUP(O$11,Графік!$A$5:$C$32,3,0)</f>
        <v>ВВ</v>
      </c>
      <c r="P49" s="158" t="str">
        <f aca="false">VLOOKUP(P$11,Графік!$A$5:$C$32,3,0)</f>
        <v>Р</v>
      </c>
      <c r="Q49" s="159" t="str">
        <f aca="false">VLOOKUP(Q$11,Графік!$A$5:$C$32,3,0)</f>
        <v>Р</v>
      </c>
      <c r="R49" s="158" t="str">
        <f aca="false">VLOOKUP(R$11,Графік!$A$5:$C$32,3,0)</f>
        <v>Р</v>
      </c>
      <c r="S49" s="158" t="str">
        <f aca="false">VLOOKUP(S$11,Графік!$A$5:$C$32,3,0)</f>
        <v>Р</v>
      </c>
      <c r="T49" s="158" t="str">
        <f aca="false">VLOOKUP(T$11,Графік!$A$5:$C$32,3,0)</f>
        <v>ВВ</v>
      </c>
      <c r="U49" s="158" t="str">
        <f aca="false">VLOOKUP(U$11,Графік!$A$5:$C$32,3,0)</f>
        <v>ВВ</v>
      </c>
      <c r="V49" s="158" t="str">
        <f aca="false">VLOOKUP(V$11,Графік!$A$5:$C$32,3,0)</f>
        <v>Р</v>
      </c>
      <c r="W49" s="159" t="str">
        <f aca="false">VLOOKUP(W$11,Графік!$A$5:$C$32,3,0)</f>
        <v>Р</v>
      </c>
      <c r="X49" s="159" t="str">
        <f aca="false">VLOOKUP(X$11,Графік!$A$5:$C$32,3,0)</f>
        <v>Р</v>
      </c>
      <c r="Y49" s="159" t="str">
        <f aca="false">VLOOKUP(Y$11,Графік!$A$5:$C$32,3,0)</f>
        <v>Р</v>
      </c>
      <c r="Z49" s="159" t="str">
        <f aca="false">VLOOKUP(Z$11,Графік!$A$5:$C$32,3,0)</f>
        <v>ВВ</v>
      </c>
      <c r="AA49" s="158" t="str">
        <f aca="false">VLOOKUP(AA$11,Графік!$A$5:$C$32,3,0)</f>
        <v>ВВ</v>
      </c>
      <c r="AB49" s="159" t="s">
        <v>51</v>
      </c>
      <c r="AC49" s="159" t="s">
        <v>51</v>
      </c>
      <c r="AD49" s="159" t="str">
        <f aca="false">VLOOKUP(AD$11,Графік!$A$5:$C$32,3,0)</f>
        <v>Р</v>
      </c>
      <c r="AE49" s="160" t="str">
        <f aca="false">VLOOKUP(AE$11,Графік!$A$5:$C$32,3,0)</f>
        <v>Р</v>
      </c>
      <c r="AF49" s="158"/>
      <c r="AG49" s="158"/>
      <c r="AH49" s="158"/>
      <c r="AI49" s="158"/>
      <c r="AJ49" s="161"/>
      <c r="AK49" s="93" t="n">
        <f aca="false">SUMIF($F49:$AJ52,"Р",$F50:$AJ50)</f>
        <v>128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128</v>
      </c>
      <c r="AO49" s="70" t="n">
        <f aca="false">COUNTIF($F49:$AJ52,"=Р")</f>
        <v>16</v>
      </c>
      <c r="AP49" s="97" t="n">
        <f aca="false">COUNTIF($F49:$AJ52,"=ВВ")</f>
        <v>8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0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2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n">
        <f aca="false">IF(C49&gt;1,Графік!$D$36,"")</f>
        <v>144</v>
      </c>
    </row>
    <row r="50" customFormat="false" ht="15" hidden="false" customHeight="true" outlineLevel="0" collapsed="false">
      <c r="A50" s="57"/>
      <c r="B50" s="58"/>
      <c r="C50" s="102"/>
      <c r="D50" s="60"/>
      <c r="E50" s="100"/>
      <c r="F50" s="75" t="n">
        <f aca="false">IF(F49="Р",8,"")</f>
        <v>8</v>
      </c>
      <c r="G50" s="76" t="n">
        <f aca="false">IF(G49="Р",8,"")</f>
        <v>8</v>
      </c>
      <c r="H50" s="170" t="str">
        <f aca="false">IF(H49="Р",8,"")</f>
        <v/>
      </c>
      <c r="I50" s="170" t="str">
        <f aca="false">IF(I49="Р",8,"")</f>
        <v/>
      </c>
      <c r="J50" s="170" t="n">
        <f aca="false">IF(J49="Р",8,"")</f>
        <v>8</v>
      </c>
      <c r="K50" s="170" t="n">
        <f aca="false">IF(K49="Р",8,"")</f>
        <v>8</v>
      </c>
      <c r="L50" s="170" t="n">
        <f aca="false">IF(L49="Р",8,"")</f>
        <v>8</v>
      </c>
      <c r="M50" s="170" t="n">
        <f aca="false">IF(M49="Р",8,"")</f>
        <v>8</v>
      </c>
      <c r="N50" s="170" t="str">
        <f aca="false">IF(N49="Р",8,"")</f>
        <v/>
      </c>
      <c r="O50" s="170" t="str">
        <f aca="false">IF(O49="Р",8,"")</f>
        <v/>
      </c>
      <c r="P50" s="170" t="n">
        <f aca="false">IF(P49="Р",8,"")</f>
        <v>8</v>
      </c>
      <c r="Q50" s="171" t="n">
        <f aca="false">IF(Q49="Р",8,"")</f>
        <v>8</v>
      </c>
      <c r="R50" s="170" t="n">
        <f aca="false">IF(R49="Р",8,"")</f>
        <v>8</v>
      </c>
      <c r="S50" s="170" t="n">
        <f aca="false">IF(S49="Р",8,"")</f>
        <v>8</v>
      </c>
      <c r="T50" s="170" t="str">
        <f aca="false">IF(T49="Р",8,"")</f>
        <v/>
      </c>
      <c r="U50" s="170" t="str">
        <f aca="false">IF(U49="Р",8,"")</f>
        <v/>
      </c>
      <c r="V50" s="170" t="n">
        <f aca="false">IF(V49="Р",8,"")</f>
        <v>8</v>
      </c>
      <c r="W50" s="171" t="n">
        <f aca="false">IF(W49="Р",8,"")</f>
        <v>8</v>
      </c>
      <c r="X50" s="171" t="n">
        <f aca="false">IF(X49="Р",8,"")</f>
        <v>8</v>
      </c>
      <c r="Y50" s="171" t="n">
        <f aca="false">IF(Y49="Р",8,"")</f>
        <v>8</v>
      </c>
      <c r="Z50" s="77" t="str">
        <f aca="false">IF(Z49="Р",8,"")</f>
        <v/>
      </c>
      <c r="AA50" s="76" t="str">
        <f aca="false">IF(AA49="Р",8,"")</f>
        <v/>
      </c>
      <c r="AB50" s="77"/>
      <c r="AC50" s="170"/>
      <c r="AD50" s="171" t="n">
        <v>8</v>
      </c>
      <c r="AE50" s="172" t="n">
        <v>8</v>
      </c>
      <c r="AF50" s="170"/>
      <c r="AG50" s="170"/>
      <c r="AH50" s="76"/>
      <c r="AI50" s="76"/>
      <c r="AJ50" s="79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57"/>
      <c r="B51" s="58"/>
      <c r="C51" s="102"/>
      <c r="D51" s="60"/>
      <c r="E51" s="100"/>
      <c r="F51" s="82" t="str">
        <f aca="false">IF(F52&gt;0,"НУ","")</f>
        <v/>
      </c>
      <c r="G51" s="82" t="str">
        <f aca="false">IF(G52&gt;0,"НУ","")</f>
        <v/>
      </c>
      <c r="H51" s="82" t="str">
        <f aca="false">IF(H52&gt;0,"НУ","")</f>
        <v/>
      </c>
      <c r="I51" s="82" t="str">
        <f aca="false">IF(I52&gt;0,"НУ","")</f>
        <v/>
      </c>
      <c r="J51" s="82" t="str">
        <f aca="false">IF(J52&gt;0,"НУ","")</f>
        <v/>
      </c>
      <c r="K51" s="82" t="str">
        <f aca="false">IF(K52&gt;0,"НУ","")</f>
        <v/>
      </c>
      <c r="L51" s="82" t="str">
        <f aca="false">IF(L52&gt;0,"НУ","")</f>
        <v/>
      </c>
      <c r="M51" s="82" t="str">
        <f aca="false">IF(M52&gt;0,"НУ","")</f>
        <v/>
      </c>
      <c r="N51" s="82" t="str">
        <f aca="false">IF(N52&gt;0,"НУ","")</f>
        <v/>
      </c>
      <c r="O51" s="82" t="str">
        <f aca="false">IF(O52&gt;0,"НУ","")</f>
        <v/>
      </c>
      <c r="P51" s="82" t="str">
        <f aca="false">IF(P52&gt;0,"НУ","")</f>
        <v/>
      </c>
      <c r="Q51" s="83" t="str">
        <f aca="false">IF(Q52&gt;0,"НУ","")</f>
        <v/>
      </c>
      <c r="R51" s="82" t="str">
        <f aca="false">IF(R52&gt;0,"НУ","")</f>
        <v/>
      </c>
      <c r="S51" s="82" t="str">
        <f aca="false">IF(S52&gt;0,"НУ","")</f>
        <v/>
      </c>
      <c r="T51" s="82" t="str">
        <f aca="false">IF(T52&gt;0,"НУ","")</f>
        <v/>
      </c>
      <c r="U51" s="82" t="str">
        <f aca="false">IF(U52&gt;0,"НУ","")</f>
        <v/>
      </c>
      <c r="V51" s="82" t="str">
        <f aca="false">IF(V52&gt;0,"НУ","")</f>
        <v/>
      </c>
      <c r="W51" s="83" t="str">
        <f aca="false">IF(W52&gt;0,"НУ","")</f>
        <v/>
      </c>
      <c r="X51" s="83" t="str">
        <f aca="false">IF(X52&gt;0,"НУ","")</f>
        <v/>
      </c>
      <c r="Y51" s="83" t="str">
        <f aca="false">IF(Y52&gt;0,"НУ","")</f>
        <v/>
      </c>
      <c r="Z51" s="83" t="str">
        <f aca="false">IF(Z52&gt;0,"НУ","")</f>
        <v/>
      </c>
      <c r="AA51" s="83" t="str">
        <f aca="false">IF(AA52&gt;0,"НУ","")</f>
        <v/>
      </c>
      <c r="AB51" s="83"/>
      <c r="AC51" s="82"/>
      <c r="AD51" s="83"/>
      <c r="AE51" s="84"/>
      <c r="AF51" s="82"/>
      <c r="AG51" s="82"/>
      <c r="AH51" s="82"/>
      <c r="AI51" s="82"/>
      <c r="AJ51" s="173"/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57"/>
      <c r="B52" s="58"/>
      <c r="C52" s="102"/>
      <c r="D52" s="60"/>
      <c r="E52" s="101"/>
      <c r="F52" s="87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9"/>
      <c r="R52" s="88"/>
      <c r="S52" s="88"/>
      <c r="T52" s="88"/>
      <c r="U52" s="88"/>
      <c r="V52" s="88"/>
      <c r="W52" s="89"/>
      <c r="X52" s="89"/>
      <c r="Y52" s="89"/>
      <c r="Z52" s="89"/>
      <c r="AA52" s="88"/>
      <c r="AB52" s="89"/>
      <c r="AC52" s="88"/>
      <c r="AD52" s="89"/>
      <c r="AE52" s="90"/>
      <c r="AF52" s="88"/>
      <c r="AG52" s="88"/>
      <c r="AH52" s="88"/>
      <c r="AI52" s="88"/>
      <c r="AJ52" s="91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15" hidden="false" customHeight="true" outlineLevel="0" collapsed="false">
      <c r="A53" s="208" t="n">
        <v>11</v>
      </c>
      <c r="B53" s="58" t="str">
        <f aca="false">IFERROR(VLOOKUP($C53,Списки!$A$1:$C$3999,2,0),"")</f>
        <v>Берча Міхаєла Михайлівна</v>
      </c>
      <c r="C53" s="102" t="s">
        <v>240</v>
      </c>
      <c r="D53" s="60" t="str">
        <f aca="false">IFERROR(VLOOKUP($C53,Списки!$A$1:$C$3999,3,0),"")</f>
        <v>контролер</v>
      </c>
      <c r="E53" s="92"/>
      <c r="F53" s="61" t="str">
        <f aca="false">VLOOKUP(F$11,Графік!$A$5:$C$32,3,0)</f>
        <v>Р</v>
      </c>
      <c r="G53" s="158" t="str">
        <f aca="false">VLOOKUP(G$11,Графік!$A$5:$C$32,3,0)</f>
        <v>Р</v>
      </c>
      <c r="H53" s="158" t="str">
        <f aca="false">VLOOKUP(H$11,Графік!$A$5:$C$32,3,0)</f>
        <v>ВВ</v>
      </c>
      <c r="I53" s="158" t="str">
        <f aca="false">VLOOKUP(I$11,Графік!$A$5:$C$32,3,0)</f>
        <v>ВВ</v>
      </c>
      <c r="J53" s="158" t="str">
        <f aca="false">VLOOKUP(J$11,Графік!$A$5:$C$32,3,0)</f>
        <v>Р</v>
      </c>
      <c r="K53" s="158" t="str">
        <f aca="false">VLOOKUP(K$11,Графік!$A$5:$C$32,3,0)</f>
        <v>Р</v>
      </c>
      <c r="L53" s="158" t="str">
        <f aca="false">VLOOKUP(L$11,Графік!$A$5:$C$32,3,0)</f>
        <v>Р</v>
      </c>
      <c r="M53" s="158" t="str">
        <f aca="false">VLOOKUP(M$11,Графік!$A$5:$C$32,3,0)</f>
        <v>Р</v>
      </c>
      <c r="N53" s="158" t="str">
        <f aca="false">VLOOKUP(N$11,Графік!$A$5:$C$32,3,0)</f>
        <v>ВВ</v>
      </c>
      <c r="O53" s="158" t="str">
        <f aca="false">VLOOKUP(O$11,Графік!$A$5:$C$32,3,0)</f>
        <v>ВВ</v>
      </c>
      <c r="P53" s="158" t="str">
        <f aca="false">VLOOKUP(P$11,Графік!$A$5:$C$32,3,0)</f>
        <v>Р</v>
      </c>
      <c r="Q53" s="159" t="str">
        <f aca="false">VLOOKUP(Q$11,Графік!$A$5:$C$32,3,0)</f>
        <v>Р</v>
      </c>
      <c r="R53" s="158" t="str">
        <f aca="false">VLOOKUP(R$11,Графік!$A$5:$C$32,3,0)</f>
        <v>Р</v>
      </c>
      <c r="S53" s="158" t="str">
        <f aca="false">VLOOKUP(S$11,Графік!$A$5:$C$32,3,0)</f>
        <v>Р</v>
      </c>
      <c r="T53" s="158" t="str">
        <f aca="false">VLOOKUP(T$11,Графік!$A$5:$C$32,3,0)</f>
        <v>ВВ</v>
      </c>
      <c r="U53" s="158" t="str">
        <f aca="false">VLOOKUP(U$11,Графік!$A$5:$C$32,3,0)</f>
        <v>ВВ</v>
      </c>
      <c r="V53" s="158" t="str">
        <f aca="false">VLOOKUP(V$11,Графік!$A$5:$C$32,3,0)</f>
        <v>Р</v>
      </c>
      <c r="W53" s="159" t="str">
        <f aca="false">VLOOKUP(W$11,Графік!$A$5:$C$32,3,0)</f>
        <v>Р</v>
      </c>
      <c r="X53" s="159" t="str">
        <f aca="false">VLOOKUP(X$11,Графік!$A$5:$C$32,3,0)</f>
        <v>Р</v>
      </c>
      <c r="Y53" s="159" t="str">
        <f aca="false">VLOOKUP(Y$11,Графік!$A$5:$C$32,3,0)</f>
        <v>Р</v>
      </c>
      <c r="Z53" s="159" t="str">
        <f aca="false">VLOOKUP(Z$11,Графік!$A$5:$C$32,3,0)</f>
        <v>ВВ</v>
      </c>
      <c r="AA53" s="158" t="str">
        <f aca="false">VLOOKUP(AA$11,Графік!$A$5:$C$32,3,0)</f>
        <v>ВВ</v>
      </c>
      <c r="AB53" s="159" t="s">
        <v>51</v>
      </c>
      <c r="AC53" s="159" t="s">
        <v>51</v>
      </c>
      <c r="AD53" s="159" t="str">
        <f aca="false">VLOOKUP(AD$11,Графік!$A$5:$C$32,3,0)</f>
        <v>Р</v>
      </c>
      <c r="AE53" s="160" t="str">
        <f aca="false">VLOOKUP(AE$11,Графік!$A$5:$C$32,3,0)</f>
        <v>Р</v>
      </c>
      <c r="AF53" s="158" t="str">
        <f aca="false">VLOOKUP(AF$11,Графік!$A$5:$C$32,3,0)</f>
        <v>ВВ</v>
      </c>
      <c r="AG53" s="158" t="str">
        <f aca="false">VLOOKUP(AG$11,Графік!$A$5:$C$32,3,0)</f>
        <v>ВВ</v>
      </c>
      <c r="AH53" s="158"/>
      <c r="AI53" s="158"/>
      <c r="AJ53" s="161"/>
      <c r="AK53" s="93" t="n">
        <f aca="false">SUMIF($F53:$AJ56,"Р",$F54:$AJ54)</f>
        <v>128</v>
      </c>
      <c r="AL53" s="94" t="n">
        <f aca="false">SUMIF($F55:$AJ56,"НУ",$F56:$AJ56)</f>
        <v>0</v>
      </c>
      <c r="AM53" s="95" t="n">
        <f aca="false">SUMIF(F53:AJ56,"РВ",F54:AJ54)</f>
        <v>0</v>
      </c>
      <c r="AN53" s="96" t="n">
        <f aca="false">AK53+AL53+AM53</f>
        <v>128</v>
      </c>
      <c r="AO53" s="70" t="n">
        <f aca="false">COUNTIF($F53:$AJ56,"=Р")</f>
        <v>16</v>
      </c>
      <c r="AP53" s="97" t="n">
        <f aca="false">COUNTIF($F53:$AJ56,"=ВВ")</f>
        <v>10</v>
      </c>
      <c r="AQ53" s="97" t="n">
        <f aca="false">COUNTIF($F53:$AJ56,"=В")</f>
        <v>0</v>
      </c>
      <c r="AR53" s="98" t="n">
        <f aca="false">COUNTIF($F53:$AJ56,"=НА")</f>
        <v>0</v>
      </c>
      <c r="AS53" s="98" t="n">
        <f aca="false">COUNTIF(F53:AJ56,"=ТН")</f>
        <v>0</v>
      </c>
      <c r="AT53" s="98" t="n">
        <f aca="false">COUNTIF($F53:$AJ56,"=ВД")</f>
        <v>0</v>
      </c>
      <c r="AU53" s="98" t="n">
        <f aca="false">COUNTIF($F53:$AJ56,"=ВП")</f>
        <v>0</v>
      </c>
      <c r="AV53" s="98" t="n">
        <f aca="false">COUNTIF($F53:$AJ56,"=ДД")</f>
        <v>0</v>
      </c>
      <c r="AW53" s="98" t="n">
        <f aca="false">COUNTIF($F53:$AJ56,"=П")</f>
        <v>2</v>
      </c>
      <c r="AX53" s="98" t="n">
        <f aca="false">COUNTIF($F53:$AJ56,"=ПР")</f>
        <v>0</v>
      </c>
      <c r="AY53" s="99" t="n">
        <f aca="false">COUNTIF($F53:$AJ56,"=І")</f>
        <v>0</v>
      </c>
      <c r="AZ53" s="99" t="n">
        <f aca="false">COUNTIF($F53:$AJ56,"=НЗ")</f>
        <v>0</v>
      </c>
      <c r="BA53" s="73" t="n">
        <f aca="false">IF(C53&gt;1,Графік!$D$36,"")</f>
        <v>144</v>
      </c>
    </row>
    <row r="54" customFormat="false" ht="15" hidden="false" customHeight="true" outlineLevel="0" collapsed="false">
      <c r="A54" s="208"/>
      <c r="B54" s="58"/>
      <c r="C54" s="102"/>
      <c r="D54" s="60"/>
      <c r="E54" s="100"/>
      <c r="F54" s="75" t="n">
        <f aca="false">IF(F53="Р",8,"")</f>
        <v>8</v>
      </c>
      <c r="G54" s="76" t="n">
        <f aca="false">IF(G53="Р",8,"")</f>
        <v>8</v>
      </c>
      <c r="H54" s="170" t="str">
        <f aca="false">IF(H53="Р",8,"")</f>
        <v/>
      </c>
      <c r="I54" s="170" t="str">
        <f aca="false">IF(I53="Р",8,"")</f>
        <v/>
      </c>
      <c r="J54" s="170" t="n">
        <f aca="false">IF(J53="Р",8,"")</f>
        <v>8</v>
      </c>
      <c r="K54" s="170" t="n">
        <f aca="false">IF(K53="Р",8,"")</f>
        <v>8</v>
      </c>
      <c r="L54" s="170" t="n">
        <f aca="false">IF(L53="Р",8,"")</f>
        <v>8</v>
      </c>
      <c r="M54" s="170" t="n">
        <f aca="false">IF(M53="Р",8,"")</f>
        <v>8</v>
      </c>
      <c r="N54" s="170" t="str">
        <f aca="false">IF(N53="Р",8,"")</f>
        <v/>
      </c>
      <c r="O54" s="170" t="str">
        <f aca="false">IF(O53="Р",8,"")</f>
        <v/>
      </c>
      <c r="P54" s="170" t="n">
        <f aca="false">IF(P53="Р",8,"")</f>
        <v>8</v>
      </c>
      <c r="Q54" s="171" t="n">
        <f aca="false">IF(Q53="Р",8,"")</f>
        <v>8</v>
      </c>
      <c r="R54" s="170" t="n">
        <f aca="false">IF(R53="Р",8,"")</f>
        <v>8</v>
      </c>
      <c r="S54" s="170" t="n">
        <f aca="false">IF(S53="Р",8,"")</f>
        <v>8</v>
      </c>
      <c r="T54" s="170" t="str">
        <f aca="false">IF(T53="Р",8,"")</f>
        <v/>
      </c>
      <c r="U54" s="170" t="str">
        <f aca="false">IF(U53="Р",8,"")</f>
        <v/>
      </c>
      <c r="V54" s="170" t="n">
        <f aca="false">IF(V53="Р",8,"")</f>
        <v>8</v>
      </c>
      <c r="W54" s="171" t="n">
        <f aca="false">IF(W53="Р",8,"")</f>
        <v>8</v>
      </c>
      <c r="X54" s="171" t="n">
        <f aca="false">IF(X53="Р",8,"")</f>
        <v>8</v>
      </c>
      <c r="Y54" s="171" t="n">
        <f aca="false">IF(Y53="Р",8,"")</f>
        <v>8</v>
      </c>
      <c r="Z54" s="77" t="str">
        <f aca="false">IF(Z53="Р",8,"")</f>
        <v/>
      </c>
      <c r="AA54" s="76" t="str">
        <f aca="false">IF(AA53="Р",8,"")</f>
        <v/>
      </c>
      <c r="AB54" s="77"/>
      <c r="AC54" s="170"/>
      <c r="AD54" s="171" t="n">
        <v>8</v>
      </c>
      <c r="AE54" s="172" t="n">
        <v>8</v>
      </c>
      <c r="AF54" s="170"/>
      <c r="AG54" s="170"/>
      <c r="AH54" s="76"/>
      <c r="AI54" s="76"/>
      <c r="AJ54" s="79"/>
      <c r="AK54" s="93"/>
      <c r="AL54" s="94"/>
      <c r="AM54" s="95"/>
      <c r="AN54" s="96"/>
      <c r="AO54" s="70"/>
      <c r="AP54" s="70"/>
      <c r="AQ54" s="70"/>
      <c r="AR54" s="98"/>
      <c r="AS54" s="98"/>
      <c r="AT54" s="98"/>
      <c r="AU54" s="98"/>
      <c r="AV54" s="98"/>
      <c r="AW54" s="98"/>
      <c r="AX54" s="98"/>
      <c r="AY54" s="99"/>
      <c r="AZ54" s="99"/>
      <c r="BA54" s="73"/>
    </row>
    <row r="55" customFormat="false" ht="15" hidden="false" customHeight="true" outlineLevel="0" collapsed="false">
      <c r="A55" s="208"/>
      <c r="B55" s="58"/>
      <c r="C55" s="102"/>
      <c r="D55" s="60"/>
      <c r="E55" s="100"/>
      <c r="F55" s="82" t="str">
        <f aca="false">IF(F56&gt;0,"НУ","")</f>
        <v/>
      </c>
      <c r="G55" s="82" t="str">
        <f aca="false">IF(G56&gt;0,"НУ","")</f>
        <v/>
      </c>
      <c r="H55" s="82" t="str">
        <f aca="false">IF(H56&gt;0,"НУ","")</f>
        <v/>
      </c>
      <c r="I55" s="82" t="str">
        <f aca="false">IF(I56&gt;0,"НУ","")</f>
        <v/>
      </c>
      <c r="J55" s="82" t="str">
        <f aca="false">IF(J56&gt;0,"НУ","")</f>
        <v/>
      </c>
      <c r="K55" s="82" t="str">
        <f aca="false">IF(K56&gt;0,"НУ","")</f>
        <v/>
      </c>
      <c r="L55" s="82" t="str">
        <f aca="false">IF(L56&gt;0,"НУ","")</f>
        <v/>
      </c>
      <c r="M55" s="82" t="str">
        <f aca="false">IF(M56&gt;0,"НУ","")</f>
        <v/>
      </c>
      <c r="N55" s="82" t="str">
        <f aca="false">IF(N56&gt;0,"НУ","")</f>
        <v/>
      </c>
      <c r="O55" s="82" t="str">
        <f aca="false">IF(O56&gt;0,"НУ","")</f>
        <v/>
      </c>
      <c r="P55" s="82" t="str">
        <f aca="false">IF(P56&gt;0,"НУ","")</f>
        <v/>
      </c>
      <c r="Q55" s="83" t="str">
        <f aca="false">IF(Q56&gt;0,"НУ","")</f>
        <v/>
      </c>
      <c r="R55" s="82" t="str">
        <f aca="false">IF(R56&gt;0,"НУ","")</f>
        <v/>
      </c>
      <c r="S55" s="82" t="str">
        <f aca="false">IF(S56&gt;0,"НУ","")</f>
        <v/>
      </c>
      <c r="T55" s="82" t="str">
        <f aca="false">IF(T56&gt;0,"НУ","")</f>
        <v/>
      </c>
      <c r="U55" s="82" t="str">
        <f aca="false">IF(U56&gt;0,"НУ","")</f>
        <v/>
      </c>
      <c r="V55" s="82" t="str">
        <f aca="false">IF(V56&gt;0,"НУ","")</f>
        <v/>
      </c>
      <c r="W55" s="83" t="str">
        <f aca="false">IF(W56&gt;0,"НУ","")</f>
        <v/>
      </c>
      <c r="X55" s="83" t="str">
        <f aca="false">IF(X56&gt;0,"НУ","")</f>
        <v/>
      </c>
      <c r="Y55" s="83" t="str">
        <f aca="false">IF(Y56&gt;0,"НУ","")</f>
        <v/>
      </c>
      <c r="Z55" s="83" t="str">
        <f aca="false">IF(Z56&gt;0,"НУ","")</f>
        <v/>
      </c>
      <c r="AA55" s="83" t="str">
        <f aca="false">IF(AA56&gt;0,"НУ","")</f>
        <v/>
      </c>
      <c r="AB55" s="83"/>
      <c r="AC55" s="82"/>
      <c r="AD55" s="83"/>
      <c r="AE55" s="84"/>
      <c r="AF55" s="82"/>
      <c r="AG55" s="82"/>
      <c r="AH55" s="82"/>
      <c r="AI55" s="82"/>
      <c r="AJ55" s="173"/>
      <c r="AK55" s="93"/>
      <c r="AL55" s="94"/>
      <c r="AM55" s="95"/>
      <c r="AN55" s="96"/>
      <c r="AO55" s="70"/>
      <c r="AP55" s="70"/>
      <c r="AQ55" s="70"/>
      <c r="AR55" s="98"/>
      <c r="AS55" s="98"/>
      <c r="AT55" s="98"/>
      <c r="AU55" s="98"/>
      <c r="AV55" s="98"/>
      <c r="AW55" s="98"/>
      <c r="AX55" s="98"/>
      <c r="AY55" s="99"/>
      <c r="AZ55" s="99"/>
      <c r="BA55" s="73"/>
    </row>
    <row r="56" customFormat="false" ht="15" hidden="false" customHeight="true" outlineLevel="0" collapsed="false">
      <c r="A56" s="208"/>
      <c r="B56" s="58"/>
      <c r="C56" s="102"/>
      <c r="D56" s="60"/>
      <c r="E56" s="101"/>
      <c r="F56" s="87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9"/>
      <c r="R56" s="88"/>
      <c r="S56" s="88"/>
      <c r="T56" s="88"/>
      <c r="U56" s="88"/>
      <c r="V56" s="88"/>
      <c r="W56" s="89"/>
      <c r="X56" s="89"/>
      <c r="Y56" s="89"/>
      <c r="Z56" s="89"/>
      <c r="AA56" s="88"/>
      <c r="AB56" s="89"/>
      <c r="AC56" s="88"/>
      <c r="AD56" s="89"/>
      <c r="AE56" s="90"/>
      <c r="AF56" s="88"/>
      <c r="AG56" s="88"/>
      <c r="AH56" s="88"/>
      <c r="AI56" s="88"/>
      <c r="AJ56" s="91"/>
      <c r="AK56" s="93"/>
      <c r="AL56" s="94"/>
      <c r="AM56" s="95"/>
      <c r="AN56" s="96"/>
      <c r="AO56" s="70"/>
      <c r="AP56" s="70"/>
      <c r="AQ56" s="70"/>
      <c r="AR56" s="98"/>
      <c r="AS56" s="98"/>
      <c r="AT56" s="98"/>
      <c r="AU56" s="98"/>
      <c r="AV56" s="98"/>
      <c r="AW56" s="98"/>
      <c r="AX56" s="98"/>
      <c r="AY56" s="99"/>
      <c r="AZ56" s="99"/>
      <c r="BA56" s="73"/>
    </row>
    <row r="57" customFormat="false" ht="15" hidden="false" customHeight="true" outlineLevel="0" collapsed="false">
      <c r="A57" s="57" t="n">
        <v>12</v>
      </c>
      <c r="B57" s="58" t="str">
        <f aca="false">IFERROR(VLOOKUP($C57,Списки!$A$1:$C$3999,2,0),"")</f>
        <v>Гладюк Микола Іванович</v>
      </c>
      <c r="C57" s="102" t="s">
        <v>241</v>
      </c>
      <c r="D57" s="60" t="str">
        <f aca="false">IFERROR(VLOOKUP($C57,Списки!$A$1:$C$3999,3,0),"")</f>
        <v>контролер </v>
      </c>
      <c r="E57" s="92"/>
      <c r="F57" s="61" t="str">
        <f aca="false">VLOOKUP(F$11,Графік!$A$5:$C$32,3,0)</f>
        <v>Р</v>
      </c>
      <c r="G57" s="158" t="str">
        <f aca="false">VLOOKUP(G$11,Графік!$A$5:$C$32,3,0)</f>
        <v>Р</v>
      </c>
      <c r="H57" s="158" t="str">
        <f aca="false">VLOOKUP(H$11,Графік!$A$5:$C$32,3,0)</f>
        <v>ВВ</v>
      </c>
      <c r="I57" s="158" t="str">
        <f aca="false">VLOOKUP(I$11,Графік!$A$5:$C$32,3,0)</f>
        <v>ВВ</v>
      </c>
      <c r="J57" s="158" t="str">
        <f aca="false">VLOOKUP(J$11,Графік!$A$5:$C$32,3,0)</f>
        <v>Р</v>
      </c>
      <c r="K57" s="158" t="str">
        <f aca="false">VLOOKUP(K$11,Графік!$A$5:$C$32,3,0)</f>
        <v>Р</v>
      </c>
      <c r="L57" s="158" t="str">
        <f aca="false">VLOOKUP(L$11,Графік!$A$5:$C$32,3,0)</f>
        <v>Р</v>
      </c>
      <c r="M57" s="158" t="str">
        <f aca="false">VLOOKUP(M$11,Графік!$A$5:$C$32,3,0)</f>
        <v>Р</v>
      </c>
      <c r="N57" s="158" t="str">
        <f aca="false">VLOOKUP(N$11,Графік!$A$5:$C$32,3,0)</f>
        <v>ВВ</v>
      </c>
      <c r="O57" s="158" t="str">
        <f aca="false">VLOOKUP(O$11,Графік!$A$5:$C$32,3,0)</f>
        <v>ВВ</v>
      </c>
      <c r="P57" s="158" t="str">
        <f aca="false">VLOOKUP(P$11,Графік!$A$5:$C$32,3,0)</f>
        <v>Р</v>
      </c>
      <c r="Q57" s="159" t="str">
        <f aca="false">VLOOKUP(Q$11,Графік!$A$5:$C$32,3,0)</f>
        <v>Р</v>
      </c>
      <c r="R57" s="158" t="str">
        <f aca="false">VLOOKUP(R$11,Графік!$A$5:$C$32,3,0)</f>
        <v>Р</v>
      </c>
      <c r="S57" s="158" t="str">
        <f aca="false">VLOOKUP(S$11,Графік!$A$5:$C$32,3,0)</f>
        <v>Р</v>
      </c>
      <c r="T57" s="158" t="str">
        <f aca="false">VLOOKUP(T$11,Графік!$A$5:$C$32,3,0)</f>
        <v>ВВ</v>
      </c>
      <c r="U57" s="158" t="str">
        <f aca="false">VLOOKUP(U$11,Графік!$A$5:$C$32,3,0)</f>
        <v>ВВ</v>
      </c>
      <c r="V57" s="158" t="str">
        <f aca="false">VLOOKUP(V$11,Графік!$A$5:$C$32,3,0)</f>
        <v>Р</v>
      </c>
      <c r="W57" s="159" t="str">
        <f aca="false">VLOOKUP(W$11,Графік!$A$5:$C$32,3,0)</f>
        <v>Р</v>
      </c>
      <c r="X57" s="159" t="str">
        <f aca="false">VLOOKUP(X$11,Графік!$A$5:$C$32,3,0)</f>
        <v>Р</v>
      </c>
      <c r="Y57" s="159" t="str">
        <f aca="false">VLOOKUP(Y$11,Графік!$A$5:$C$32,3,0)</f>
        <v>Р</v>
      </c>
      <c r="Z57" s="159" t="str">
        <f aca="false">VLOOKUP(Z$11,Графік!$A$5:$C$32,3,0)</f>
        <v>ВВ</v>
      </c>
      <c r="AA57" s="158" t="str">
        <f aca="false">VLOOKUP(AA$11,Графік!$A$5:$C$32,3,0)</f>
        <v>ВВ</v>
      </c>
      <c r="AB57" s="159" t="s">
        <v>51</v>
      </c>
      <c r="AC57" s="159" t="s">
        <v>51</v>
      </c>
      <c r="AD57" s="159" t="str">
        <f aca="false">VLOOKUP(AD$11,Графік!$A$5:$C$32,3,0)</f>
        <v>Р</v>
      </c>
      <c r="AE57" s="160" t="str">
        <f aca="false">VLOOKUP(AE$11,Графік!$A$5:$C$32,3,0)</f>
        <v>Р</v>
      </c>
      <c r="AF57" s="158"/>
      <c r="AG57" s="158"/>
      <c r="AH57" s="158"/>
      <c r="AI57" s="158"/>
      <c r="AJ57" s="161"/>
      <c r="AK57" s="93" t="n">
        <f aca="false">SUMIF($F57:$AJ60,"Р",$F58:$AJ58)</f>
        <v>128</v>
      </c>
      <c r="AL57" s="94" t="n">
        <f aca="false">SUMIF($F59:$AJ60,"НУ",$F60:$AJ60)</f>
        <v>0</v>
      </c>
      <c r="AM57" s="95" t="n">
        <f aca="false">SUMIF(F57:AJ60,"РВ",F58:AJ58)</f>
        <v>0</v>
      </c>
      <c r="AN57" s="96" t="n">
        <f aca="false">AK57+AL57+AM57</f>
        <v>128</v>
      </c>
      <c r="AO57" s="70" t="n">
        <f aca="false">COUNTIF($F57:$AJ60,"=Р")</f>
        <v>16</v>
      </c>
      <c r="AP57" s="97" t="n">
        <f aca="false">COUNTIF($F57:$AJ60,"=ВВ")</f>
        <v>8</v>
      </c>
      <c r="AQ57" s="97" t="n">
        <f aca="false">COUNTIF($F57:$AJ60,"=В")</f>
        <v>0</v>
      </c>
      <c r="AR57" s="98" t="n">
        <f aca="false">COUNTIF($F57:$AJ60,"=НА")</f>
        <v>0</v>
      </c>
      <c r="AS57" s="98" t="n">
        <f aca="false">COUNTIF(F57:AJ60,"=ТН")</f>
        <v>0</v>
      </c>
      <c r="AT57" s="98" t="n">
        <f aca="false">COUNTIF($F57:$AJ60,"=ВД")</f>
        <v>0</v>
      </c>
      <c r="AU57" s="98" t="n">
        <f aca="false">COUNTIF($F57:$AJ60,"=ВП")</f>
        <v>0</v>
      </c>
      <c r="AV57" s="98" t="n">
        <f aca="false">COUNTIF($F57:$AJ60,"=ДД")</f>
        <v>0</v>
      </c>
      <c r="AW57" s="98" t="n">
        <f aca="false">COUNTIF($F57:$AJ60,"=П")</f>
        <v>2</v>
      </c>
      <c r="AX57" s="98" t="n">
        <f aca="false">COUNTIF($F57:$AJ60,"=ПР")</f>
        <v>0</v>
      </c>
      <c r="AY57" s="99" t="n">
        <f aca="false">COUNTIF($F57:$AJ60,"=І")</f>
        <v>0</v>
      </c>
      <c r="AZ57" s="99" t="n">
        <f aca="false">COUNTIF($F57:$AJ60,"=НЗ")</f>
        <v>0</v>
      </c>
      <c r="BA57" s="73" t="n">
        <f aca="false">IF(C57&gt;1,Графік!$D$36,"")</f>
        <v>144</v>
      </c>
    </row>
    <row r="58" customFormat="false" ht="15" hidden="false" customHeight="true" outlineLevel="0" collapsed="false">
      <c r="A58" s="57"/>
      <c r="B58" s="58"/>
      <c r="C58" s="102"/>
      <c r="D58" s="60"/>
      <c r="E58" s="100"/>
      <c r="F58" s="75" t="n">
        <f aca="false">IF(F57="Р",8,"")</f>
        <v>8</v>
      </c>
      <c r="G58" s="76" t="n">
        <f aca="false">IF(G57="Р",8,"")</f>
        <v>8</v>
      </c>
      <c r="H58" s="170" t="str">
        <f aca="false">IF(H57="Р",8,"")</f>
        <v/>
      </c>
      <c r="I58" s="170" t="str">
        <f aca="false">IF(I57="Р",8,"")</f>
        <v/>
      </c>
      <c r="J58" s="170" t="n">
        <f aca="false">IF(J57="Р",8,"")</f>
        <v>8</v>
      </c>
      <c r="K58" s="170" t="n">
        <f aca="false">IF(K57="Р",8,"")</f>
        <v>8</v>
      </c>
      <c r="L58" s="170" t="n">
        <f aca="false">IF(L57="Р",8,"")</f>
        <v>8</v>
      </c>
      <c r="M58" s="170" t="n">
        <f aca="false">IF(M57="Р",8,"")</f>
        <v>8</v>
      </c>
      <c r="N58" s="170" t="str">
        <f aca="false">IF(N57="Р",8,"")</f>
        <v/>
      </c>
      <c r="O58" s="170" t="str">
        <f aca="false">IF(O57="Р",8,"")</f>
        <v/>
      </c>
      <c r="P58" s="170" t="n">
        <f aca="false">IF(P57="Р",8,"")</f>
        <v>8</v>
      </c>
      <c r="Q58" s="171" t="n">
        <f aca="false">IF(Q57="Р",8,"")</f>
        <v>8</v>
      </c>
      <c r="R58" s="170" t="n">
        <f aca="false">IF(R57="Р",8,"")</f>
        <v>8</v>
      </c>
      <c r="S58" s="170" t="n">
        <f aca="false">IF(S57="Р",8,"")</f>
        <v>8</v>
      </c>
      <c r="T58" s="170" t="str">
        <f aca="false">IF(T57="Р",8,"")</f>
        <v/>
      </c>
      <c r="U58" s="170" t="str">
        <f aca="false">IF(U57="Р",8,"")</f>
        <v/>
      </c>
      <c r="V58" s="170" t="n">
        <f aca="false">IF(V57="Р",8,"")</f>
        <v>8</v>
      </c>
      <c r="W58" s="171" t="n">
        <f aca="false">IF(W57="Р",8,"")</f>
        <v>8</v>
      </c>
      <c r="X58" s="171" t="n">
        <f aca="false">IF(X57="Р",8,"")</f>
        <v>8</v>
      </c>
      <c r="Y58" s="171" t="n">
        <f aca="false">IF(Y57="Р",8,"")</f>
        <v>8</v>
      </c>
      <c r="Z58" s="77" t="str">
        <f aca="false">IF(Z57="Р",8,"")</f>
        <v/>
      </c>
      <c r="AA58" s="76" t="str">
        <f aca="false">IF(AA57="Р",8,"")</f>
        <v/>
      </c>
      <c r="AB58" s="77"/>
      <c r="AC58" s="170"/>
      <c r="AD58" s="171" t="n">
        <v>8</v>
      </c>
      <c r="AE58" s="172" t="n">
        <v>8</v>
      </c>
      <c r="AF58" s="170"/>
      <c r="AG58" s="170"/>
      <c r="AH58" s="76"/>
      <c r="AI58" s="76"/>
      <c r="AJ58" s="79"/>
      <c r="AK58" s="93"/>
      <c r="AL58" s="94"/>
      <c r="AM58" s="95"/>
      <c r="AN58" s="96"/>
      <c r="AO58" s="70"/>
      <c r="AP58" s="70"/>
      <c r="AQ58" s="70"/>
      <c r="AR58" s="98"/>
      <c r="AS58" s="98"/>
      <c r="AT58" s="98"/>
      <c r="AU58" s="98"/>
      <c r="AV58" s="98"/>
      <c r="AW58" s="98"/>
      <c r="AX58" s="98"/>
      <c r="AY58" s="99"/>
      <c r="AZ58" s="99"/>
      <c r="BA58" s="73"/>
    </row>
    <row r="59" customFormat="false" ht="15" hidden="false" customHeight="true" outlineLevel="0" collapsed="false">
      <c r="A59" s="57"/>
      <c r="B59" s="58"/>
      <c r="C59" s="102"/>
      <c r="D59" s="60"/>
      <c r="E59" s="100"/>
      <c r="F59" s="82" t="str">
        <f aca="false">IF(F60&gt;0,"НУ","")</f>
        <v/>
      </c>
      <c r="G59" s="82" t="str">
        <f aca="false">IF(G60&gt;0,"НУ","")</f>
        <v/>
      </c>
      <c r="H59" s="82" t="str">
        <f aca="false">IF(H60&gt;0,"НУ","")</f>
        <v/>
      </c>
      <c r="I59" s="82" t="str">
        <f aca="false">IF(I60&gt;0,"НУ","")</f>
        <v/>
      </c>
      <c r="J59" s="82" t="str">
        <f aca="false">IF(J60&gt;0,"НУ","")</f>
        <v/>
      </c>
      <c r="K59" s="82" t="str">
        <f aca="false">IF(K60&gt;0,"НУ","")</f>
        <v/>
      </c>
      <c r="L59" s="82" t="str">
        <f aca="false">IF(L60&gt;0,"НУ","")</f>
        <v/>
      </c>
      <c r="M59" s="82" t="str">
        <f aca="false">IF(M60&gt;0,"НУ","")</f>
        <v/>
      </c>
      <c r="N59" s="82" t="str">
        <f aca="false">IF(N60&gt;0,"НУ","")</f>
        <v/>
      </c>
      <c r="O59" s="82" t="str">
        <f aca="false">IF(O60&gt;0,"НУ","")</f>
        <v/>
      </c>
      <c r="P59" s="82" t="str">
        <f aca="false">IF(P60&gt;0,"НУ","")</f>
        <v/>
      </c>
      <c r="Q59" s="83" t="str">
        <f aca="false">IF(Q60&gt;0,"НУ","")</f>
        <v/>
      </c>
      <c r="R59" s="82" t="str">
        <f aca="false">IF(R60&gt;0,"НУ","")</f>
        <v/>
      </c>
      <c r="S59" s="82" t="str">
        <f aca="false">IF(S60&gt;0,"НУ","")</f>
        <v/>
      </c>
      <c r="T59" s="82" t="str">
        <f aca="false">IF(T60&gt;0,"НУ","")</f>
        <v/>
      </c>
      <c r="U59" s="82" t="str">
        <f aca="false">IF(U60&gt;0,"НУ","")</f>
        <v/>
      </c>
      <c r="V59" s="82" t="str">
        <f aca="false">IF(V60&gt;0,"НУ","")</f>
        <v/>
      </c>
      <c r="W59" s="83" t="str">
        <f aca="false">IF(W60&gt;0,"НУ","")</f>
        <v/>
      </c>
      <c r="X59" s="83" t="str">
        <f aca="false">IF(X60&gt;0,"НУ","")</f>
        <v/>
      </c>
      <c r="Y59" s="83" t="str">
        <f aca="false">IF(Y60&gt;0,"НУ","")</f>
        <v/>
      </c>
      <c r="Z59" s="83" t="str">
        <f aca="false">IF(Z60&gt;0,"НУ","")</f>
        <v/>
      </c>
      <c r="AA59" s="83" t="str">
        <f aca="false">IF(AA60&gt;0,"НУ","")</f>
        <v/>
      </c>
      <c r="AB59" s="83"/>
      <c r="AC59" s="82"/>
      <c r="AD59" s="83"/>
      <c r="AE59" s="84"/>
      <c r="AF59" s="82"/>
      <c r="AG59" s="82"/>
      <c r="AH59" s="82"/>
      <c r="AI59" s="82"/>
      <c r="AJ59" s="173"/>
      <c r="AK59" s="93"/>
      <c r="AL59" s="94"/>
      <c r="AM59" s="95"/>
      <c r="AN59" s="96"/>
      <c r="AO59" s="70"/>
      <c r="AP59" s="70"/>
      <c r="AQ59" s="70"/>
      <c r="AR59" s="98"/>
      <c r="AS59" s="98"/>
      <c r="AT59" s="98"/>
      <c r="AU59" s="98"/>
      <c r="AV59" s="98"/>
      <c r="AW59" s="98"/>
      <c r="AX59" s="98"/>
      <c r="AY59" s="99"/>
      <c r="AZ59" s="99"/>
      <c r="BA59" s="73"/>
    </row>
    <row r="60" customFormat="false" ht="15" hidden="false" customHeight="true" outlineLevel="0" collapsed="false">
      <c r="A60" s="57"/>
      <c r="B60" s="58"/>
      <c r="C60" s="102"/>
      <c r="D60" s="60"/>
      <c r="E60" s="101"/>
      <c r="F60" s="87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9"/>
      <c r="R60" s="88"/>
      <c r="S60" s="88"/>
      <c r="T60" s="88"/>
      <c r="U60" s="88"/>
      <c r="V60" s="88"/>
      <c r="W60" s="89"/>
      <c r="X60" s="89"/>
      <c r="Y60" s="89"/>
      <c r="Z60" s="89"/>
      <c r="AA60" s="88"/>
      <c r="AB60" s="89"/>
      <c r="AC60" s="88"/>
      <c r="AD60" s="89"/>
      <c r="AE60" s="90"/>
      <c r="AF60" s="88"/>
      <c r="AG60" s="88"/>
      <c r="AH60" s="88"/>
      <c r="AI60" s="88"/>
      <c r="AJ60" s="91"/>
      <c r="AK60" s="93"/>
      <c r="AL60" s="94"/>
      <c r="AM60" s="95"/>
      <c r="AN60" s="96"/>
      <c r="AO60" s="70"/>
      <c r="AP60" s="70"/>
      <c r="AQ60" s="70"/>
      <c r="AR60" s="98"/>
      <c r="AS60" s="98"/>
      <c r="AT60" s="98"/>
      <c r="AU60" s="98"/>
      <c r="AV60" s="98"/>
      <c r="AW60" s="98"/>
      <c r="AX60" s="98"/>
      <c r="AY60" s="99"/>
      <c r="AZ60" s="99"/>
      <c r="BA60" s="73"/>
    </row>
    <row r="61" customFormat="false" ht="15" hidden="false" customHeight="true" outlineLevel="0" collapsed="false">
      <c r="A61" s="57" t="n">
        <v>13</v>
      </c>
      <c r="B61" s="58" t="str">
        <f aca="false">IFERROR(VLOOKUP($C61,Списки!$A$1:$C$3999,2,0),"")</f>
        <v>Дашкевич Олександр Олександрович</v>
      </c>
      <c r="C61" s="102" t="s">
        <v>242</v>
      </c>
      <c r="D61" s="60" t="str">
        <f aca="false">IFERROR(VLOOKUP($C61,Списки!$A$1:$C$3999,3,0),"")</f>
        <v>контролер</v>
      </c>
      <c r="E61" s="92"/>
      <c r="F61" s="61" t="str">
        <f aca="false">VLOOKUP(F$11,Графік!$A$5:$C$32,3,0)</f>
        <v>Р</v>
      </c>
      <c r="G61" s="158" t="str">
        <f aca="false">VLOOKUP(G$11,Графік!$A$5:$C$32,3,0)</f>
        <v>Р</v>
      </c>
      <c r="H61" s="158" t="str">
        <f aca="false">VLOOKUP(H$11,Графік!$A$5:$C$32,3,0)</f>
        <v>ВВ</v>
      </c>
      <c r="I61" s="158" t="str">
        <f aca="false">VLOOKUP(I$11,Графік!$A$5:$C$32,3,0)</f>
        <v>ВВ</v>
      </c>
      <c r="J61" s="158" t="str">
        <f aca="false">VLOOKUP(J$11,Графік!$A$5:$C$32,3,0)</f>
        <v>Р</v>
      </c>
      <c r="K61" s="158" t="str">
        <f aca="false">VLOOKUP(K$11,Графік!$A$5:$C$32,3,0)</f>
        <v>Р</v>
      </c>
      <c r="L61" s="158" t="str">
        <f aca="false">VLOOKUP(L$11,Графік!$A$5:$C$32,3,0)</f>
        <v>Р</v>
      </c>
      <c r="M61" s="158" t="str">
        <f aca="false">VLOOKUP(M$11,Графік!$A$5:$C$32,3,0)</f>
        <v>Р</v>
      </c>
      <c r="N61" s="158" t="str">
        <f aca="false">VLOOKUP(N$11,Графік!$A$5:$C$32,3,0)</f>
        <v>ВВ</v>
      </c>
      <c r="O61" s="158" t="str">
        <f aca="false">VLOOKUP(O$11,Графік!$A$5:$C$32,3,0)</f>
        <v>ВВ</v>
      </c>
      <c r="P61" s="158" t="str">
        <f aca="false">VLOOKUP(P$11,Графік!$A$5:$C$32,3,0)</f>
        <v>Р</v>
      </c>
      <c r="Q61" s="159" t="str">
        <f aca="false">VLOOKUP(Q$11,Графік!$A$5:$C$32,3,0)</f>
        <v>Р</v>
      </c>
      <c r="R61" s="158" t="str">
        <f aca="false">VLOOKUP(R$11,Графік!$A$5:$C$32,3,0)</f>
        <v>Р</v>
      </c>
      <c r="S61" s="158" t="str">
        <f aca="false">VLOOKUP(S$11,Графік!$A$5:$C$32,3,0)</f>
        <v>Р</v>
      </c>
      <c r="T61" s="158" t="str">
        <f aca="false">VLOOKUP(T$11,Графік!$A$5:$C$32,3,0)</f>
        <v>ВВ</v>
      </c>
      <c r="U61" s="158" t="str">
        <f aca="false">VLOOKUP(U$11,Графік!$A$5:$C$32,3,0)</f>
        <v>ВВ</v>
      </c>
      <c r="V61" s="158" t="str">
        <f aca="false">VLOOKUP(V$11,Графік!$A$5:$C$32,3,0)</f>
        <v>Р</v>
      </c>
      <c r="W61" s="159" t="str">
        <f aca="false">VLOOKUP(W$11,Графік!$A$5:$C$32,3,0)</f>
        <v>Р</v>
      </c>
      <c r="X61" s="159" t="str">
        <f aca="false">VLOOKUP(X$11,Графік!$A$5:$C$32,3,0)</f>
        <v>Р</v>
      </c>
      <c r="Y61" s="159" t="str">
        <f aca="false">VLOOKUP(Y$11,Графік!$A$5:$C$32,3,0)</f>
        <v>Р</v>
      </c>
      <c r="Z61" s="159" t="str">
        <f aca="false">VLOOKUP(Z$11,Графік!$A$5:$C$32,3,0)</f>
        <v>ВВ</v>
      </c>
      <c r="AA61" s="158" t="str">
        <f aca="false">VLOOKUP(AA$11,Графік!$A$5:$C$32,3,0)</f>
        <v>ВВ</v>
      </c>
      <c r="AB61" s="159" t="s">
        <v>51</v>
      </c>
      <c r="AC61" s="159" t="s">
        <v>51</v>
      </c>
      <c r="AD61" s="159" t="str">
        <f aca="false">VLOOKUP(AD$11,Графік!$A$5:$C$32,3,0)</f>
        <v>Р</v>
      </c>
      <c r="AE61" s="160" t="str">
        <f aca="false">VLOOKUP(AE$11,Графік!$A$5:$C$32,3,0)</f>
        <v>Р</v>
      </c>
      <c r="AF61" s="158"/>
      <c r="AG61" s="158"/>
      <c r="AH61" s="158"/>
      <c r="AI61" s="158"/>
      <c r="AJ61" s="161"/>
      <c r="AK61" s="93" t="n">
        <f aca="false">SUMIF($F61:$AJ64,"Р",$F62:$AJ62)</f>
        <v>128</v>
      </c>
      <c r="AL61" s="94" t="n">
        <f aca="false">SUMIF($F63:$AJ64,"НУ",$F64:$AJ64)</f>
        <v>0</v>
      </c>
      <c r="AM61" s="95" t="n">
        <f aca="false">SUMIF(F61:AJ64,"РВ",F62:AJ62)</f>
        <v>0</v>
      </c>
      <c r="AN61" s="96" t="n">
        <f aca="false">AK61+AL61+AM61</f>
        <v>128</v>
      </c>
      <c r="AO61" s="70" t="n">
        <f aca="false">COUNTIF($F61:$AJ64,"=Р")</f>
        <v>16</v>
      </c>
      <c r="AP61" s="97" t="n">
        <f aca="false">COUNTIF($F61:$AJ64,"=ВВ")</f>
        <v>8</v>
      </c>
      <c r="AQ61" s="97" t="n">
        <f aca="false">COUNTIF($F61:$AJ64,"=В")</f>
        <v>0</v>
      </c>
      <c r="AR61" s="98" t="n">
        <f aca="false">COUNTIF($F61:$AJ64,"=НА")</f>
        <v>0</v>
      </c>
      <c r="AS61" s="98" t="n">
        <f aca="false">COUNTIF(F61:AJ64,"=ТН")</f>
        <v>0</v>
      </c>
      <c r="AT61" s="98" t="n">
        <f aca="false">COUNTIF($F61:$AJ64,"=ВД")</f>
        <v>0</v>
      </c>
      <c r="AU61" s="98" t="n">
        <f aca="false">COUNTIF($F61:$AJ64,"=ВП")</f>
        <v>0</v>
      </c>
      <c r="AV61" s="98" t="n">
        <f aca="false">COUNTIF($F61:$AJ64,"=ДД")</f>
        <v>0</v>
      </c>
      <c r="AW61" s="98" t="n">
        <f aca="false">COUNTIF($F61:$AJ64,"=П")</f>
        <v>2</v>
      </c>
      <c r="AX61" s="98" t="n">
        <f aca="false">COUNTIF($F61:$AJ64,"=ПР")</f>
        <v>0</v>
      </c>
      <c r="AY61" s="99" t="n">
        <f aca="false">COUNTIF($F61:$AJ64,"=І")</f>
        <v>0</v>
      </c>
      <c r="AZ61" s="99" t="n">
        <f aca="false">COUNTIF($F61:$AJ64,"=НЗ")</f>
        <v>0</v>
      </c>
      <c r="BA61" s="73" t="n">
        <f aca="false">IF(C61&gt;1,Графік!$D$36,"")</f>
        <v>144</v>
      </c>
    </row>
    <row r="62" customFormat="false" ht="15" hidden="false" customHeight="true" outlineLevel="0" collapsed="false">
      <c r="A62" s="57"/>
      <c r="B62" s="58"/>
      <c r="C62" s="102"/>
      <c r="D62" s="60"/>
      <c r="E62" s="100"/>
      <c r="F62" s="75" t="n">
        <f aca="false">IF(F61="Р",8,"")</f>
        <v>8</v>
      </c>
      <c r="G62" s="76" t="n">
        <f aca="false">IF(G61="Р",8,"")</f>
        <v>8</v>
      </c>
      <c r="H62" s="170" t="str">
        <f aca="false">IF(H61="Р",8,"")</f>
        <v/>
      </c>
      <c r="I62" s="170" t="str">
        <f aca="false">IF(I61="Р",8,"")</f>
        <v/>
      </c>
      <c r="J62" s="170" t="n">
        <f aca="false">IF(J61="Р",8,"")</f>
        <v>8</v>
      </c>
      <c r="K62" s="170" t="n">
        <f aca="false">IF(K61="Р",8,"")</f>
        <v>8</v>
      </c>
      <c r="L62" s="170" t="n">
        <f aca="false">IF(L61="Р",8,"")</f>
        <v>8</v>
      </c>
      <c r="M62" s="170" t="n">
        <f aca="false">IF(M61="Р",8,"")</f>
        <v>8</v>
      </c>
      <c r="N62" s="170" t="str">
        <f aca="false">IF(N61="Р",8,"")</f>
        <v/>
      </c>
      <c r="O62" s="170" t="str">
        <f aca="false">IF(O61="Р",8,"")</f>
        <v/>
      </c>
      <c r="P62" s="170" t="n">
        <f aca="false">IF(P61="Р",8,"")</f>
        <v>8</v>
      </c>
      <c r="Q62" s="171" t="n">
        <f aca="false">IF(Q61="Р",8,"")</f>
        <v>8</v>
      </c>
      <c r="R62" s="170" t="n">
        <f aca="false">IF(R61="Р",8,"")</f>
        <v>8</v>
      </c>
      <c r="S62" s="170" t="n">
        <f aca="false">IF(S61="Р",8,"")</f>
        <v>8</v>
      </c>
      <c r="T62" s="170" t="str">
        <f aca="false">IF(T61="Р",8,"")</f>
        <v/>
      </c>
      <c r="U62" s="170" t="str">
        <f aca="false">IF(U61="Р",8,"")</f>
        <v/>
      </c>
      <c r="V62" s="170" t="n">
        <f aca="false">IF(V61="Р",8,"")</f>
        <v>8</v>
      </c>
      <c r="W62" s="171" t="n">
        <f aca="false">IF(W61="Р",8,"")</f>
        <v>8</v>
      </c>
      <c r="X62" s="171" t="n">
        <f aca="false">IF(X61="Р",8,"")</f>
        <v>8</v>
      </c>
      <c r="Y62" s="171" t="n">
        <f aca="false">IF(Y61="Р",8,"")</f>
        <v>8</v>
      </c>
      <c r="Z62" s="77" t="str">
        <f aca="false">IF(Z61="Р",8,"")</f>
        <v/>
      </c>
      <c r="AA62" s="76" t="str">
        <f aca="false">IF(AA61="Р",8,"")</f>
        <v/>
      </c>
      <c r="AB62" s="77"/>
      <c r="AC62" s="170"/>
      <c r="AD62" s="171" t="n">
        <v>8</v>
      </c>
      <c r="AE62" s="172" t="n">
        <v>8</v>
      </c>
      <c r="AF62" s="170"/>
      <c r="AG62" s="170"/>
      <c r="AH62" s="76"/>
      <c r="AI62" s="76"/>
      <c r="AJ62" s="79"/>
      <c r="AK62" s="93"/>
      <c r="AL62" s="94"/>
      <c r="AM62" s="95"/>
      <c r="AN62" s="96"/>
      <c r="AO62" s="70"/>
      <c r="AP62" s="70"/>
      <c r="AQ62" s="70"/>
      <c r="AR62" s="98"/>
      <c r="AS62" s="98"/>
      <c r="AT62" s="98"/>
      <c r="AU62" s="98"/>
      <c r="AV62" s="98"/>
      <c r="AW62" s="98"/>
      <c r="AX62" s="98"/>
      <c r="AY62" s="99"/>
      <c r="AZ62" s="99"/>
      <c r="BA62" s="73"/>
    </row>
    <row r="63" customFormat="false" ht="15" hidden="false" customHeight="true" outlineLevel="0" collapsed="false">
      <c r="A63" s="57"/>
      <c r="B63" s="58"/>
      <c r="C63" s="102"/>
      <c r="D63" s="60"/>
      <c r="E63" s="100"/>
      <c r="F63" s="82" t="str">
        <f aca="false">IF(F64&gt;0,"НУ","")</f>
        <v/>
      </c>
      <c r="G63" s="82" t="str">
        <f aca="false">IF(G64&gt;0,"НУ","")</f>
        <v/>
      </c>
      <c r="H63" s="82" t="str">
        <f aca="false">IF(H64&gt;0,"НУ","")</f>
        <v/>
      </c>
      <c r="I63" s="82" t="str">
        <f aca="false">IF(I64&gt;0,"НУ","")</f>
        <v/>
      </c>
      <c r="J63" s="82" t="str">
        <f aca="false">IF(J64&gt;0,"НУ","")</f>
        <v/>
      </c>
      <c r="K63" s="82" t="str">
        <f aca="false">IF(K64&gt;0,"НУ","")</f>
        <v/>
      </c>
      <c r="L63" s="82" t="str">
        <f aca="false">IF(L64&gt;0,"НУ","")</f>
        <v/>
      </c>
      <c r="M63" s="82" t="str">
        <f aca="false">IF(M64&gt;0,"НУ","")</f>
        <v/>
      </c>
      <c r="N63" s="82" t="str">
        <f aca="false">IF(N64&gt;0,"НУ","")</f>
        <v/>
      </c>
      <c r="O63" s="82" t="str">
        <f aca="false">IF(O64&gt;0,"НУ","")</f>
        <v/>
      </c>
      <c r="P63" s="82" t="str">
        <f aca="false">IF(P64&gt;0,"НУ","")</f>
        <v/>
      </c>
      <c r="Q63" s="83" t="str">
        <f aca="false">IF(Q64&gt;0,"НУ","")</f>
        <v/>
      </c>
      <c r="R63" s="82" t="str">
        <f aca="false">IF(R64&gt;0,"НУ","")</f>
        <v/>
      </c>
      <c r="S63" s="82" t="str">
        <f aca="false">IF(S64&gt;0,"НУ","")</f>
        <v/>
      </c>
      <c r="T63" s="82" t="str">
        <f aca="false">IF(T64&gt;0,"НУ","")</f>
        <v/>
      </c>
      <c r="U63" s="82" t="str">
        <f aca="false">IF(U64&gt;0,"НУ","")</f>
        <v/>
      </c>
      <c r="V63" s="82" t="str">
        <f aca="false">IF(V64&gt;0,"НУ","")</f>
        <v/>
      </c>
      <c r="W63" s="83" t="str">
        <f aca="false">IF(W64&gt;0,"НУ","")</f>
        <v/>
      </c>
      <c r="X63" s="83" t="str">
        <f aca="false">IF(X64&gt;0,"НУ","")</f>
        <v/>
      </c>
      <c r="Y63" s="83" t="str">
        <f aca="false">IF(Y64&gt;0,"НУ","")</f>
        <v/>
      </c>
      <c r="Z63" s="83" t="str">
        <f aca="false">IF(Z64&gt;0,"НУ","")</f>
        <v/>
      </c>
      <c r="AA63" s="83" t="str">
        <f aca="false">IF(AA64&gt;0,"НУ","")</f>
        <v/>
      </c>
      <c r="AB63" s="83"/>
      <c r="AC63" s="82"/>
      <c r="AD63" s="83"/>
      <c r="AE63" s="84"/>
      <c r="AF63" s="82"/>
      <c r="AG63" s="82"/>
      <c r="AH63" s="82"/>
      <c r="AI63" s="82"/>
      <c r="AJ63" s="173"/>
      <c r="AK63" s="93"/>
      <c r="AL63" s="94"/>
      <c r="AM63" s="95"/>
      <c r="AN63" s="96"/>
      <c r="AO63" s="70"/>
      <c r="AP63" s="70"/>
      <c r="AQ63" s="70"/>
      <c r="AR63" s="98"/>
      <c r="AS63" s="98"/>
      <c r="AT63" s="98"/>
      <c r="AU63" s="98"/>
      <c r="AV63" s="98"/>
      <c r="AW63" s="98"/>
      <c r="AX63" s="98"/>
      <c r="AY63" s="99"/>
      <c r="AZ63" s="99"/>
      <c r="BA63" s="73"/>
    </row>
    <row r="64" customFormat="false" ht="15" hidden="false" customHeight="true" outlineLevel="0" collapsed="false">
      <c r="A64" s="57"/>
      <c r="B64" s="58"/>
      <c r="C64" s="102"/>
      <c r="D64" s="60"/>
      <c r="E64" s="101"/>
      <c r="F64" s="87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9"/>
      <c r="R64" s="88"/>
      <c r="S64" s="88"/>
      <c r="T64" s="88"/>
      <c r="U64" s="88"/>
      <c r="V64" s="88"/>
      <c r="W64" s="89"/>
      <c r="X64" s="89"/>
      <c r="Y64" s="89"/>
      <c r="Z64" s="89"/>
      <c r="AA64" s="88"/>
      <c r="AB64" s="89"/>
      <c r="AC64" s="88"/>
      <c r="AD64" s="89"/>
      <c r="AE64" s="90"/>
      <c r="AF64" s="88"/>
      <c r="AG64" s="88"/>
      <c r="AH64" s="88"/>
      <c r="AI64" s="88"/>
      <c r="AJ64" s="91"/>
      <c r="AK64" s="93"/>
      <c r="AL64" s="94"/>
      <c r="AM64" s="95"/>
      <c r="AN64" s="96"/>
      <c r="AO64" s="70"/>
      <c r="AP64" s="70"/>
      <c r="AQ64" s="70"/>
      <c r="AR64" s="98"/>
      <c r="AS64" s="98"/>
      <c r="AT64" s="98"/>
      <c r="AU64" s="98"/>
      <c r="AV64" s="98"/>
      <c r="AW64" s="98"/>
      <c r="AX64" s="98"/>
      <c r="AY64" s="99"/>
      <c r="AZ64" s="99"/>
      <c r="BA64" s="73"/>
    </row>
    <row r="65" customFormat="false" ht="15" hidden="false" customHeight="true" outlineLevel="0" collapsed="false">
      <c r="A65" s="57" t="n">
        <v>14</v>
      </c>
      <c r="B65" s="58" t="str">
        <f aca="false">IFERROR(VLOOKUP($C65,Списки!$A$1:$C$3999,2,0),"")</f>
        <v>Злий Назар Сергійович</v>
      </c>
      <c r="C65" s="102" t="s">
        <v>243</v>
      </c>
      <c r="D65" s="60" t="str">
        <f aca="false">IFERROR(VLOOKUP($C65,Списки!$A$1:$C$3999,3,0),"")</f>
        <v>контролер</v>
      </c>
      <c r="E65" s="92"/>
      <c r="F65" s="61" t="str">
        <f aca="false">VLOOKUP(F$11,Графік!$A$5:$C$32,3,0)</f>
        <v>Р</v>
      </c>
      <c r="G65" s="158" t="str">
        <f aca="false">VLOOKUP(G$11,Графік!$A$5:$C$32,3,0)</f>
        <v>Р</v>
      </c>
      <c r="H65" s="158" t="str">
        <f aca="false">VLOOKUP(H$11,Графік!$A$5:$C$32,3,0)</f>
        <v>ВВ</v>
      </c>
      <c r="I65" s="158" t="str">
        <f aca="false">VLOOKUP(I$11,Графік!$A$5:$C$32,3,0)</f>
        <v>ВВ</v>
      </c>
      <c r="J65" s="158" t="str">
        <f aca="false">VLOOKUP(J$11,Графік!$A$5:$C$32,3,0)</f>
        <v>Р</v>
      </c>
      <c r="K65" s="158" t="str">
        <f aca="false">VLOOKUP(K$11,Графік!$A$5:$C$32,3,0)</f>
        <v>Р</v>
      </c>
      <c r="L65" s="158" t="str">
        <f aca="false">VLOOKUP(L$11,Графік!$A$5:$C$32,3,0)</f>
        <v>Р</v>
      </c>
      <c r="M65" s="158" t="str">
        <f aca="false">VLOOKUP(M$11,Графік!$A$5:$C$32,3,0)</f>
        <v>Р</v>
      </c>
      <c r="N65" s="158" t="str">
        <f aca="false">VLOOKUP(N$11,Графік!$A$5:$C$32,3,0)</f>
        <v>ВВ</v>
      </c>
      <c r="O65" s="158" t="str">
        <f aca="false">VLOOKUP(O$11,Графік!$A$5:$C$32,3,0)</f>
        <v>ВВ</v>
      </c>
      <c r="P65" s="158" t="str">
        <f aca="false">VLOOKUP(P$11,Графік!$A$5:$C$32,3,0)</f>
        <v>Р</v>
      </c>
      <c r="Q65" s="159" t="str">
        <f aca="false">VLOOKUP(Q$11,Графік!$A$5:$C$32,3,0)</f>
        <v>Р</v>
      </c>
      <c r="R65" s="158" t="str">
        <f aca="false">VLOOKUP(R$11,Графік!$A$5:$C$32,3,0)</f>
        <v>Р</v>
      </c>
      <c r="S65" s="158" t="str">
        <f aca="false">VLOOKUP(S$11,Графік!$A$5:$C$32,3,0)</f>
        <v>Р</v>
      </c>
      <c r="T65" s="158" t="str">
        <f aca="false">VLOOKUP(T$11,Графік!$A$5:$C$32,3,0)</f>
        <v>ВВ</v>
      </c>
      <c r="U65" s="158" t="str">
        <f aca="false">VLOOKUP(U$11,Графік!$A$5:$C$32,3,0)</f>
        <v>ВВ</v>
      </c>
      <c r="V65" s="158" t="str">
        <f aca="false">VLOOKUP(V$11,Графік!$A$5:$C$32,3,0)</f>
        <v>Р</v>
      </c>
      <c r="W65" s="159" t="str">
        <f aca="false">VLOOKUP(W$11,Графік!$A$5:$C$32,3,0)</f>
        <v>Р</v>
      </c>
      <c r="X65" s="159" t="str">
        <f aca="false">VLOOKUP(X$11,Графік!$A$5:$C$32,3,0)</f>
        <v>Р</v>
      </c>
      <c r="Y65" s="159" t="str">
        <f aca="false">VLOOKUP(Y$11,Графік!$A$5:$C$32,3,0)</f>
        <v>Р</v>
      </c>
      <c r="Z65" s="159" t="str">
        <f aca="false">VLOOKUP(Z$11,Графік!$A$5:$C$32,3,0)</f>
        <v>ВВ</v>
      </c>
      <c r="AA65" s="158" t="str">
        <f aca="false">VLOOKUP(AA$11,Графік!$A$5:$C$32,3,0)</f>
        <v>ВВ</v>
      </c>
      <c r="AB65" s="159" t="s">
        <v>51</v>
      </c>
      <c r="AC65" s="159" t="s">
        <v>51</v>
      </c>
      <c r="AD65" s="159" t="str">
        <f aca="false">VLOOKUP(AD$11,Графік!$A$5:$C$32,3,0)</f>
        <v>Р</v>
      </c>
      <c r="AE65" s="160" t="str">
        <f aca="false">VLOOKUP(AE$11,Графік!$A$5:$C$32,3,0)</f>
        <v>Р</v>
      </c>
      <c r="AF65" s="158"/>
      <c r="AG65" s="158"/>
      <c r="AH65" s="158"/>
      <c r="AI65" s="158"/>
      <c r="AJ65" s="161"/>
      <c r="AK65" s="93" t="n">
        <f aca="false">SUMIF($F65:$AJ68,"Р",$F66:$AJ66)</f>
        <v>126</v>
      </c>
      <c r="AL65" s="94" t="n">
        <f aca="false">SUMIF($F67:$AJ68,"НУ",$F68:$AJ68)</f>
        <v>0</v>
      </c>
      <c r="AM65" s="95" t="n">
        <f aca="false">SUMIF(F65:AJ68,"РВ",F66:AJ66)</f>
        <v>0</v>
      </c>
      <c r="AN65" s="96" t="n">
        <f aca="false">AK65+AL65+AM65</f>
        <v>126</v>
      </c>
      <c r="AO65" s="70" t="n">
        <f aca="false">COUNTIF($F65:$AJ68,"=Р")</f>
        <v>16</v>
      </c>
      <c r="AP65" s="97" t="n">
        <f aca="false">COUNTIF($F65:$AJ68,"=ВВ")</f>
        <v>8</v>
      </c>
      <c r="AQ65" s="97" t="n">
        <f aca="false">COUNTIF($F65:$AJ68,"=В")</f>
        <v>0</v>
      </c>
      <c r="AR65" s="98" t="n">
        <f aca="false">COUNTIF($F65:$AJ68,"=НА")</f>
        <v>0</v>
      </c>
      <c r="AS65" s="98" t="n">
        <f aca="false">COUNTIF(F65:AJ68,"=ТН")</f>
        <v>0</v>
      </c>
      <c r="AT65" s="98" t="n">
        <f aca="false">COUNTIF($F65:$AJ68,"=ВД")</f>
        <v>0</v>
      </c>
      <c r="AU65" s="98" t="n">
        <f aca="false">COUNTIF($F65:$AJ68,"=ВП")</f>
        <v>0</v>
      </c>
      <c r="AV65" s="98" t="n">
        <f aca="false">COUNTIF($F65:$AJ68,"=ДД")</f>
        <v>0</v>
      </c>
      <c r="AW65" s="98" t="n">
        <f aca="false">COUNTIF($F65:$AJ68,"=П")</f>
        <v>2</v>
      </c>
      <c r="AX65" s="98" t="n">
        <f aca="false">COUNTIF($F65:$AJ68,"=ПР")</f>
        <v>0</v>
      </c>
      <c r="AY65" s="99" t="n">
        <f aca="false">COUNTIF($F65:$AJ68,"=І")</f>
        <v>0</v>
      </c>
      <c r="AZ65" s="99" t="n">
        <f aca="false">COUNTIF($F65:$AJ68,"=НЗ")</f>
        <v>0</v>
      </c>
      <c r="BA65" s="73" t="n">
        <f aca="false">IF(C65&gt;1,Графік!$D$36,"")</f>
        <v>144</v>
      </c>
    </row>
    <row r="66" customFormat="false" ht="15" hidden="false" customHeight="true" outlineLevel="0" collapsed="false">
      <c r="A66" s="57"/>
      <c r="B66" s="58"/>
      <c r="C66" s="102"/>
      <c r="D66" s="60"/>
      <c r="E66" s="100"/>
      <c r="F66" s="75" t="n">
        <f aca="false">IF(F65="Р",8,"")</f>
        <v>8</v>
      </c>
      <c r="G66" s="76" t="n">
        <f aca="false">IF(G65="Р",8,"")</f>
        <v>8</v>
      </c>
      <c r="H66" s="170" t="str">
        <f aca="false">IF(H65="Р",8,"")</f>
        <v/>
      </c>
      <c r="I66" s="170" t="str">
        <f aca="false">IF(I65="Р",8,"")</f>
        <v/>
      </c>
      <c r="J66" s="170" t="n">
        <f aca="false">IF(J65="Р",8,"")</f>
        <v>8</v>
      </c>
      <c r="K66" s="170" t="n">
        <f aca="false">IF(K65="Р",8,"")</f>
        <v>8</v>
      </c>
      <c r="L66" s="170" t="n">
        <f aca="false">IF(L65="Р",8,"")</f>
        <v>8</v>
      </c>
      <c r="M66" s="170" t="n">
        <f aca="false">IF(M65="Р",8,"")</f>
        <v>8</v>
      </c>
      <c r="N66" s="170" t="str">
        <f aca="false">IF(N65="Р",8,"")</f>
        <v/>
      </c>
      <c r="O66" s="170" t="str">
        <f aca="false">IF(O65="Р",8,"")</f>
        <v/>
      </c>
      <c r="P66" s="170" t="n">
        <f aca="false">IF(P65="Р",8,"")</f>
        <v>8</v>
      </c>
      <c r="Q66" s="171" t="n">
        <f aca="false">IF(Q65="Р",8,"")</f>
        <v>8</v>
      </c>
      <c r="R66" s="170" t="n">
        <f aca="false">IF(R65="Р",8,"")</f>
        <v>8</v>
      </c>
      <c r="S66" s="170" t="n">
        <f aca="false">IF(S65="Р",8,"")</f>
        <v>8</v>
      </c>
      <c r="T66" s="170" t="str">
        <f aca="false">IF(T65="Р",8,"")</f>
        <v/>
      </c>
      <c r="U66" s="170" t="str">
        <f aca="false">IF(U65="Р",8,"")</f>
        <v/>
      </c>
      <c r="V66" s="170" t="n">
        <f aca="false">IF(V65="Р",8,"")</f>
        <v>8</v>
      </c>
      <c r="W66" s="171" t="n">
        <f aca="false">IF(W65="Р",8,"")</f>
        <v>8</v>
      </c>
      <c r="X66" s="171" t="n">
        <v>6</v>
      </c>
      <c r="Y66" s="171" t="n">
        <f aca="false">IF(Y65="Р",8,"")</f>
        <v>8</v>
      </c>
      <c r="Z66" s="77" t="str">
        <f aca="false">IF(Z65="Р",8,"")</f>
        <v/>
      </c>
      <c r="AA66" s="76" t="str">
        <f aca="false">IF(AA65="Р",8,"")</f>
        <v/>
      </c>
      <c r="AB66" s="77"/>
      <c r="AC66" s="170"/>
      <c r="AD66" s="171" t="n">
        <v>8</v>
      </c>
      <c r="AE66" s="172" t="n">
        <v>8</v>
      </c>
      <c r="AF66" s="170"/>
      <c r="AG66" s="170"/>
      <c r="AH66" s="76"/>
      <c r="AI66" s="76"/>
      <c r="AJ66" s="79"/>
      <c r="AK66" s="93"/>
      <c r="AL66" s="94"/>
      <c r="AM66" s="95"/>
      <c r="AN66" s="96"/>
      <c r="AO66" s="70"/>
      <c r="AP66" s="70"/>
      <c r="AQ66" s="70"/>
      <c r="AR66" s="98"/>
      <c r="AS66" s="98"/>
      <c r="AT66" s="98"/>
      <c r="AU66" s="98"/>
      <c r="AV66" s="98"/>
      <c r="AW66" s="98"/>
      <c r="AX66" s="98"/>
      <c r="AY66" s="99"/>
      <c r="AZ66" s="99"/>
      <c r="BA66" s="73"/>
    </row>
    <row r="67" customFormat="false" ht="15" hidden="false" customHeight="true" outlineLevel="0" collapsed="false">
      <c r="A67" s="57"/>
      <c r="B67" s="58"/>
      <c r="C67" s="102"/>
      <c r="D67" s="60"/>
      <c r="E67" s="100"/>
      <c r="F67" s="82" t="str">
        <f aca="false">IF(F68&gt;0,"НУ","")</f>
        <v/>
      </c>
      <c r="G67" s="82" t="str">
        <f aca="false">IF(G68&gt;0,"НУ","")</f>
        <v/>
      </c>
      <c r="H67" s="82" t="str">
        <f aca="false">IF(H68&gt;0,"НУ","")</f>
        <v/>
      </c>
      <c r="I67" s="82" t="str">
        <f aca="false">IF(I68&gt;0,"НУ","")</f>
        <v/>
      </c>
      <c r="J67" s="82" t="str">
        <f aca="false">IF(J68&gt;0,"НУ","")</f>
        <v/>
      </c>
      <c r="K67" s="82" t="str">
        <f aca="false">IF(K68&gt;0,"НУ","")</f>
        <v/>
      </c>
      <c r="L67" s="82" t="str">
        <f aca="false">IF(L68&gt;0,"НУ","")</f>
        <v/>
      </c>
      <c r="M67" s="82" t="str">
        <f aca="false">IF(M68&gt;0,"НУ","")</f>
        <v/>
      </c>
      <c r="N67" s="82" t="str">
        <f aca="false">IF(N68&gt;0,"НУ","")</f>
        <v/>
      </c>
      <c r="O67" s="82" t="str">
        <f aca="false">IF(O68&gt;0,"НУ","")</f>
        <v/>
      </c>
      <c r="P67" s="82" t="str">
        <f aca="false">IF(P68&gt;0,"НУ","")</f>
        <v/>
      </c>
      <c r="Q67" s="83" t="str">
        <f aca="false">IF(Q68&gt;0,"НУ","")</f>
        <v/>
      </c>
      <c r="R67" s="82" t="str">
        <f aca="false">IF(R68&gt;0,"НУ","")</f>
        <v/>
      </c>
      <c r="S67" s="82" t="str">
        <f aca="false">IF(S68&gt;0,"НУ","")</f>
        <v/>
      </c>
      <c r="T67" s="82" t="str">
        <f aca="false">IF(T68&gt;0,"НУ","")</f>
        <v/>
      </c>
      <c r="U67" s="82" t="str">
        <f aca="false">IF(U68&gt;0,"НУ","")</f>
        <v/>
      </c>
      <c r="V67" s="82" t="str">
        <f aca="false">IF(V68&gt;0,"НУ","")</f>
        <v/>
      </c>
      <c r="W67" s="83" t="str">
        <f aca="false">IF(W68&gt;0,"НУ","")</f>
        <v/>
      </c>
      <c r="X67" s="83" t="str">
        <f aca="false">IF(X68&gt;0,"НУ","")</f>
        <v/>
      </c>
      <c r="Y67" s="83" t="str">
        <f aca="false">IF(Y68&gt;0,"НУ","")</f>
        <v/>
      </c>
      <c r="Z67" s="83" t="str">
        <f aca="false">IF(Z68&gt;0,"НУ","")</f>
        <v/>
      </c>
      <c r="AA67" s="83" t="str">
        <f aca="false">IF(AA68&gt;0,"НУ","")</f>
        <v/>
      </c>
      <c r="AB67" s="83"/>
      <c r="AC67" s="82"/>
      <c r="AD67" s="83"/>
      <c r="AE67" s="84"/>
      <c r="AF67" s="82"/>
      <c r="AG67" s="82"/>
      <c r="AH67" s="82"/>
      <c r="AI67" s="82"/>
      <c r="AJ67" s="173"/>
      <c r="AK67" s="93"/>
      <c r="AL67" s="94"/>
      <c r="AM67" s="95"/>
      <c r="AN67" s="96"/>
      <c r="AO67" s="70"/>
      <c r="AP67" s="70"/>
      <c r="AQ67" s="70"/>
      <c r="AR67" s="98"/>
      <c r="AS67" s="98"/>
      <c r="AT67" s="98"/>
      <c r="AU67" s="98"/>
      <c r="AV67" s="98"/>
      <c r="AW67" s="98"/>
      <c r="AX67" s="98"/>
      <c r="AY67" s="99"/>
      <c r="AZ67" s="99"/>
      <c r="BA67" s="73"/>
    </row>
    <row r="68" customFormat="false" ht="15" hidden="false" customHeight="true" outlineLevel="0" collapsed="false">
      <c r="A68" s="57"/>
      <c r="B68" s="58"/>
      <c r="C68" s="102"/>
      <c r="D68" s="60"/>
      <c r="E68" s="101"/>
      <c r="F68" s="87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9"/>
      <c r="R68" s="88"/>
      <c r="S68" s="88"/>
      <c r="T68" s="88"/>
      <c r="U68" s="88"/>
      <c r="V68" s="88"/>
      <c r="W68" s="89"/>
      <c r="X68" s="89"/>
      <c r="Y68" s="89"/>
      <c r="Z68" s="89"/>
      <c r="AA68" s="88"/>
      <c r="AB68" s="89"/>
      <c r="AC68" s="88"/>
      <c r="AD68" s="89"/>
      <c r="AE68" s="90"/>
      <c r="AF68" s="88"/>
      <c r="AG68" s="88"/>
      <c r="AH68" s="88"/>
      <c r="AI68" s="88"/>
      <c r="AJ68" s="91"/>
      <c r="AK68" s="93"/>
      <c r="AL68" s="94"/>
      <c r="AM68" s="95"/>
      <c r="AN68" s="96"/>
      <c r="AO68" s="70"/>
      <c r="AP68" s="70"/>
      <c r="AQ68" s="70"/>
      <c r="AR68" s="98"/>
      <c r="AS68" s="98"/>
      <c r="AT68" s="98"/>
      <c r="AU68" s="98"/>
      <c r="AV68" s="98"/>
      <c r="AW68" s="98"/>
      <c r="AX68" s="98"/>
      <c r="AY68" s="99"/>
      <c r="AZ68" s="99"/>
      <c r="BA68" s="73"/>
    </row>
    <row r="69" customFormat="false" ht="15" hidden="false" customHeight="true" outlineLevel="0" collapsed="false">
      <c r="A69" s="57" t="n">
        <v>15</v>
      </c>
      <c r="B69" s="58" t="str">
        <f aca="false">IFERROR(VLOOKUP($C69,Списки!$A$1:$C$3999,2,0),"")</f>
        <v/>
      </c>
      <c r="C69" s="102"/>
      <c r="D69" s="60" t="str">
        <f aca="false">IFERROR(VLOOKUP($C69,Списки!$A$1:$C$3999,3,0),"")</f>
        <v/>
      </c>
      <c r="E69" s="92"/>
      <c r="F69" s="61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9"/>
      <c r="R69" s="158"/>
      <c r="S69" s="158"/>
      <c r="T69" s="158"/>
      <c r="U69" s="158"/>
      <c r="V69" s="158"/>
      <c r="W69" s="159"/>
      <c r="X69" s="159"/>
      <c r="Y69" s="159"/>
      <c r="Z69" s="159"/>
      <c r="AA69" s="158"/>
      <c r="AB69" s="159"/>
      <c r="AC69" s="158"/>
      <c r="AD69" s="159"/>
      <c r="AE69" s="160"/>
      <c r="AF69" s="158"/>
      <c r="AG69" s="158"/>
      <c r="AH69" s="158"/>
      <c r="AI69" s="158"/>
      <c r="AJ69" s="161"/>
      <c r="AK69" s="93" t="n">
        <f aca="false">SUMIF($F69:$AJ72,"Р",$F70:$AJ70)</f>
        <v>0</v>
      </c>
      <c r="AL69" s="94" t="n">
        <f aca="false">SUMIF($F71:$AJ72,"НУ",$F72:$AJ72)</f>
        <v>0</v>
      </c>
      <c r="AM69" s="95" t="n">
        <f aca="false">SUMIF(F69:AJ72,"РВ",F70:AJ70)</f>
        <v>0</v>
      </c>
      <c r="AN69" s="96" t="n">
        <f aca="false">AK69+AL69+AM69</f>
        <v>0</v>
      </c>
      <c r="AO69" s="70" t="n">
        <f aca="false">COUNTIF($F69:$AJ72,"=Р")</f>
        <v>0</v>
      </c>
      <c r="AP69" s="97" t="n">
        <f aca="false">COUNTIF($F69:$AJ72,"=ВВ")</f>
        <v>0</v>
      </c>
      <c r="AQ69" s="97" t="n">
        <f aca="false">COUNTIF($F69:$AJ72,"=В")</f>
        <v>0</v>
      </c>
      <c r="AR69" s="98" t="n">
        <f aca="false">COUNTIF($F69:$AJ72,"=НА")</f>
        <v>0</v>
      </c>
      <c r="AS69" s="98" t="n">
        <f aca="false">COUNTIF(F69:AJ72,"=ТН")</f>
        <v>0</v>
      </c>
      <c r="AT69" s="98" t="n">
        <f aca="false">COUNTIF($F69:$AJ72,"=ВД")</f>
        <v>0</v>
      </c>
      <c r="AU69" s="98" t="n">
        <f aca="false">COUNTIF($F69:$AJ72,"=ВП")</f>
        <v>0</v>
      </c>
      <c r="AV69" s="98" t="n">
        <f aca="false">COUNTIF($F69:$AJ72,"=ДД")</f>
        <v>0</v>
      </c>
      <c r="AW69" s="98" t="n">
        <f aca="false">COUNTIF($F69:$AJ72,"=П")</f>
        <v>0</v>
      </c>
      <c r="AX69" s="98" t="n">
        <f aca="false">COUNTIF($F69:$AJ72,"=ПР")</f>
        <v>0</v>
      </c>
      <c r="AY69" s="99" t="n">
        <f aca="false">COUNTIF($F69:$AJ72,"=І")</f>
        <v>0</v>
      </c>
      <c r="AZ69" s="99" t="n">
        <f aca="false">COUNTIF($F69:$AJ72,"=НЗ")</f>
        <v>0</v>
      </c>
      <c r="BA69" s="73" t="str">
        <f aca="false">IF(C69&gt;1,Графік!$D$36,"")</f>
        <v/>
      </c>
    </row>
    <row r="70" customFormat="false" ht="15" hidden="false" customHeight="true" outlineLevel="0" collapsed="false">
      <c r="A70" s="57"/>
      <c r="B70" s="58"/>
      <c r="C70" s="102"/>
      <c r="D70" s="60"/>
      <c r="E70" s="100"/>
      <c r="F70" s="75"/>
      <c r="G70" s="76"/>
      <c r="H70" s="170"/>
      <c r="I70" s="170"/>
      <c r="J70" s="170"/>
      <c r="K70" s="170"/>
      <c r="L70" s="170"/>
      <c r="M70" s="170"/>
      <c r="N70" s="170"/>
      <c r="O70" s="170"/>
      <c r="P70" s="170"/>
      <c r="Q70" s="171"/>
      <c r="R70" s="170"/>
      <c r="S70" s="170"/>
      <c r="T70" s="170"/>
      <c r="U70" s="170"/>
      <c r="V70" s="170"/>
      <c r="W70" s="171"/>
      <c r="X70" s="171"/>
      <c r="Y70" s="171"/>
      <c r="Z70" s="171"/>
      <c r="AA70" s="170"/>
      <c r="AB70" s="171"/>
      <c r="AC70" s="170"/>
      <c r="AD70" s="171"/>
      <c r="AE70" s="172"/>
      <c r="AF70" s="170"/>
      <c r="AG70" s="170"/>
      <c r="AH70" s="76"/>
      <c r="AI70" s="76"/>
      <c r="AJ70" s="79"/>
      <c r="AK70" s="93"/>
      <c r="AL70" s="94"/>
      <c r="AM70" s="95"/>
      <c r="AN70" s="96"/>
      <c r="AO70" s="70"/>
      <c r="AP70" s="70"/>
      <c r="AQ70" s="70"/>
      <c r="AR70" s="98"/>
      <c r="AS70" s="98"/>
      <c r="AT70" s="98"/>
      <c r="AU70" s="98"/>
      <c r="AV70" s="98"/>
      <c r="AW70" s="98"/>
      <c r="AX70" s="98"/>
      <c r="AY70" s="99"/>
      <c r="AZ70" s="99"/>
      <c r="BA70" s="73"/>
    </row>
    <row r="71" customFormat="false" ht="15" hidden="false" customHeight="true" outlineLevel="0" collapsed="false">
      <c r="A71" s="57"/>
      <c r="B71" s="58"/>
      <c r="C71" s="102"/>
      <c r="D71" s="60"/>
      <c r="E71" s="100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3"/>
      <c r="R71" s="82"/>
      <c r="S71" s="82"/>
      <c r="T71" s="82"/>
      <c r="U71" s="82"/>
      <c r="V71" s="82"/>
      <c r="W71" s="83"/>
      <c r="X71" s="83"/>
      <c r="Y71" s="83"/>
      <c r="Z71" s="83"/>
      <c r="AA71" s="82"/>
      <c r="AB71" s="83"/>
      <c r="AC71" s="82"/>
      <c r="AD71" s="83"/>
      <c r="AE71" s="84"/>
      <c r="AF71" s="82"/>
      <c r="AG71" s="82"/>
      <c r="AH71" s="82"/>
      <c r="AI71" s="82"/>
      <c r="AJ71" s="173"/>
      <c r="AK71" s="93"/>
      <c r="AL71" s="94"/>
      <c r="AM71" s="95"/>
      <c r="AN71" s="96"/>
      <c r="AO71" s="70"/>
      <c r="AP71" s="70"/>
      <c r="AQ71" s="70"/>
      <c r="AR71" s="98"/>
      <c r="AS71" s="98"/>
      <c r="AT71" s="98"/>
      <c r="AU71" s="98"/>
      <c r="AV71" s="98"/>
      <c r="AW71" s="98"/>
      <c r="AX71" s="98"/>
      <c r="AY71" s="99"/>
      <c r="AZ71" s="99"/>
      <c r="BA71" s="73"/>
    </row>
    <row r="72" customFormat="false" ht="15" hidden="false" customHeight="true" outlineLevel="0" collapsed="false">
      <c r="A72" s="57"/>
      <c r="B72" s="58"/>
      <c r="C72" s="102"/>
      <c r="D72" s="60"/>
      <c r="E72" s="101"/>
      <c r="F72" s="87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9"/>
      <c r="R72" s="88"/>
      <c r="S72" s="88"/>
      <c r="T72" s="88"/>
      <c r="U72" s="88"/>
      <c r="V72" s="88"/>
      <c r="W72" s="89"/>
      <c r="X72" s="89"/>
      <c r="Y72" s="89"/>
      <c r="Z72" s="89"/>
      <c r="AA72" s="88"/>
      <c r="AB72" s="89"/>
      <c r="AC72" s="88"/>
      <c r="AD72" s="89"/>
      <c r="AE72" s="90"/>
      <c r="AF72" s="88"/>
      <c r="AG72" s="88"/>
      <c r="AH72" s="88"/>
      <c r="AI72" s="88"/>
      <c r="AJ72" s="91"/>
      <c r="AK72" s="93"/>
      <c r="AL72" s="94"/>
      <c r="AM72" s="95"/>
      <c r="AN72" s="96"/>
      <c r="AO72" s="70"/>
      <c r="AP72" s="70"/>
      <c r="AQ72" s="70"/>
      <c r="AR72" s="98"/>
      <c r="AS72" s="98"/>
      <c r="AT72" s="98"/>
      <c r="AU72" s="98"/>
      <c r="AV72" s="98"/>
      <c r="AW72" s="98"/>
      <c r="AX72" s="98"/>
      <c r="AY72" s="99"/>
      <c r="AZ72" s="99"/>
      <c r="BA72" s="73"/>
    </row>
    <row r="73" customFormat="false" ht="27" hidden="false" customHeight="true" outlineLevel="0" collapsed="false">
      <c r="A73" s="103" t="s">
        <v>77</v>
      </c>
      <c r="B73" s="103"/>
      <c r="C73" s="103"/>
      <c r="D73" s="103"/>
      <c r="E73" s="103"/>
      <c r="F73" s="103" t="n">
        <f aca="false">IF(COUNTIF(F$13:F$72,"Р")=0,"-",COUNTIF(F$13:F$72,"Р"))</f>
        <v>12</v>
      </c>
      <c r="G73" s="103" t="n">
        <f aca="false">IF(COUNTIF(G$13:G$72,"Р")=0,"-",COUNTIF(G$13:G$72,"Р"))</f>
        <v>12</v>
      </c>
      <c r="H73" s="103" t="str">
        <f aca="false">IF(COUNTIF(H$13:H$72,"Р")=0,"-",COUNTIF(H$13:H$72,"Р"))</f>
        <v>-</v>
      </c>
      <c r="I73" s="103" t="str">
        <f aca="false">IF(COUNTIF(I$13:I$72,"Р")=0,"-",COUNTIF(I$13:I$72,"Р"))</f>
        <v>-</v>
      </c>
      <c r="J73" s="103" t="n">
        <f aca="false">IF(COUNTIF(J$13:J$72,"Р")=0,"-",COUNTIF(J$13:J$72,"Р"))</f>
        <v>11</v>
      </c>
      <c r="K73" s="103" t="n">
        <f aca="false">IF(COUNTIF(K$13:K$72,"Р")=0,"-",COUNTIF(K$13:K$72,"Р"))</f>
        <v>11</v>
      </c>
      <c r="L73" s="103" t="n">
        <f aca="false">IF(COUNTIF(L$13:L$72,"Р")=0,"-",COUNTIF(L$13:L$72,"Р"))</f>
        <v>11</v>
      </c>
      <c r="M73" s="103" t="n">
        <f aca="false">IF(COUNTIF(M$13:M$72,"Р")=0,"-",COUNTIF(M$13:M$72,"Р"))</f>
        <v>11</v>
      </c>
      <c r="N73" s="103" t="str">
        <f aca="false">IF(COUNTIF(N$13:N$72,"Р")=0,"-",COUNTIF(N$13:N$72,"Р"))</f>
        <v>-</v>
      </c>
      <c r="O73" s="103" t="str">
        <f aca="false">IF(COUNTIF(O$13:O$72,"Р")=0,"-",COUNTIF(O$13:O$72,"Р"))</f>
        <v>-</v>
      </c>
      <c r="P73" s="103" t="n">
        <f aca="false">IF(COUNTIF(P$13:P$72,"Р")=0,"-",COUNTIF(P$13:P$72,"Р"))</f>
        <v>13</v>
      </c>
      <c r="Q73" s="103" t="n">
        <f aca="false">IF(COUNTIF(Q$13:Q$72,"Р")=0,"-",COUNTIF(Q$13:Q$72,"Р"))</f>
        <v>13</v>
      </c>
      <c r="R73" s="103" t="n">
        <f aca="false">IF(COUNTIF(R$13:R$72,"Р")=0,"-",COUNTIF(R$13:R$72,"Р"))</f>
        <v>13</v>
      </c>
      <c r="S73" s="103" t="n">
        <f aca="false">IF(COUNTIF(S$13:S$72,"Р")=0,"-",COUNTIF(S$13:S$72,"Р"))</f>
        <v>14</v>
      </c>
      <c r="T73" s="103" t="str">
        <f aca="false">IF(COUNTIF(T$13:T$72,"Р")=0,"-",COUNTIF(T$13:T$72,"Р"))</f>
        <v>-</v>
      </c>
      <c r="U73" s="103" t="str">
        <f aca="false">IF(COUNTIF(U$13:U$72,"Р")=0,"-",COUNTIF(U$13:U$72,"Р"))</f>
        <v>-</v>
      </c>
      <c r="V73" s="103" t="n">
        <f aca="false">IF(COUNTIF(V$13:V$72,"Р")=0,"-",COUNTIF(V$13:V$72,"Р"))</f>
        <v>13</v>
      </c>
      <c r="W73" s="103" t="n">
        <f aca="false">IF(COUNTIF(W$13:W$72,"Р")=0,"-",COUNTIF(W$13:W$72,"Р"))</f>
        <v>13</v>
      </c>
      <c r="X73" s="104" t="n">
        <f aca="false">IF(COUNTIF(X$13:X$72,"Р")=0,"-",COUNTIF(X$13:X$72,"Р"))</f>
        <v>13</v>
      </c>
      <c r="Y73" s="104" t="n">
        <f aca="false">IF(COUNTIF(Y$13:Y$72,"Р")=0,"-",COUNTIF(Y$13:Y$72,"Р"))</f>
        <v>13</v>
      </c>
      <c r="Z73" s="104" t="str">
        <f aca="false">IF(COUNTIF(Z$13:Z$72,"Р")=0,"-",COUNTIF(Z$13:Z$72,"Р"))</f>
        <v>-</v>
      </c>
      <c r="AA73" s="103" t="str">
        <f aca="false">IF(COUNTIF(AA$13:AA$72,"Р")=0,"-",COUNTIF(AA$13:AA$72,"Р"))</f>
        <v>-</v>
      </c>
      <c r="AB73" s="104" t="n">
        <f aca="false">IF(COUNTIF(AB$13:AB$72,"Р")=0,"-",COUNTIF(AB$13:AB$72,"Р"))</f>
        <v>1</v>
      </c>
      <c r="AC73" s="103" t="n">
        <f aca="false">IF(COUNTIF(AC$13:AC$72,"Р")=0,"-",COUNTIF(AC$13:AC$72,"Р"))</f>
        <v>1</v>
      </c>
      <c r="AD73" s="104" t="n">
        <f aca="false">IF(COUNTIF(AD$13:AD$72,"Р")=0,"-",COUNTIF(AD$13:AD$72,"Р"))</f>
        <v>14</v>
      </c>
      <c r="AE73" s="105" t="n">
        <f aca="false">IF(COUNTIF(AE$13:AE$72,"Р")=0,"-",COUNTIF(AE$13:AE$72,"Р"))</f>
        <v>14</v>
      </c>
      <c r="AF73" s="103" t="str">
        <f aca="false">IF(COUNTIF(AF$13:AF$72,"Р")=0,"-",COUNTIF(AF$13:AF$72,"Р"))</f>
        <v>-</v>
      </c>
      <c r="AG73" s="103" t="str">
        <f aca="false">IF(COUNTIF(AG$13:AG$72,"Р")=0,"-",COUNTIF(AG$13:AG$72,"Р"))</f>
        <v>-</v>
      </c>
      <c r="AH73" s="103" t="str">
        <f aca="false">IF(COUNTIF(AH$13:AH$72,"Р")=0,"-",COUNTIF(AH$13:AH$72,"Р"))</f>
        <v>-</v>
      </c>
      <c r="AI73" s="103" t="str">
        <f aca="false">IF(COUNTIF(AI$13:AI$72,"Р")=0,"-",COUNTIF(AI$13:AI$72,"Р"))</f>
        <v>-</v>
      </c>
      <c r="AJ73" s="103" t="str">
        <f aca="false">IF(COUNTIF(AJ$13:AJ$72,"Р")=0,"-",COUNTIF(AJ$13:AJ$72,"Р"))</f>
        <v>-</v>
      </c>
      <c r="AK73" s="106" t="n">
        <f aca="false">IF(SUM(AK$13:AK$72)&gt;0,SUM(AK$13:AK$72),"-")</f>
        <v>1622</v>
      </c>
      <c r="AL73" s="107" t="n">
        <f aca="false">IF(SUM(AL$13:AL$72)&gt;0,SUM(AL$13:AL$72),"-")</f>
        <v>28</v>
      </c>
      <c r="AM73" s="107" t="n">
        <f aca="false">IF(SUM(AM$13:AM$72)&gt;0,SUM(AM$13:AM$72),"-")</f>
        <v>31</v>
      </c>
      <c r="AN73" s="108" t="n">
        <f aca="false">IF(SUM(AN$13:AN$72)&gt;0,SUM(AN$13:AN$72),"-")</f>
        <v>1681</v>
      </c>
      <c r="AO73" s="109" t="n">
        <f aca="false">IF(SUM(AO$13:AO$72)&gt;0,SUM(AO$13:AO$72),"-")</f>
        <v>203</v>
      </c>
      <c r="AP73" s="109" t="n">
        <f aca="false">IF(SUM(AP$13:AP$72)&gt;0,SUM(AP$13:AP$72),"-")</f>
        <v>119</v>
      </c>
      <c r="AQ73" s="109" t="str">
        <f aca="false">IF(SUM(AQ$13:AQ$72)&gt;0,SUM(AQ$13:AQ$72),"-")</f>
        <v>-</v>
      </c>
      <c r="AR73" s="109" t="str">
        <f aca="false">IF(SUM(AR$13:AR$72)&gt;0,SUM(AR$13:AR$72),"-")</f>
        <v>-</v>
      </c>
      <c r="AS73" s="109" t="n">
        <f aca="false">IF(SUM(AS$13:AS$72)&gt;0,SUM(AS$13:AS$72),"-")</f>
        <v>26</v>
      </c>
      <c r="AT73" s="109" t="str">
        <f aca="false">IF(SUM(AT$13:AT$72)&gt;0,SUM(AT$13:AT$72),"-")</f>
        <v>-</v>
      </c>
      <c r="AU73" s="109" t="str">
        <f aca="false">IF(SUM(AU$13:AU$72)&gt;0,SUM(AU$13:AU$72),"-")</f>
        <v>-</v>
      </c>
      <c r="AV73" s="109" t="str">
        <f aca="false">IF(SUM(AV$13:AV$72)&gt;0,SUM(AV$13:AV$72),"-")</f>
        <v>-</v>
      </c>
      <c r="AW73" s="109" t="n">
        <f aca="false">IF(SUM(AW$13:AW$72)&gt;0,SUM(AW$13:AW$72),"-")</f>
        <v>26</v>
      </c>
      <c r="AX73" s="109" t="str">
        <f aca="false">IF(SUM(AX$13:AX$72)&gt;0,SUM(AX$13:AX$72),"-")</f>
        <v>-</v>
      </c>
      <c r="AY73" s="109" t="str">
        <f aca="false">IF(SUM(AY$13:AY$72)&gt;0,SUM(AY$13:AY$72),"-")</f>
        <v>-</v>
      </c>
      <c r="AZ73" s="109" t="n">
        <f aca="false">IF(SUM(AZ$13:AZ$72)&gt;0,SUM(AZ$13:AZ$72),"-")</f>
        <v>4</v>
      </c>
      <c r="BA73" s="110" t="n">
        <f aca="false">IF(SUM(BA$13:BA$72)&gt;0,SUM(BA$13:BA$72),"-")</f>
        <v>2016</v>
      </c>
    </row>
    <row r="74" customFormat="false" ht="27" hidden="false" customHeight="true" outlineLevel="0" collapsed="false">
      <c r="A74" s="103" t="s">
        <v>78</v>
      </c>
      <c r="B74" s="103"/>
      <c r="C74" s="103"/>
      <c r="D74" s="103"/>
      <c r="E74" s="103"/>
      <c r="F74" s="103" t="str">
        <f aca="false">IF(COUNTIF(F$13:F$72,"РВ")=0,"-",COUNTIF(F$13:F$72,"РВ"))</f>
        <v>-</v>
      </c>
      <c r="G74" s="103" t="str">
        <f aca="false">IF(COUNTIF(G$13:G$72,"РВ")=0,"-",COUNTIF(G$13:G$72,"РВ"))</f>
        <v>-</v>
      </c>
      <c r="H74" s="103" t="n">
        <f aca="false">IF(COUNTIF(H$13:H$72,"РВ")=0,"-",COUNTIF(H$13:H$72,"РВ"))</f>
        <v>1</v>
      </c>
      <c r="I74" s="103" t="str">
        <f aca="false">IF(COUNTIF(I$13:I$72,"РВ")=0,"-",COUNTIF(I$13:I$72,"РВ"))</f>
        <v>-</v>
      </c>
      <c r="J74" s="103" t="str">
        <f aca="false">IF(COUNTIF(J$13:J$72,"РВ")=0,"-",COUNTIF(J$13:J$72,"РВ"))</f>
        <v>-</v>
      </c>
      <c r="K74" s="103" t="str">
        <f aca="false">IF(COUNTIF(K$13:K$72,"РВ")=0,"-",COUNTIF(K$13:K$72,"РВ"))</f>
        <v>-</v>
      </c>
      <c r="L74" s="103" t="str">
        <f aca="false">IF(COUNTIF(L$13:L$72,"РВ")=0,"-",COUNTIF(L$13:L$72,"РВ"))</f>
        <v>-</v>
      </c>
      <c r="M74" s="103" t="str">
        <f aca="false">IF(COUNTIF(M$13:M$72,"РВ")=0,"-",COUNTIF(M$13:M$72,"РВ"))</f>
        <v>-</v>
      </c>
      <c r="N74" s="103" t="str">
        <f aca="false">IF(COUNTIF(N$13:N$72,"РВ")=0,"-",COUNTIF(N$13:N$72,"РВ"))</f>
        <v>-</v>
      </c>
      <c r="O74" s="103" t="str">
        <f aca="false">IF(COUNTIF(O$13:O$72,"РВ")=0,"-",COUNTIF(O$13:O$72,"РВ"))</f>
        <v>-</v>
      </c>
      <c r="P74" s="103" t="str">
        <f aca="false">IF(COUNTIF(P$13:P$72,"РВ")=0,"-",COUNTIF(P$13:P$72,"РВ"))</f>
        <v>-</v>
      </c>
      <c r="Q74" s="103" t="str">
        <f aca="false">IF(COUNTIF(Q$13:Q$72,"РВ")=0,"-",COUNTIF(Q$13:Q$72,"РВ"))</f>
        <v>-</v>
      </c>
      <c r="R74" s="103" t="str">
        <f aca="false">IF(COUNTIF(R$13:R$72,"РВ")=0,"-",COUNTIF(R$13:R$72,"РВ"))</f>
        <v>-</v>
      </c>
      <c r="S74" s="103" t="str">
        <f aca="false">IF(COUNTIF(S$13:S$72,"РВ")=0,"-",COUNTIF(S$13:S$72,"РВ"))</f>
        <v>-</v>
      </c>
      <c r="T74" s="103" t="str">
        <f aca="false">IF(COUNTIF(T$13:T$72,"РВ")=0,"-",COUNTIF(T$13:T$72,"РВ"))</f>
        <v>-</v>
      </c>
      <c r="U74" s="103" t="str">
        <f aca="false">IF(COUNTIF(U$13:U$72,"РВ")=0,"-",COUNTIF(U$13:U$72,"РВ"))</f>
        <v>-</v>
      </c>
      <c r="V74" s="103" t="str">
        <f aca="false">IF(COUNTIF(V$13:V$72,"РВ")=0,"-",COUNTIF(V$13:V$72,"РВ"))</f>
        <v>-</v>
      </c>
      <c r="W74" s="103" t="str">
        <f aca="false">IF(COUNTIF(W$13:W$72,"РВ")=0,"-",COUNTIF(W$13:W$72,"РВ"))</f>
        <v>-</v>
      </c>
      <c r="X74" s="104" t="str">
        <f aca="false">IF(COUNTIF(X$13:X$72,"РВ")=0,"-",COUNTIF(X$13:X$72,"РВ"))</f>
        <v>-</v>
      </c>
      <c r="Y74" s="104" t="str">
        <f aca="false">IF(COUNTIF(Y$13:Y$72,"РВ")=0,"-",COUNTIF(Y$13:Y$72,"РВ"))</f>
        <v>-</v>
      </c>
      <c r="Z74" s="104" t="n">
        <f aca="false">IF(COUNTIF(Z$13:Z$72,"РВ")=0,"-",COUNTIF(Z$13:Z$72,"РВ"))</f>
        <v>3</v>
      </c>
      <c r="AA74" s="103" t="str">
        <f aca="false">IF(COUNTIF(AA$13:AA$72,"РВ")=0,"-",COUNTIF(AA$13:AA$72,"РВ"))</f>
        <v>-</v>
      </c>
      <c r="AB74" s="104" t="str">
        <f aca="false">IF(COUNTIF(AB$13:AB$72,"РВ")=0,"-",COUNTIF(AB$13:AB$72,"РВ"))</f>
        <v>-</v>
      </c>
      <c r="AC74" s="103" t="str">
        <f aca="false">IF(COUNTIF(AC$13:AC$72,"РВ")=0,"-",COUNTIF(AC$13:AC$72,"РВ"))</f>
        <v>-</v>
      </c>
      <c r="AD74" s="104" t="str">
        <f aca="false">IF(COUNTIF(AD$13:AD$72,"РВ")=0,"-",COUNTIF(AD$13:AD$72,"РВ"))</f>
        <v>-</v>
      </c>
      <c r="AE74" s="105" t="str">
        <f aca="false">IF(COUNTIF(AE$13:AE$72,"РВ")=0,"-",COUNTIF(AE$13:AE$72,"РВ"))</f>
        <v>-</v>
      </c>
      <c r="AF74" s="103" t="str">
        <f aca="false">IF(COUNTIF(AF$13:AF$72,"РВ")=0,"-",COUNTIF(AF$13:AF$72,"РВ"))</f>
        <v>-</v>
      </c>
      <c r="AG74" s="103" t="str">
        <f aca="false">IF(COUNTIF(AG$13:AG$72,"РВ")=0,"-",COUNTIF(AG$13:AG$72,"РВ"))</f>
        <v>-</v>
      </c>
      <c r="AH74" s="103" t="str">
        <f aca="false">IF(COUNTIF(AH$13:AH$72,"РВ")=0,"-",COUNTIF(AH$13:AH$72,"РВ"))</f>
        <v>-</v>
      </c>
      <c r="AI74" s="103" t="str">
        <f aca="false">IF(COUNTIF(AI$13:AI$72,"РВ")=0,"-",COUNTIF(AI$13:AI$72,"РВ"))</f>
        <v>-</v>
      </c>
      <c r="AJ74" s="103" t="str">
        <f aca="false">IF(COUNTIF(AJ$13:AJ$72,"РВ")=0,"-",COUNTIF(AJ$13:AJ$72,"РВ"))</f>
        <v>-</v>
      </c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  <c r="AX74" s="111"/>
      <c r="AY74" s="111"/>
      <c r="AZ74" s="111"/>
      <c r="BA74" s="112"/>
    </row>
    <row r="75" customFormat="false" ht="27" hidden="false" customHeight="true" outlineLevel="0" collapsed="false">
      <c r="A75" s="113" t="s">
        <v>79</v>
      </c>
      <c r="B75" s="113"/>
      <c r="C75" s="113"/>
      <c r="D75" s="113"/>
      <c r="E75" s="113"/>
      <c r="F75" s="103" t="str">
        <f aca="false">IF(COUNTIF(F$13:F$72,"НУ")=0,"-",COUNTIF(F$13:F$72,"НУ"))</f>
        <v>-</v>
      </c>
      <c r="G75" s="103" t="str">
        <f aca="false">IF(COUNTIF(G$13:G$72,"НУ")=0,"-",COUNTIF(G$13:G$72,"НУ"))</f>
        <v>-</v>
      </c>
      <c r="H75" s="103" t="str">
        <f aca="false">IF(COUNTIF(H$13:H$72,"НУ")=0,"-",COUNTIF(H$13:H$72,"НУ"))</f>
        <v>-</v>
      </c>
      <c r="I75" s="103" t="str">
        <f aca="false">IF(COUNTIF(I$13:I$72,"НУ")=0,"-",COUNTIF(I$13:I$72,"НУ"))</f>
        <v>-</v>
      </c>
      <c r="J75" s="103" t="str">
        <f aca="false">IF(COUNTIF(J$13:J$72,"НУ")=0,"-",COUNTIF(J$13:J$72,"НУ"))</f>
        <v>-</v>
      </c>
      <c r="K75" s="103" t="str">
        <f aca="false">IF(COUNTIF(K$13:K$72,"НУ")=0,"-",COUNTIF(K$13:K$72,"НУ"))</f>
        <v>-</v>
      </c>
      <c r="L75" s="103" t="str">
        <f aca="false">IF(COUNTIF(L$13:L$72,"НУ")=0,"-",COUNTIF(L$13:L$72,"НУ"))</f>
        <v>-</v>
      </c>
      <c r="M75" s="103" t="str">
        <f aca="false">IF(COUNTIF(M$13:M$72,"НУ")=0,"-",COUNTIF(M$13:M$72,"НУ"))</f>
        <v>-</v>
      </c>
      <c r="N75" s="103" t="str">
        <f aca="false">IF(COUNTIF(N$13:N$72,"НУ")=0,"-",COUNTIF(N$13:N$72,"НУ"))</f>
        <v>-</v>
      </c>
      <c r="O75" s="103" t="str">
        <f aca="false">IF(COUNTIF(O$13:O$72,"НУ")=0,"-",COUNTIF(O$13:O$72,"НУ"))</f>
        <v>-</v>
      </c>
      <c r="P75" s="103" t="str">
        <f aca="false">IF(COUNTIF(P$13:P$72,"НУ")=0,"-",COUNTIF(P$13:P$72,"НУ"))</f>
        <v>-</v>
      </c>
      <c r="Q75" s="103" t="str">
        <f aca="false">IF(COUNTIF(Q$13:Q$72,"НУ")=0,"-",COUNTIF(Q$13:Q$72,"НУ"))</f>
        <v>-</v>
      </c>
      <c r="R75" s="103" t="n">
        <f aca="false">IF(COUNTIF(R$13:R$72,"НУ")=0,"-",COUNTIF(R$13:R$72,"НУ"))</f>
        <v>2</v>
      </c>
      <c r="S75" s="103" t="n">
        <f aca="false">IF(COUNTIF(S$13:S$72,"НУ")=0,"-",COUNTIF(S$13:S$72,"НУ"))</f>
        <v>2</v>
      </c>
      <c r="T75" s="103" t="str">
        <f aca="false">IF(COUNTIF(T$13:T$72,"НУ")=0,"-",COUNTIF(T$13:T$72,"НУ"))</f>
        <v>-</v>
      </c>
      <c r="U75" s="103" t="str">
        <f aca="false">IF(COUNTIF(U$13:U$72,"НУ")=0,"-",COUNTIF(U$13:U$72,"НУ"))</f>
        <v>-</v>
      </c>
      <c r="V75" s="103" t="str">
        <f aca="false">IF(COUNTIF(V$13:V$72,"НУ")=0,"-",COUNTIF(V$13:V$72,"НУ"))</f>
        <v>-</v>
      </c>
      <c r="W75" s="103" t="str">
        <f aca="false">IF(COUNTIF(W$13:W$72,"НУ")=0,"-",COUNTIF(W$13:W$72,"НУ"))</f>
        <v>-</v>
      </c>
      <c r="X75" s="104" t="str">
        <f aca="false">IF(COUNTIF(X$13:X$72,"НУ")=0,"-",COUNTIF(X$13:X$72,"НУ"))</f>
        <v>-</v>
      </c>
      <c r="Y75" s="104" t="str">
        <f aca="false">IF(COUNTIF(Y$13:Y$72,"НУ")=0,"-",COUNTIF(Y$13:Y$72,"НУ"))</f>
        <v>-</v>
      </c>
      <c r="Z75" s="104" t="str">
        <f aca="false">IF(COUNTIF(Z$13:Z$72,"НУ")=0,"-",COUNTIF(Z$13:Z$72,"НУ"))</f>
        <v>-</v>
      </c>
      <c r="AA75" s="103" t="str">
        <f aca="false">IF(COUNTIF(AA$13:AA$72,"НУ")=0,"-",COUNTIF(AA$13:AA$72,"НУ"))</f>
        <v>-</v>
      </c>
      <c r="AB75" s="104" t="str">
        <f aca="false">IF(COUNTIF(AB$13:AB$72,"НУ")=0,"-",COUNTIF(AB$13:AB$72,"НУ"))</f>
        <v>-</v>
      </c>
      <c r="AC75" s="103" t="str">
        <f aca="false">IF(COUNTIF(AC$13:AC$72,"НУ")=0,"-",COUNTIF(AC$13:AC$72,"НУ"))</f>
        <v>-</v>
      </c>
      <c r="AD75" s="104" t="str">
        <f aca="false">IF(COUNTIF(AD$13:AD$72,"НУ")=0,"-",COUNTIF(AD$13:AD$72,"НУ"))</f>
        <v>-</v>
      </c>
      <c r="AE75" s="105" t="str">
        <f aca="false">IF(COUNTIF(AE$13:AE$72,"НУ")=0,"-",COUNTIF(AE$13:AE$72,"НУ"))</f>
        <v>-</v>
      </c>
      <c r="AF75" s="103" t="str">
        <f aca="false">IF(COUNTIF(AF$13:AF$72,"НУ")=0,"-",COUNTIF(AF$13:AF$72,"НУ"))</f>
        <v>-</v>
      </c>
      <c r="AG75" s="103" t="str">
        <f aca="false">IF(COUNTIF(AG$13:AG$72,"НУ")=0,"-",COUNTIF(AG$13:AG$72,"НУ"))</f>
        <v>-</v>
      </c>
      <c r="AH75" s="103" t="str">
        <f aca="false">IF(COUNTIF(AH$13:AH$72,"НУ")=0,"-",COUNTIF(AH$13:AH$72,"НУ"))</f>
        <v>-</v>
      </c>
      <c r="AI75" s="103" t="str">
        <f aca="false">IF(COUNTIF(AI$13:AI$72,"НУ")=0,"-",COUNTIF(AI$13:AI$72,"НУ"))</f>
        <v>-</v>
      </c>
      <c r="AJ75" s="103" t="str">
        <f aca="false">IF(COUNTIF(AJ$13:AJ$72,"НУ")=0,"-",COUNTIF(AJ$13:AJ$72,"НУ"))</f>
        <v>-</v>
      </c>
      <c r="AK75" s="111"/>
      <c r="AL75" s="111"/>
      <c r="AM75" s="111"/>
      <c r="AN75" s="111"/>
      <c r="AO75" s="111"/>
      <c r="AP75" s="111"/>
      <c r="AQ75" s="111"/>
      <c r="AR75" s="111"/>
      <c r="AS75" s="111"/>
      <c r="AT75" s="111"/>
      <c r="AU75" s="111"/>
      <c r="AV75" s="111"/>
      <c r="AW75" s="111"/>
      <c r="AX75" s="111"/>
      <c r="AY75" s="111"/>
      <c r="AZ75" s="111"/>
      <c r="BA75" s="112"/>
    </row>
    <row r="76" customFormat="false" ht="27" hidden="false" customHeight="true" outlineLevel="0" collapsed="false">
      <c r="A76" s="114" t="s">
        <v>80</v>
      </c>
      <c r="B76" s="114"/>
      <c r="C76" s="114"/>
      <c r="D76" s="114"/>
      <c r="E76" s="114"/>
      <c r="F76" s="115" t="n">
        <f aca="false">IF(COUNTIF(F$13:F$72,"ВВ"),"-",IF(COUNTIF(F$13:F$72,"НЗ")+COUNTIF(F$13:F$72,"ТН")+COUNTIF(F$13:F$72,"ПР")+COUNTIF(F$13:F$72,"П")+COUNTIF(F$13:F$72,"В")+COUNTIF(F$13:F$72,"НА")+COUNTIF(F$13:F$72,"ВД")+COUNTIF(F$13:F$72,"ВП")+COUNTIF(F$13:F$72,"ДД")+COUNTIF(F$13:F$72,"І")=0,"-",COUNTIF(F$13:F$72,"НЗ")+COUNTIF(F$13:F$72,"ТН")+COUNTIF(F$13:F$72,"ПР")+COUNTIF(F$13:F$72,"П")+COUNTIF(F$13:F$72,"В")+COUNTIF(F$13:F$72,"НА")+COUNTIF(F$13:F$72,"ВД")+COUNTIF(F$13:F$72,"ВП")+COUNTIF(F$13:F$72,"ДД")+COUNTIF(F$13:F$72,"І")))</f>
        <v>2</v>
      </c>
      <c r="G76" s="115" t="n">
        <f aca="false">IF(COUNTIF(G$13:G$72,"ВВ"),"-",IF(COUNTIF(G$13:G$72,"НЗ")+COUNTIF(G$13:G$72,"ТН")+COUNTIF(G$13:G$72,"ПР")+COUNTIF(G$13:G$72,"П")+COUNTIF(G$13:G$72,"В")+COUNTIF(G$13:G$72,"НА")+COUNTIF(G$13:G$72,"ВД")+COUNTIF(G$13:G$72,"ВП")+COUNTIF(G$13:G$72,"ДД")+COUNTIF(G$13:G$72,"І")=0,"-",COUNTIF(G$13:G$72,"НЗ")+COUNTIF(G$13:G$72,"ТН")+COUNTIF(G$13:G$72,"ПР")+COUNTIF(G$13:G$72,"П")+COUNTIF(G$13:G$72,"В")+COUNTIF(G$13:G$72,"НА")+COUNTIF(G$13:G$72,"ВД")+COUNTIF(G$13:G$72,"ВП")+COUNTIF(G$13:G$72,"ДД")+COUNTIF(G$13:G$72,"І")))</f>
        <v>2</v>
      </c>
      <c r="H76" s="115" t="str">
        <f aca="false">IF(COUNTIF(H$13:H$72,"ВВ"),"-",IF(COUNTIF(H$13:H$72,"НЗ")+COUNTIF(H$13:H$72,"ТН")+COUNTIF(H$13:H$72,"ПР")+COUNTIF(H$13:H$72,"П")+COUNTIF(H$13:H$72,"В")+COUNTIF(H$13:H$72,"НА")+COUNTIF(H$13:H$72,"ВД")+COUNTIF(H$13:H$72,"ВП")+COUNTIF(H$13:H$72,"ДД")+COUNTIF(H$13:H$72,"І")=0,"-",COUNTIF(H$13:H$72,"НЗ")+COUNTIF(H$13:H$72,"ТН")+COUNTIF(H$13:H$72,"ПР")+COUNTIF(H$13:H$72,"П")+COUNTIF(H$13:H$72,"В")+COUNTIF(H$13:H$72,"НА")+COUNTIF(H$13:H$72,"ВД")+COUNTIF(H$13:H$72,"ВП")+COUNTIF(H$13:H$72,"ДД")+COUNTIF(H$13:H$72,"І")))</f>
        <v>-</v>
      </c>
      <c r="I76" s="115" t="str">
        <f aca="false">IF(COUNTIF(I$13:I$72,"ВВ"),"-",IF(COUNTIF(I$13:I$72,"НЗ")+COUNTIF(I$13:I$72,"ТН")+COUNTIF(I$13:I$72,"ПР")+COUNTIF(I$13:I$72,"П")+COUNTIF(I$13:I$72,"В")+COUNTIF(I$13:I$72,"НА")+COUNTIF(I$13:I$72,"ВД")+COUNTIF(I$13:I$72,"ВП")+COUNTIF(I$13:I$72,"ДД")+COUNTIF(I$13:I$72,"І")=0,"-",COUNTIF(I$13:I$72,"НЗ")+COUNTIF(I$13:I$72,"ТН")+COUNTIF(I$13:I$72,"ПР")+COUNTIF(I$13:I$72,"П")+COUNTIF(I$13:I$72,"В")+COUNTIF(I$13:I$72,"НА")+COUNTIF(I$13:I$72,"ВД")+COUNTIF(I$13:I$72,"ВП")+COUNTIF(I$13:I$72,"ДД")+COUNTIF(I$13:I$72,"І")))</f>
        <v>-</v>
      </c>
      <c r="J76" s="115" t="n">
        <f aca="false">IF(COUNTIF(J$13:J$72,"ВВ"),"-",IF(COUNTIF(J$13:J$72,"НЗ")+COUNTIF(J$13:J$72,"ТН")+COUNTIF(J$13:J$72,"ПР")+COUNTIF(J$13:J$72,"П")+COUNTIF(J$13:J$72,"В")+COUNTIF(J$13:J$72,"НА")+COUNTIF(J$13:J$72,"ВД")+COUNTIF(J$13:J$72,"ВП")+COUNTIF(J$13:J$72,"ДД")+COUNTIF(J$13:J$72,"І")=0,"-",COUNTIF(J$13:J$72,"НЗ")+COUNTIF(J$13:J$72,"ТН")+COUNTIF(J$13:J$72,"ПР")+COUNTIF(J$13:J$72,"П")+COUNTIF(J$13:J$72,"В")+COUNTIF(J$13:J$72,"НА")+COUNTIF(J$13:J$72,"ВД")+COUNTIF(J$13:J$72,"ВП")+COUNTIF(J$13:J$72,"ДД")+COUNTIF(J$13:J$72,"І")))</f>
        <v>3</v>
      </c>
      <c r="K76" s="115" t="n">
        <f aca="false">IF(COUNTIF(K$13:K$72,"ВВ"),"-",IF(COUNTIF(K$13:K$72,"НЗ")+COUNTIF(K$13:K$72,"ТН")+COUNTIF(K$13:K$72,"ПР")+COUNTIF(K$13:K$72,"П")+COUNTIF(K$13:K$72,"В")+COUNTIF(K$13:K$72,"НА")+COUNTIF(K$13:K$72,"ВД")+COUNTIF(K$13:K$72,"ВП")+COUNTIF(K$13:K$72,"ДД")+COUNTIF(K$13:K$72,"І")=0,"-",COUNTIF(K$13:K$72,"НЗ")+COUNTIF(K$13:K$72,"ТН")+COUNTIF(K$13:K$72,"ПР")+COUNTIF(K$13:K$72,"П")+COUNTIF(K$13:K$72,"В")+COUNTIF(K$13:K$72,"НА")+COUNTIF(K$13:K$72,"ВД")+COUNTIF(K$13:K$72,"ВП")+COUNTIF(K$13:K$72,"ДД")+COUNTIF(K$13:K$72,"І")))</f>
        <v>3</v>
      </c>
      <c r="L76" s="115" t="n">
        <f aca="false">IF(COUNTIF(L$13:L$72,"ВВ"),"-",IF(COUNTIF(L$13:L$72,"НЗ")+COUNTIF(L$13:L$72,"ТН")+COUNTIF(L$13:L$72,"ПР")+COUNTIF(L$13:L$72,"П")+COUNTIF(L$13:L$72,"В")+COUNTIF(L$13:L$72,"НА")+COUNTIF(L$13:L$72,"ВД")+COUNTIF(L$13:L$72,"ВП")+COUNTIF(L$13:L$72,"ДД")+COUNTIF(L$13:L$72,"І")=0,"-",COUNTIF(L$13:L$72,"НЗ")+COUNTIF(L$13:L$72,"ТН")+COUNTIF(L$13:L$72,"ПР")+COUNTIF(L$13:L$72,"П")+COUNTIF(L$13:L$72,"В")+COUNTIF(L$13:L$72,"НА")+COUNTIF(L$13:L$72,"ВД")+COUNTIF(L$13:L$72,"ВП")+COUNTIF(L$13:L$72,"ДД")+COUNTIF(L$13:L$72,"І")))</f>
        <v>3</v>
      </c>
      <c r="M76" s="115" t="n">
        <f aca="false">IF(COUNTIF(M$13:M$72,"ВВ"),"-",IF(COUNTIF(M$13:M$72,"НЗ")+COUNTIF(M$13:M$72,"ТН")+COUNTIF(M$13:M$72,"ПР")+COUNTIF(M$13:M$72,"П")+COUNTIF(M$13:M$72,"В")+COUNTIF(M$13:M$72,"НА")+COUNTIF(M$13:M$72,"ВД")+COUNTIF(M$13:M$72,"ВП")+COUNTIF(M$13:M$72,"ДД")+COUNTIF(M$13:M$72,"І")=0,"-",COUNTIF(M$13:M$72,"НЗ")+COUNTIF(M$13:M$72,"ТН")+COUNTIF(M$13:M$72,"ПР")+COUNTIF(M$13:M$72,"П")+COUNTIF(M$13:M$72,"В")+COUNTIF(M$13:M$72,"НА")+COUNTIF(M$13:M$72,"ВД")+COUNTIF(M$13:M$72,"ВП")+COUNTIF(M$13:M$72,"ДД")+COUNTIF(M$13:M$72,"І")))</f>
        <v>3</v>
      </c>
      <c r="N76" s="115" t="str">
        <f aca="false">IF(COUNTIF(N$13:N$72,"ВВ"),"-",IF(COUNTIF(N$13:N$72,"НЗ")+COUNTIF(N$13:N$72,"ТН")+COUNTIF(N$13:N$72,"ПР")+COUNTIF(N$13:N$72,"П")+COUNTIF(N$13:N$72,"В")+COUNTIF(N$13:N$72,"НА")+COUNTIF(N$13:N$72,"ВД")+COUNTIF(N$13:N$72,"ВП")+COUNTIF(N$13:N$72,"ДД")+COUNTIF(N$13:N$72,"І")=0,"-",COUNTIF(N$13:N$72,"НЗ")+COUNTIF(N$13:N$72,"ТН")+COUNTIF(N$13:N$72,"ПР")+COUNTIF(N$13:N$72,"П")+COUNTIF(N$13:N$72,"В")+COUNTIF(N$13:N$72,"НА")+COUNTIF(N$13:N$72,"ВД")+COUNTIF(N$13:N$72,"ВП")+COUNTIF(N$13:N$72,"ДД")+COUNTIF(N$13:N$72,"І")))</f>
        <v>-</v>
      </c>
      <c r="O76" s="115" t="str">
        <f aca="false">IF(COUNTIF(O$13:O$72,"ВВ"),"-",IF(COUNTIF(O$13:O$72,"НЗ")+COUNTIF(O$13:O$72,"ТН")+COUNTIF(O$13:O$72,"ПР")+COUNTIF(O$13:O$72,"П")+COUNTIF(O$13:O$72,"В")+COUNTIF(O$13:O$72,"НА")+COUNTIF(O$13:O$72,"ВД")+COUNTIF(O$13:O$72,"ВП")+COUNTIF(O$13:O$72,"ДД")+COUNTIF(O$13:O$72,"І")=0,"-",COUNTIF(O$13:O$72,"НЗ")+COUNTIF(O$13:O$72,"ТН")+COUNTIF(O$13:O$72,"ПР")+COUNTIF(O$13:O$72,"П")+COUNTIF(O$13:O$72,"В")+COUNTIF(O$13:O$72,"НА")+COUNTIF(O$13:O$72,"ВД")+COUNTIF(O$13:O$72,"ВП")+COUNTIF(O$13:O$72,"ДД")+COUNTIF(O$13:O$72,"І")))</f>
        <v>-</v>
      </c>
      <c r="P76" s="115" t="n">
        <f aca="false">IF(COUNTIF(P$13:P$72,"ВВ"),"-",IF(COUNTIF(P$13:P$72,"НЗ")+COUNTIF(P$13:P$72,"ТН")+COUNTIF(P$13:P$72,"ПР")+COUNTIF(P$13:P$72,"П")+COUNTIF(P$13:P$72,"В")+COUNTIF(P$13:P$72,"НА")+COUNTIF(P$13:P$72,"ВД")+COUNTIF(P$13:P$72,"ВП")+COUNTIF(P$13:P$72,"ДД")+COUNTIF(P$13:P$72,"І")=0,"-",COUNTIF(P$13:P$72,"НЗ")+COUNTIF(P$13:P$72,"ТН")+COUNTIF(P$13:P$72,"ПР")+COUNTIF(P$13:P$72,"П")+COUNTIF(P$13:P$72,"В")+COUNTIF(P$13:P$72,"НА")+COUNTIF(P$13:P$72,"ВД")+COUNTIF(P$13:P$72,"ВП")+COUNTIF(P$13:P$72,"ДД")+COUNTIF(P$13:P$72,"І")))</f>
        <v>1</v>
      </c>
      <c r="Q76" s="115" t="n">
        <f aca="false">IF(COUNTIF(Q$13:Q$72,"ВВ"),"-",IF(COUNTIF(Q$13:Q$72,"НЗ")+COUNTIF(Q$13:Q$72,"ТН")+COUNTIF(Q$13:Q$72,"ПР")+COUNTIF(Q$13:Q$72,"П")+COUNTIF(Q$13:Q$72,"В")+COUNTIF(Q$13:Q$72,"НА")+COUNTIF(Q$13:Q$72,"ВД")+COUNTIF(Q$13:Q$72,"ВП")+COUNTIF(Q$13:Q$72,"ДД")+COUNTIF(Q$13:Q$72,"І")=0,"-",COUNTIF(Q$13:Q$72,"НЗ")+COUNTIF(Q$13:Q$72,"ТН")+COUNTIF(Q$13:Q$72,"ПР")+COUNTIF(Q$13:Q$72,"П")+COUNTIF(Q$13:Q$72,"В")+COUNTIF(Q$13:Q$72,"НА")+COUNTIF(Q$13:Q$72,"ВД")+COUNTIF(Q$13:Q$72,"ВП")+COUNTIF(Q$13:Q$72,"ДД")+COUNTIF(Q$13:Q$72,"І")))</f>
        <v>1</v>
      </c>
      <c r="R76" s="115" t="n">
        <f aca="false">IF(COUNTIF(R$13:R$72,"ВВ"),"-",IF(COUNTIF(R$13:R$72,"НЗ")+COUNTIF(R$13:R$72,"ТН")+COUNTIF(R$13:R$72,"ПР")+COUNTIF(R$13:R$72,"П")+COUNTIF(R$13:R$72,"В")+COUNTIF(R$13:R$72,"НА")+COUNTIF(R$13:R$72,"ВД")+COUNTIF(R$13:R$72,"ВП")+COUNTIF(R$13:R$72,"ДД")+COUNTIF(R$13:R$72,"І")=0,"-",COUNTIF(R$13:R$72,"НЗ")+COUNTIF(R$13:R$72,"ТН")+COUNTIF(R$13:R$72,"ПР")+COUNTIF(R$13:R$72,"П")+COUNTIF(R$13:R$72,"В")+COUNTIF(R$13:R$72,"НА")+COUNTIF(R$13:R$72,"ВД")+COUNTIF(R$13:R$72,"ВП")+COUNTIF(R$13:R$72,"ДД")+COUNTIF(R$13:R$72,"І")))</f>
        <v>1</v>
      </c>
      <c r="S76" s="115" t="str">
        <f aca="false">IF(COUNTIF(S$13:S$72,"ВВ"),"-",IF(COUNTIF(S$13:S$72,"НЗ")+COUNTIF(S$13:S$72,"ТН")+COUNTIF(S$13:S$72,"ПР")+COUNTIF(S$13:S$72,"П")+COUNTIF(S$13:S$72,"В")+COUNTIF(S$13:S$72,"НА")+COUNTIF(S$13:S$72,"ВД")+COUNTIF(S$13:S$72,"ВП")+COUNTIF(S$13:S$72,"ДД")+COUNTIF(S$13:S$72,"І")=0,"-",COUNTIF(S$13:S$72,"НЗ")+COUNTIF(S$13:S$72,"ТН")+COUNTIF(S$13:S$72,"ПР")+COUNTIF(S$13:S$72,"П")+COUNTIF(S$13:S$72,"В")+COUNTIF(S$13:S$72,"НА")+COUNTIF(S$13:S$72,"ВД")+COUNTIF(S$13:S$72,"ВП")+COUNTIF(S$13:S$72,"ДД")+COUNTIF(S$13:S$72,"І")))</f>
        <v>-</v>
      </c>
      <c r="T76" s="115" t="str">
        <f aca="false">IF(COUNTIF(T$13:T$72,"ВВ"),"-",IF(COUNTIF(T$13:T$72,"НЗ")+COUNTIF(T$13:T$72,"ТН")+COUNTIF(T$13:T$72,"ПР")+COUNTIF(T$13:T$72,"П")+COUNTIF(T$13:T$72,"В")+COUNTIF(T$13:T$72,"НА")+COUNTIF(T$13:T$72,"ВД")+COUNTIF(T$13:T$72,"ВП")+COUNTIF(T$13:T$72,"ДД")+COUNTIF(T$13:T$72,"І")=0,"-",COUNTIF(T$13:T$72,"НЗ")+COUNTIF(T$13:T$72,"ТН")+COUNTIF(T$13:T$72,"ПР")+COUNTIF(T$13:T$72,"П")+COUNTIF(T$13:T$72,"В")+COUNTIF(T$13:T$72,"НА")+COUNTIF(T$13:T$72,"ВД")+COUNTIF(T$13:T$72,"ВП")+COUNTIF(T$13:T$72,"ДД")+COUNTIF(T$13:T$72,"І")))</f>
        <v>-</v>
      </c>
      <c r="U76" s="115" t="str">
        <f aca="false">IF(COUNTIF(U$13:U$72,"ВВ"),"-",IF(COUNTIF(U$13:U$72,"НЗ")+COUNTIF(U$13:U$72,"ТН")+COUNTIF(U$13:U$72,"ПР")+COUNTIF(U$13:U$72,"П")+COUNTIF(U$13:U$72,"В")+COUNTIF(U$13:U$72,"НА")+COUNTIF(U$13:U$72,"ВД")+COUNTIF(U$13:U$72,"ВП")+COUNTIF(U$13:U$72,"ДД")+COUNTIF(U$13:U$72,"І")=0,"-",COUNTIF(U$13:U$72,"НЗ")+COUNTIF(U$13:U$72,"ТН")+COUNTIF(U$13:U$72,"ПР")+COUNTIF(U$13:U$72,"П")+COUNTIF(U$13:U$72,"В")+COUNTIF(U$13:U$72,"НА")+COUNTIF(U$13:U$72,"ВД")+COUNTIF(U$13:U$72,"ВП")+COUNTIF(U$13:U$72,"ДД")+COUNTIF(U$13:U$72,"І")))</f>
        <v>-</v>
      </c>
      <c r="V76" s="115" t="n">
        <f aca="false">IF(COUNTIF(V$13:V$72,"ВВ"),"-",IF(COUNTIF(V$13:V$72,"НЗ")+COUNTIF(V$13:V$72,"ТН")+COUNTIF(V$13:V$72,"ПР")+COUNTIF(V$13:V$72,"П")+COUNTIF(V$13:V$72,"В")+COUNTIF(V$13:V$72,"НА")+COUNTIF(V$13:V$72,"ВД")+COUNTIF(V$13:V$72,"ВП")+COUNTIF(V$13:V$72,"ДД")+COUNTIF(V$13:V$72,"І")=0,"-",COUNTIF(V$13:V$72,"НЗ")+COUNTIF(V$13:V$72,"ТН")+COUNTIF(V$13:V$72,"ПР")+COUNTIF(V$13:V$72,"П")+COUNTIF(V$13:V$72,"В")+COUNTIF(V$13:V$72,"НА")+COUNTIF(V$13:V$72,"ВД")+COUNTIF(V$13:V$72,"ВП")+COUNTIF(V$13:V$72,"ДД")+COUNTIF(V$13:V$72,"І")))</f>
        <v>1</v>
      </c>
      <c r="W76" s="115" t="n">
        <f aca="false">IF(COUNTIF(W$13:W$72,"ВВ"),"-",IF(COUNTIF(W$13:W$72,"НЗ")+COUNTIF(W$13:W$72,"ТН")+COUNTIF(W$13:W$72,"ПР")+COUNTIF(W$13:W$72,"П")+COUNTIF(W$13:W$72,"В")+COUNTIF(W$13:W$72,"НА")+COUNTIF(W$13:W$72,"ВД")+COUNTIF(W$13:W$72,"ВП")+COUNTIF(W$13:W$72,"ДД")+COUNTIF(W$13:W$72,"І")=0,"-",COUNTIF(W$13:W$72,"НЗ")+COUNTIF(W$13:W$72,"ТН")+COUNTIF(W$13:W$72,"ПР")+COUNTIF(W$13:W$72,"П")+COUNTIF(W$13:W$72,"В")+COUNTIF(W$13:W$72,"НА")+COUNTIF(W$13:W$72,"ВД")+COUNTIF(W$13:W$72,"ВП")+COUNTIF(W$13:W$72,"ДД")+COUNTIF(W$13:W$72,"І")))</f>
        <v>1</v>
      </c>
      <c r="X76" s="116" t="n">
        <f aca="false">IF(COUNTIF(X$13:X$72,"ВВ"),"-",IF(COUNTIF(X$13:X$72,"НЗ")+COUNTIF(X$13:X$72,"ТН")+COUNTIF(X$13:X$72,"ПР")+COUNTIF(X$13:X$72,"П")+COUNTIF(X$13:X$72,"В")+COUNTIF(X$13:X$72,"НА")+COUNTIF(X$13:X$72,"ВД")+COUNTIF(X$13:X$72,"ВП")+COUNTIF(X$13:X$72,"ДД")+COUNTIF(X$13:X$72,"І")=0,"-",COUNTIF(X$13:X$72,"НЗ")+COUNTIF(X$13:X$72,"ТН")+COUNTIF(X$13:X$72,"ПР")+COUNTIF(X$13:X$72,"П")+COUNTIF(X$13:X$72,"В")+COUNTIF(X$13:X$72,"НА")+COUNTIF(X$13:X$72,"ВД")+COUNTIF(X$13:X$72,"ВП")+COUNTIF(X$13:X$72,"ДД")+COUNTIF(X$13:X$72,"І")))</f>
        <v>1</v>
      </c>
      <c r="Y76" s="116" t="n">
        <f aca="false">IF(COUNTIF(Y$13:Y$72,"ВВ"),"-",IF(COUNTIF(Y$13:Y$72,"НЗ")+COUNTIF(Y$13:Y$72,"ТН")+COUNTIF(Y$13:Y$72,"ПР")+COUNTIF(Y$13:Y$72,"П")+COUNTIF(Y$13:Y$72,"В")+COUNTIF(Y$13:Y$72,"НА")+COUNTIF(Y$13:Y$72,"ВД")+COUNTIF(Y$13:Y$72,"ВП")+COUNTIF(Y$13:Y$72,"ДД")+COUNTIF(Y$13:Y$72,"І")=0,"-",COUNTIF(Y$13:Y$72,"НЗ")+COUNTIF(Y$13:Y$72,"ТН")+COUNTIF(Y$13:Y$72,"ПР")+COUNTIF(Y$13:Y$72,"П")+COUNTIF(Y$13:Y$72,"В")+COUNTIF(Y$13:Y$72,"НА")+COUNTIF(Y$13:Y$72,"ВД")+COUNTIF(Y$13:Y$72,"ВП")+COUNTIF(Y$13:Y$72,"ДД")+COUNTIF(Y$13:Y$72,"І")))</f>
        <v>1</v>
      </c>
      <c r="Z76" s="116" t="str">
        <f aca="false">IF(COUNTIF(Z$13:Z$72,"ВВ"),"-",IF(COUNTIF(Z$13:Z$72,"НЗ")+COUNTIF(Z$13:Z$72,"ТН")+COUNTIF(Z$13:Z$72,"ПР")+COUNTIF(Z$13:Z$72,"П")+COUNTIF(Z$13:Z$72,"В")+COUNTIF(Z$13:Z$72,"НА")+COUNTIF(Z$13:Z$72,"ВД")+COUNTIF(Z$13:Z$72,"ВП")+COUNTIF(Z$13:Z$72,"ДД")+COUNTIF(Z$13:Z$72,"І")=0,"-",COUNTIF(Z$13:Z$72,"НЗ")+COUNTIF(Z$13:Z$72,"ТН")+COUNTIF(Z$13:Z$72,"ПР")+COUNTIF(Z$13:Z$72,"П")+COUNTIF(Z$13:Z$72,"В")+COUNTIF(Z$13:Z$72,"НА")+COUNTIF(Z$13:Z$72,"ВД")+COUNTIF(Z$13:Z$72,"ВП")+COUNTIF(Z$13:Z$72,"ДД")+COUNTIF(Z$13:Z$72,"І")))</f>
        <v>-</v>
      </c>
      <c r="AA76" s="115" t="str">
        <f aca="false">IF(COUNTIF(AA$13:AA$72,"ВВ"),"-",IF(COUNTIF(AA$13:AA$72,"НЗ")+COUNTIF(AA$13:AA$72,"ТН")+COUNTIF(AA$13:AA$72,"ПР")+COUNTIF(AA$13:AA$72,"П")+COUNTIF(AA$13:AA$72,"В")+COUNTIF(AA$13:AA$72,"НА")+COUNTIF(AA$13:AA$72,"ВД")+COUNTIF(AA$13:AA$72,"ВП")+COUNTIF(AA$13:AA$72,"ДД")+COUNTIF(AA$13:AA$72,"І")=0,"-",COUNTIF(AA$13:AA$72,"НЗ")+COUNTIF(AA$13:AA$72,"ТН")+COUNTIF(AA$13:AA$72,"ПР")+COUNTIF(AA$13:AA$72,"П")+COUNTIF(AA$13:AA$72,"В")+COUNTIF(AA$13:AA$72,"НА")+COUNTIF(AA$13:AA$72,"ВД")+COUNTIF(AA$13:AA$72,"ВП")+COUNTIF(AA$13:AA$72,"ДД")+COUNTIF(AA$13:AA$72,"І")))</f>
        <v>-</v>
      </c>
      <c r="AB76" s="116" t="n">
        <f aca="false">IF(COUNTIF(AB$13:AB$72,"ВВ"),"-",IF(COUNTIF(AB$13:AB$72,"НЗ")+COUNTIF(AB$13:AB$72,"ТН")+COUNTIF(AB$13:AB$72,"ПР")+COUNTIF(AB$13:AB$72,"П")+COUNTIF(AB$13:AB$72,"В")+COUNTIF(AB$13:AB$72,"НА")+COUNTIF(AB$13:AB$72,"ВД")+COUNTIF(AB$13:AB$72,"ВП")+COUNTIF(AB$13:AB$72,"ДД")+COUNTIF(AB$13:AB$72,"І")=0,"-",COUNTIF(AB$13:AB$72,"НЗ")+COUNTIF(AB$13:AB$72,"ТН")+COUNTIF(AB$13:AB$72,"ПР")+COUNTIF(AB$13:AB$72,"П")+COUNTIF(AB$13:AB$72,"В")+COUNTIF(AB$13:AB$72,"НА")+COUNTIF(AB$13:AB$72,"ВД")+COUNTIF(AB$13:AB$72,"ВП")+COUNTIF(AB$13:AB$72,"ДД")+COUNTIF(AB$13:AB$72,"І")))</f>
        <v>13</v>
      </c>
      <c r="AC76" s="115" t="n">
        <f aca="false">IF(COUNTIF(AC$13:AC$72,"ВВ"),"-",IF(COUNTIF(AC$13:AC$72,"НЗ")+COUNTIF(AC$13:AC$72,"ТН")+COUNTIF(AC$13:AC$72,"ПР")+COUNTIF(AC$13:AC$72,"П")+COUNTIF(AC$13:AC$72,"В")+COUNTIF(AC$13:AC$72,"НА")+COUNTIF(AC$13:AC$72,"ВД")+COUNTIF(AC$13:AC$72,"ВП")+COUNTIF(AC$13:AC$72,"ДД")+COUNTIF(AC$13:AC$72,"І")=0,"-",COUNTIF(AC$13:AC$72,"НЗ")+COUNTIF(AC$13:AC$72,"ТН")+COUNTIF(AC$13:AC$72,"ПР")+COUNTIF(AC$13:AC$72,"П")+COUNTIF(AC$13:AC$72,"В")+COUNTIF(AC$13:AC$72,"НА")+COUNTIF(AC$13:AC$72,"ВД")+COUNTIF(AC$13:AC$72,"ВП")+COUNTIF(AC$13:AC$72,"ДД")+COUNTIF(AC$13:AC$72,"І")))</f>
        <v>13</v>
      </c>
      <c r="AD76" s="116" t="str">
        <f aca="false">IF(COUNTIF(AD$13:AD$72,"ВВ"),"-",IF(COUNTIF(AD$13:AD$72,"НЗ")+COUNTIF(AD$13:AD$72,"ТН")+COUNTIF(AD$13:AD$72,"ПР")+COUNTIF(AD$13:AD$72,"П")+COUNTIF(AD$13:AD$72,"В")+COUNTIF(AD$13:AD$72,"НА")+COUNTIF(AD$13:AD$72,"ВД")+COUNTIF(AD$13:AD$72,"ВП")+COUNTIF(AD$13:AD$72,"ДД")+COUNTIF(AD$13:AD$72,"І")=0,"-",COUNTIF(AD$13:AD$72,"НЗ")+COUNTIF(AD$13:AD$72,"ТН")+COUNTIF(AD$13:AD$72,"ПР")+COUNTIF(AD$13:AD$72,"П")+COUNTIF(AD$13:AD$72,"В")+COUNTIF(AD$13:AD$72,"НА")+COUNTIF(AD$13:AD$72,"ВД")+COUNTIF(AD$13:AD$72,"ВП")+COUNTIF(AD$13:AD$72,"ДД")+COUNTIF(AD$13:AD$72,"І")))</f>
        <v>-</v>
      </c>
      <c r="AE76" s="117" t="str">
        <f aca="false">IF(COUNTIF(AE$13:AE$72,"ВВ"),"-",IF(COUNTIF(AE$13:AE$72,"НЗ")+COUNTIF(AE$13:AE$72,"ТН")+COUNTIF(AE$13:AE$72,"ПР")+COUNTIF(AE$13:AE$72,"П")+COUNTIF(AE$13:AE$72,"В")+COUNTIF(AE$13:AE$72,"НА")+COUNTIF(AE$13:AE$72,"ВД")+COUNTIF(AE$13:AE$72,"ВП")+COUNTIF(AE$13:AE$72,"ДД")+COUNTIF(AE$13:AE$72,"І")=0,"-",COUNTIF(AE$13:AE$72,"НЗ")+COUNTIF(AE$13:AE$72,"ТН")+COUNTIF(AE$13:AE$72,"ПР")+COUNTIF(AE$13:AE$72,"П")+COUNTIF(AE$13:AE$72,"В")+COUNTIF(AE$13:AE$72,"НА")+COUNTIF(AE$13:AE$72,"ВД")+COUNTIF(AE$13:AE$72,"ВП")+COUNTIF(AE$13:AE$72,"ДД")+COUNTIF(AE$13:AE$72,"І")))</f>
        <v>-</v>
      </c>
      <c r="AF76" s="115" t="str">
        <f aca="false">IF(COUNTIF(AF$13:AF$72,"ВВ"),"-",IF(COUNTIF(AF$13:AF$72,"НЗ")+COUNTIF(AF$13:AF$72,"ТН")+COUNTIF(AF$13:AF$72,"ПР")+COUNTIF(AF$13:AF$72,"П")+COUNTIF(AF$13:AF$72,"В")+COUNTIF(AF$13:AF$72,"НА")+COUNTIF(AF$13:AF$72,"ВД")+COUNTIF(AF$13:AF$72,"ВП")+COUNTIF(AF$13:AF$72,"ДД")+COUNTIF(AF$13:AF$72,"І")=0,"-",COUNTIF(AF$13:AF$72,"НЗ")+COUNTIF(AF$13:AF$72,"ТН")+COUNTIF(AF$13:AF$72,"ПР")+COUNTIF(AF$13:AF$72,"П")+COUNTIF(AF$13:AF$72,"В")+COUNTIF(AF$13:AF$72,"НА")+COUNTIF(AF$13:AF$72,"ВД")+COUNTIF(AF$13:AF$72,"ВП")+COUNTIF(AF$13:AF$72,"ДД")+COUNTIF(AF$13:AF$72,"І")))</f>
        <v>-</v>
      </c>
      <c r="AG76" s="115" t="str">
        <f aca="false">IF(COUNTIF(AG$13:AG$72,"ВВ"),"-",IF(COUNTIF(AG$13:AG$72,"НЗ")+COUNTIF(AG$13:AG$72,"ТН")+COUNTIF(AG$13:AG$72,"ПР")+COUNTIF(AG$13:AG$72,"П")+COUNTIF(AG$13:AG$72,"В")+COUNTIF(AG$13:AG$72,"НА")+COUNTIF(AG$13:AG$72,"ВД")+COUNTIF(AG$13:AG$72,"ВП")+COUNTIF(AG$13:AG$72,"ДД")+COUNTIF(AG$13:AG$72,"І")=0,"-",COUNTIF(AG$13:AG$72,"НЗ")+COUNTIF(AG$13:AG$72,"ТН")+COUNTIF(AG$13:AG$72,"ПР")+COUNTIF(AG$13:AG$72,"П")+COUNTIF(AG$13:AG$72,"В")+COUNTIF(AG$13:AG$72,"НА")+COUNTIF(AG$13:AG$72,"ВД")+COUNTIF(AG$13:AG$72,"ВП")+COUNTIF(AG$13:AG$72,"ДД")+COUNTIF(AG$13:AG$72,"І")))</f>
        <v>-</v>
      </c>
      <c r="AH76" s="115" t="str">
        <f aca="false">IF(COUNTIF(AH$13:AH$72,"ВВ"),"-",IF(COUNTIF(AH$13:AH$72,"НЗ")+COUNTIF(AH$13:AH$72,"ТН")+COUNTIF(AH$13:AH$72,"ПР")+COUNTIF(AH$13:AH$72,"П")+COUNTIF(AH$13:AH$72,"В")+COUNTIF(AH$13:AH$72,"НА")+COUNTIF(AH$13:AH$72,"ВД")+COUNTIF(AH$13:AH$72,"ВП")+COUNTIF(AH$13:AH$72,"ДД")+COUNTIF(AH$13:AH$72,"І")=0,"-",COUNTIF(AH$13:AH$72,"НЗ")+COUNTIF(AH$13:AH$72,"ТН")+COUNTIF(AH$13:AH$72,"ПР")+COUNTIF(AH$13:AH$72,"П")+COUNTIF(AH$13:AH$72,"В")+COUNTIF(AH$13:AH$72,"НА")+COUNTIF(AH$13:AH$72,"ВД")+COUNTIF(AH$13:AH$72,"ВП")+COUNTIF(AH$13:AH$72,"ДД")+COUNTIF(AH$13:AH$72,"І")))</f>
        <v>-</v>
      </c>
      <c r="AI76" s="115" t="str">
        <f aca="false">IF(COUNTIF(AI$13:AI$72,"ВВ"),"-",IF(COUNTIF(AI$13:AI$72,"НЗ")+COUNTIF(AI$13:AI$72,"ТН")+COUNTIF(AI$13:AI$72,"ПР")+COUNTIF(AI$13:AI$72,"П")+COUNTIF(AI$13:AI$72,"В")+COUNTIF(AI$13:AI$72,"НА")+COUNTIF(AI$13:AI$72,"ВД")+COUNTIF(AI$13:AI$72,"ВП")+COUNTIF(AI$13:AI$72,"ДД")+COUNTIF(AI$13:AI$72,"І")=0,"-",COUNTIF(AI$13:AI$72,"НЗ")+COUNTIF(AI$13:AI$72,"ТН")+COUNTIF(AI$13:AI$72,"ПР")+COUNTIF(AI$13:AI$72,"П")+COUNTIF(AI$13:AI$72,"В")+COUNTIF(AI$13:AI$72,"НА")+COUNTIF(AI$13:AI$72,"ВД")+COUNTIF(AI$13:AI$72,"ВП")+COUNTIF(AI$13:AI$72,"ДД")+COUNTIF(AI$13:AI$72,"І")))</f>
        <v>-</v>
      </c>
      <c r="AJ76" s="115" t="str">
        <f aca="false">IF(COUNTIF(AJ$13:AJ$72,"ВВ"),"-",IF(COUNTIF(AJ$13:AJ$72,"НЗ")+COUNTIF(AJ$13:AJ$72,"ТН")+COUNTIF(AJ$13:AJ$72,"ПР")+COUNTIF(AJ$13:AJ$72,"П")+COUNTIF(AJ$13:AJ$72,"В")+COUNTIF(AJ$13:AJ$72,"НА")+COUNTIF(AJ$13:AJ$72,"ВД")+COUNTIF(AJ$13:AJ$72,"ВП")+COUNTIF(AJ$13:AJ$72,"ДД")+COUNTIF(AJ$13:AJ$72,"І")=0,"-",COUNTIF(AJ$13:AJ$72,"НЗ")+COUNTIF(AJ$13:AJ$72,"ТН")+COUNTIF(AJ$13:AJ$72,"ПР")+COUNTIF(AJ$13:AJ$72,"П")+COUNTIF(AJ$13:AJ$72,"В")+COUNTIF(AJ$13:AJ$72,"НА")+COUNTIF(AJ$13:AJ$72,"ВД")+COUNTIF(AJ$13:AJ$72,"ВП")+COUNTIF(AJ$13:AJ$72,"ДД")+COUNTIF(AJ$13:AJ$72,"І")))</f>
        <v>-</v>
      </c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9"/>
    </row>
    <row r="77" customFormat="false" ht="12.75" hidden="false" customHeight="false" outlineLevel="0" collapsed="false">
      <c r="D77" s="120"/>
      <c r="E77" s="120"/>
    </row>
    <row r="78" customFormat="false" ht="12.75" hidden="false" customHeight="true" outlineLevel="0" collapsed="false">
      <c r="A78" s="121" t="s">
        <v>81</v>
      </c>
      <c r="B78" s="121"/>
      <c r="C78" s="121"/>
      <c r="D78" s="121"/>
      <c r="E78" s="122"/>
      <c r="F78" s="122"/>
      <c r="G78" s="122"/>
      <c r="H78" s="122"/>
      <c r="I78" s="122"/>
      <c r="J78" s="122"/>
      <c r="L78" s="123"/>
      <c r="M78" s="123"/>
      <c r="N78" s="123"/>
      <c r="P78" s="124"/>
      <c r="Q78" s="124"/>
      <c r="R78" s="124"/>
      <c r="S78" s="124"/>
      <c r="T78" s="124"/>
      <c r="U78" s="125"/>
      <c r="V78" s="125"/>
      <c r="W78" s="126"/>
      <c r="X78" s="126"/>
      <c r="Y78" s="126"/>
      <c r="Z78" s="126"/>
      <c r="AA78" s="125"/>
      <c r="AB78" s="126"/>
      <c r="AC78" s="125"/>
      <c r="AD78" s="126"/>
      <c r="AE78" s="127"/>
      <c r="AF78" s="125"/>
      <c r="AG78" s="125"/>
      <c r="AH78" s="125"/>
      <c r="AI78" s="125"/>
      <c r="AJ78" s="125"/>
      <c r="AK78" s="128"/>
      <c r="AL78" s="128"/>
      <c r="AM78" s="128"/>
      <c r="AN78" s="129"/>
      <c r="AO78" s="129"/>
    </row>
    <row r="79" customFormat="false" ht="12.75" hidden="false" customHeight="true" outlineLevel="0" collapsed="false">
      <c r="A79" s="40"/>
      <c r="B79" s="130"/>
      <c r="C79" s="200"/>
      <c r="D79" s="40"/>
      <c r="E79" s="132" t="s">
        <v>82</v>
      </c>
      <c r="F79" s="132"/>
      <c r="G79" s="132"/>
      <c r="H79" s="132"/>
      <c r="I79" s="132"/>
      <c r="J79" s="132"/>
      <c r="K79" s="40"/>
      <c r="L79" s="132" t="s">
        <v>83</v>
      </c>
      <c r="M79" s="132"/>
      <c r="N79" s="132"/>
      <c r="O79" s="40"/>
      <c r="P79" s="132" t="s">
        <v>84</v>
      </c>
      <c r="Q79" s="132"/>
      <c r="R79" s="132"/>
      <c r="S79" s="132"/>
      <c r="T79" s="132"/>
      <c r="U79" s="40"/>
      <c r="V79" s="40"/>
      <c r="W79" s="133"/>
      <c r="X79" s="133"/>
      <c r="Y79" s="133"/>
      <c r="Z79" s="133"/>
      <c r="AA79" s="40"/>
      <c r="AB79" s="133"/>
      <c r="AC79" s="40"/>
      <c r="AD79" s="133"/>
      <c r="AE79" s="134"/>
      <c r="AF79" s="40"/>
      <c r="AG79" s="40"/>
      <c r="AH79" s="40"/>
      <c r="AI79" s="40"/>
      <c r="AJ79" s="40"/>
      <c r="AK79" s="40"/>
      <c r="AL79" s="135"/>
      <c r="AM79" s="40"/>
      <c r="AN79" s="136"/>
      <c r="AO79" s="136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137"/>
    </row>
    <row r="80" customFormat="false" ht="12.75" hidden="false" customHeight="true" outlineLevel="0" collapsed="false">
      <c r="A80" s="138" t="s">
        <v>85</v>
      </c>
      <c r="B80" s="138"/>
      <c r="C80" s="201"/>
      <c r="E80" s="140" t="s">
        <v>86</v>
      </c>
      <c r="F80" s="140"/>
      <c r="G80" s="140"/>
      <c r="H80" s="140"/>
      <c r="I80" s="140"/>
      <c r="J80" s="140"/>
      <c r="L80" s="123"/>
      <c r="M80" s="123"/>
      <c r="N80" s="123"/>
      <c r="P80" s="124"/>
      <c r="Q80" s="124"/>
      <c r="R80" s="124"/>
      <c r="S80" s="124"/>
      <c r="T80" s="124"/>
      <c r="U80" s="125"/>
      <c r="V80" s="125"/>
      <c r="W80" s="126"/>
      <c r="X80" s="126"/>
      <c r="Y80" s="126"/>
      <c r="Z80" s="126"/>
      <c r="AA80" s="125"/>
      <c r="AB80" s="126"/>
      <c r="AC80" s="125"/>
      <c r="AD80" s="126"/>
      <c r="AE80" s="127"/>
      <c r="AF80" s="125"/>
      <c r="AG80" s="125"/>
      <c r="AH80" s="125"/>
      <c r="AI80" s="125"/>
      <c r="AJ80" s="125"/>
      <c r="AK80" s="141" t="n">
        <f aca="false">AO4</f>
        <v>43522</v>
      </c>
      <c r="AL80" s="141"/>
      <c r="AM80" s="141"/>
      <c r="AN80" s="129"/>
      <c r="AO80" s="129"/>
    </row>
    <row r="81" customFormat="false" ht="12.75" hidden="false" customHeight="true" outlineLevel="0" collapsed="false">
      <c r="A81" s="40"/>
      <c r="B81" s="40"/>
      <c r="C81" s="202"/>
      <c r="D81" s="40"/>
      <c r="E81" s="132" t="s">
        <v>82</v>
      </c>
      <c r="F81" s="132"/>
      <c r="G81" s="132"/>
      <c r="H81" s="132"/>
      <c r="I81" s="132"/>
      <c r="J81" s="132"/>
      <c r="K81" s="40"/>
      <c r="L81" s="132" t="s">
        <v>83</v>
      </c>
      <c r="M81" s="132"/>
      <c r="N81" s="132"/>
      <c r="O81" s="40"/>
      <c r="P81" s="132" t="s">
        <v>84</v>
      </c>
      <c r="Q81" s="132"/>
      <c r="R81" s="132"/>
      <c r="S81" s="132"/>
      <c r="T81" s="132"/>
      <c r="U81" s="136"/>
      <c r="V81" s="136"/>
      <c r="W81" s="142"/>
      <c r="X81" s="142"/>
      <c r="Y81" s="142"/>
      <c r="Z81" s="142"/>
      <c r="AA81" s="136"/>
      <c r="AB81" s="142"/>
      <c r="AC81" s="136"/>
      <c r="AD81" s="142"/>
      <c r="AE81" s="143"/>
      <c r="AF81" s="136"/>
      <c r="AG81" s="136"/>
      <c r="AH81" s="136"/>
      <c r="AI81" s="136"/>
      <c r="AJ81" s="136"/>
      <c r="AK81" s="136"/>
      <c r="AL81" s="40"/>
      <c r="AM81" s="136"/>
      <c r="AN81" s="136"/>
      <c r="AO81" s="136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137"/>
    </row>
    <row r="83" customFormat="false" ht="12.75" hidden="false" customHeight="true" outlineLevel="0" collapsed="false">
      <c r="D83" s="144" t="s">
        <v>87</v>
      </c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144"/>
      <c r="AM83" s="144"/>
    </row>
    <row r="84" customFormat="false" ht="12.75" hidden="false" customHeight="true" outlineLevel="0" collapsed="false">
      <c r="D84" s="6" t="s">
        <v>35</v>
      </c>
      <c r="E84" s="6" t="s">
        <v>88</v>
      </c>
      <c r="F84" s="145" t="s">
        <v>89</v>
      </c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</row>
    <row r="85" customFormat="false" ht="12.75" hidden="false" customHeight="true" outlineLevel="0" collapsed="false">
      <c r="D85" s="6" t="s">
        <v>38</v>
      </c>
      <c r="E85" s="6" t="s">
        <v>88</v>
      </c>
      <c r="F85" s="145" t="s">
        <v>90</v>
      </c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</row>
    <row r="86" customFormat="false" ht="12.75" hidden="false" customHeight="true" outlineLevel="0" collapsed="false">
      <c r="D86" s="6" t="s">
        <v>91</v>
      </c>
      <c r="E86" s="6" t="s">
        <v>88</v>
      </c>
      <c r="F86" s="145" t="s">
        <v>92</v>
      </c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</row>
    <row r="87" customFormat="false" ht="12.75" hidden="false" customHeight="true" outlineLevel="0" collapsed="false">
      <c r="D87" s="6" t="s">
        <v>93</v>
      </c>
      <c r="E87" s="6" t="s">
        <v>88</v>
      </c>
      <c r="F87" s="145" t="s">
        <v>94</v>
      </c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</row>
    <row r="88" customFormat="false" ht="12.75" hidden="false" customHeight="true" outlineLevel="0" collapsed="false">
      <c r="D88" s="6" t="s">
        <v>36</v>
      </c>
      <c r="E88" s="6" t="s">
        <v>88</v>
      </c>
      <c r="F88" s="145" t="s">
        <v>95</v>
      </c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</row>
    <row r="89" customFormat="false" ht="12.75" hidden="false" customHeight="true" outlineLevel="0" collapsed="false">
      <c r="D89" s="6" t="s">
        <v>37</v>
      </c>
      <c r="E89" s="6" t="s">
        <v>88</v>
      </c>
      <c r="F89" s="145" t="s">
        <v>96</v>
      </c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</row>
    <row r="90" customFormat="false" ht="12.75" hidden="false" customHeight="true" outlineLevel="0" collapsed="false">
      <c r="D90" s="6" t="s">
        <v>42</v>
      </c>
      <c r="E90" s="6" t="s">
        <v>88</v>
      </c>
      <c r="F90" s="145" t="s">
        <v>27</v>
      </c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</row>
    <row r="91" customFormat="false" ht="12.75" hidden="false" customHeight="true" outlineLevel="0" collapsed="false">
      <c r="D91" s="6" t="s">
        <v>97</v>
      </c>
      <c r="E91" s="6" t="s">
        <v>88</v>
      </c>
      <c r="F91" s="145" t="s">
        <v>98</v>
      </c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</row>
    <row r="92" customFormat="false" ht="12.75" hidden="false" customHeight="true" outlineLevel="0" collapsed="false">
      <c r="D92" s="6" t="s">
        <v>43</v>
      </c>
      <c r="E92" s="6" t="s">
        <v>88</v>
      </c>
      <c r="F92" s="145" t="s">
        <v>99</v>
      </c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</row>
    <row r="93" customFormat="false" ht="12.75" hidden="false" customHeight="true" outlineLevel="0" collapsed="false">
      <c r="D93" s="6" t="s">
        <v>44</v>
      </c>
      <c r="E93" s="6" t="s">
        <v>88</v>
      </c>
      <c r="F93" s="145" t="s">
        <v>100</v>
      </c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</row>
    <row r="94" customFormat="false" ht="12.75" hidden="false" customHeight="true" outlineLevel="0" collapsed="false">
      <c r="D94" s="6" t="s">
        <v>40</v>
      </c>
      <c r="E94" s="6" t="s">
        <v>88</v>
      </c>
      <c r="F94" s="145" t="s">
        <v>101</v>
      </c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</row>
    <row r="95" customFormat="false" ht="12.75" hidden="false" customHeight="true" outlineLevel="0" collapsed="false">
      <c r="D95" s="6" t="s">
        <v>45</v>
      </c>
      <c r="E95" s="6" t="s">
        <v>88</v>
      </c>
      <c r="F95" s="145" t="s">
        <v>30</v>
      </c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</row>
    <row r="96" customFormat="false" ht="12.75" hidden="false" customHeight="true" outlineLevel="0" collapsed="false">
      <c r="D96" s="6" t="s">
        <v>46</v>
      </c>
      <c r="E96" s="6" t="s">
        <v>88</v>
      </c>
      <c r="F96" s="145" t="s">
        <v>31</v>
      </c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</row>
    <row r="97" customFormat="false" ht="12.75" hidden="false" customHeight="true" outlineLevel="0" collapsed="false">
      <c r="D97" s="6" t="s">
        <v>41</v>
      </c>
      <c r="E97" s="6" t="s">
        <v>88</v>
      </c>
      <c r="F97" s="145" t="s">
        <v>102</v>
      </c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</row>
    <row r="98" customFormat="false" ht="12.75" hidden="false" customHeight="true" outlineLevel="0" collapsed="false">
      <c r="D98" s="6" t="s">
        <v>47</v>
      </c>
      <c r="E98" s="6" t="s">
        <v>88</v>
      </c>
      <c r="F98" s="145" t="s">
        <v>32</v>
      </c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</row>
    <row r="99" customFormat="false" ht="12.75" hidden="false" customHeight="true" outlineLevel="0" collapsed="false">
      <c r="D99" s="6" t="s">
        <v>48</v>
      </c>
      <c r="E99" s="6" t="s">
        <v>88</v>
      </c>
      <c r="F99" s="145" t="s">
        <v>33</v>
      </c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</row>
  </sheetData>
  <autoFilter ref="A12:BA74"/>
  <mergeCells count="389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E73"/>
    <mergeCell ref="A74:E74"/>
    <mergeCell ref="A75:E75"/>
    <mergeCell ref="A76:E76"/>
    <mergeCell ref="A78:D78"/>
    <mergeCell ref="E78:J78"/>
    <mergeCell ref="L78:N78"/>
    <mergeCell ref="P78:T78"/>
    <mergeCell ref="AK78:AM78"/>
    <mergeCell ref="E79:J79"/>
    <mergeCell ref="L79:N79"/>
    <mergeCell ref="P79:T79"/>
    <mergeCell ref="E80:J80"/>
    <mergeCell ref="L80:N80"/>
    <mergeCell ref="P80:T80"/>
    <mergeCell ref="AK80:AM80"/>
    <mergeCell ref="E81:J81"/>
    <mergeCell ref="L81:N81"/>
    <mergeCell ref="P81:T81"/>
    <mergeCell ref="D83:AM83"/>
    <mergeCell ref="F84:AM84"/>
    <mergeCell ref="F85:AM85"/>
    <mergeCell ref="F86:AM86"/>
    <mergeCell ref="F87:AM87"/>
    <mergeCell ref="F88:AM88"/>
    <mergeCell ref="F89:AM89"/>
    <mergeCell ref="F90:AM90"/>
    <mergeCell ref="F91:AM91"/>
    <mergeCell ref="F92:AM92"/>
    <mergeCell ref="F93:AM93"/>
    <mergeCell ref="F94:AM94"/>
    <mergeCell ref="F95:AM95"/>
    <mergeCell ref="F96:AM96"/>
    <mergeCell ref="F97:AM97"/>
    <mergeCell ref="F98:AM98"/>
    <mergeCell ref="F99:AM99"/>
  </mergeCells>
  <conditionalFormatting sqref="F20:Y20,F24:Y24,F28:Y28,F32:Y32,F36:Y36,F40:Y40,F44:Y44,F72:AJ72,F16:Y16,AB16:AJ16,AB20:AJ20,AB24:AJ24,AB44:AJ44,AB60,AB48,AB64,AB52,AB68,AB56,AB28:AJ28,AB32:AJ32,AB40:AJ40,AB36:AJ36">
    <cfRule type="cellIs" priority="2" operator="greaterThan" aboveAverage="0" equalAverage="0" bottom="0" percent="0" rank="0" text="" dxfId="0">
      <formula>4</formula>
    </cfRule>
  </conditionalFormatting>
  <conditionalFormatting sqref="F68:Y68,AC68,AE68:AJ68">
    <cfRule type="cellIs" priority="3" operator="greaterThan" aboveAverage="0" equalAverage="0" bottom="0" percent="0" rank="0" text="" dxfId="1">
      <formula>4</formula>
    </cfRule>
  </conditionalFormatting>
  <conditionalFormatting sqref="F48:Y48,AC48,AE48:AJ48">
    <cfRule type="cellIs" priority="4" operator="greaterThan" aboveAverage="0" equalAverage="0" bottom="0" percent="0" rank="0" text="" dxfId="2">
      <formula>4</formula>
    </cfRule>
  </conditionalFormatting>
  <conditionalFormatting sqref="F52:Y52,AC52,AE52:AJ52">
    <cfRule type="cellIs" priority="5" operator="greaterThan" aboveAverage="0" equalAverage="0" bottom="0" percent="0" rank="0" text="" dxfId="3">
      <formula>4</formula>
    </cfRule>
  </conditionalFormatting>
  <conditionalFormatting sqref="F56:Y56,AC56:AJ56">
    <cfRule type="cellIs" priority="6" operator="greaterThan" aboveAverage="0" equalAverage="0" bottom="0" percent="0" rank="0" text="" dxfId="4">
      <formula>4</formula>
    </cfRule>
  </conditionalFormatting>
  <conditionalFormatting sqref="F60:Y60,AC60,AE60:AJ60">
    <cfRule type="cellIs" priority="7" operator="greaterThan" aboveAverage="0" equalAverage="0" bottom="0" percent="0" rank="0" text="" dxfId="5">
      <formula>4</formula>
    </cfRule>
  </conditionalFormatting>
  <conditionalFormatting sqref="F64:Y64,AC64,AE64:AJ64">
    <cfRule type="cellIs" priority="8" operator="greaterThan" aboveAverage="0" equalAverage="0" bottom="0" percent="0" rank="0" text="" dxfId="6">
      <formula>4</formula>
    </cfRule>
  </conditionalFormatting>
  <conditionalFormatting sqref="Z16:AA16,Z20:AA20,Z24:AA24,Z28:AA28,Z32:AA32,Z36:AA36,Z40:AA40,Z44:AA44,Z48:AA48,Z52:AA52,Z56:AA56,Z60:AA60,Z64:AA64,Z68:AA68">
    <cfRule type="cellIs" priority="9" operator="greaterThan" aboveAverage="0" equalAverage="0" bottom="0" percent="0" rank="0" text="" dxfId="7">
      <formula>4</formula>
    </cfRule>
  </conditionalFormatting>
  <conditionalFormatting sqref="AD48">
    <cfRule type="cellIs" priority="10" operator="greaterThan" aboveAverage="0" equalAverage="0" bottom="0" percent="0" rank="0" text="" dxfId="8">
      <formula>4</formula>
    </cfRule>
  </conditionalFormatting>
  <conditionalFormatting sqref="AD52">
    <cfRule type="cellIs" priority="11" operator="greaterThan" aboveAverage="0" equalAverage="0" bottom="0" percent="0" rank="0" text="" dxfId="9">
      <formula>4</formula>
    </cfRule>
  </conditionalFormatting>
  <conditionalFormatting sqref="AD60">
    <cfRule type="cellIs" priority="12" operator="greaterThan" aboveAverage="0" equalAverage="0" bottom="0" percent="0" rank="0" text="" dxfId="10">
      <formula>4</formula>
    </cfRule>
  </conditionalFormatting>
  <conditionalFormatting sqref="AD64">
    <cfRule type="cellIs" priority="13" operator="greaterThan" aboveAverage="0" equalAverage="0" bottom="0" percent="0" rank="0" text="" dxfId="11">
      <formula>4</formula>
    </cfRule>
  </conditionalFormatting>
  <conditionalFormatting sqref="AD68">
    <cfRule type="cellIs" priority="14" operator="greaterThan" aboveAverage="0" equalAverage="0" bottom="0" percent="0" rank="0" text="" dxfId="12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8080"/>
    <pageSetUpPr fitToPage="true"/>
  </sheetPr>
  <dimension ref="A2:BA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80" workbookViewId="0">
      <pane xSplit="5" ySplit="12" topLeftCell="F40" activePane="bottomRight" state="frozen"/>
      <selection pane="topLeft" activeCell="A1" activeCellId="0" sqref="A1"/>
      <selection pane="topRight" activeCell="F1" activeCellId="0" sqref="F1"/>
      <selection pane="bottomLeft" activeCell="A40" activeCellId="0" sqref="A40"/>
      <selection pane="bottomRight" activeCell="AI28" activeCellId="0" sqref="AI28"/>
    </sheetView>
  </sheetViews>
  <sheetFormatPr defaultRowHeight="12.75"/>
  <cols>
    <col collapsed="false" hidden="false" max="1" min="1" style="1" width="3.99489795918367"/>
    <col collapsed="false" hidden="false" max="2" min="2" style="1" width="29.5357142857143"/>
    <col collapsed="false" hidden="false" max="3" min="3" style="120" width="16.5510204081633"/>
    <col collapsed="false" hidden="false" max="4" min="4" style="1" width="27.6836734693878"/>
    <col collapsed="false" hidden="false" max="5" min="5" style="1" width="3.99489795918367"/>
    <col collapsed="false" hidden="false" max="16" min="6" style="1" width="4.70918367346939"/>
    <col collapsed="false" hidden="false" max="17" min="17" style="2" width="4.70918367346939"/>
    <col collapsed="false" hidden="false" max="19" min="18" style="1" width="4.70918367346939"/>
    <col collapsed="false" hidden="false" max="20" min="20" style="2" width="4.70918367346939"/>
    <col collapsed="false" hidden="false" max="22" min="21" style="1" width="4.70918367346939"/>
    <col collapsed="false" hidden="false" max="23" min="23" style="2" width="4.70918367346939"/>
    <col collapsed="false" hidden="false" max="24" min="24" style="1" width="4.70918367346939"/>
    <col collapsed="false" hidden="false" max="25" min="25" style="2" width="4.70918367346939"/>
    <col collapsed="false" hidden="false" max="26" min="26" style="1" width="4.70918367346939"/>
    <col collapsed="false" hidden="false" max="27" min="27" style="2" width="4.70918367346939"/>
    <col collapsed="false" hidden="false" max="29" min="28" style="1" width="4.70918367346939"/>
    <col collapsed="false" hidden="false" max="30" min="30" style="2" width="4.70918367346939"/>
    <col collapsed="false" hidden="false" max="31" min="31" style="3" width="4.70918367346939"/>
    <col collapsed="false" hidden="false" max="36" min="32" style="1" width="4.70918367346939"/>
    <col collapsed="false" hidden="false" max="37" min="37" style="1" width="8.55612244897959"/>
    <col collapsed="false" hidden="false" max="39" min="38" style="1" width="4.70918367346939"/>
    <col collapsed="false" hidden="false" max="40" min="40" style="1" width="9.41326530612245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8.70408163265306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9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4"/>
      <c r="Q4" s="13"/>
      <c r="R4" s="14"/>
      <c r="S4" s="11"/>
      <c r="U4" s="11"/>
      <c r="V4" s="11"/>
      <c r="X4" s="11"/>
      <c r="Z4" s="11"/>
      <c r="AB4" s="11"/>
      <c r="AC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  <c r="Q5" s="19"/>
      <c r="R5" s="11"/>
      <c r="S5" s="11"/>
      <c r="U5" s="11"/>
      <c r="V5" s="11"/>
      <c r="X5" s="11"/>
      <c r="Z5" s="11"/>
      <c r="AB5" s="11"/>
      <c r="AC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4"/>
      <c r="Q6" s="13"/>
      <c r="R6" s="11"/>
      <c r="S6" s="11"/>
      <c r="U6" s="11"/>
      <c r="V6" s="11"/>
      <c r="X6" s="11"/>
      <c r="Z6" s="11"/>
      <c r="AB6" s="11"/>
      <c r="AC6" s="11"/>
      <c r="AK6" s="11"/>
    </row>
    <row r="7" customFormat="false" ht="16.5" hidden="false" customHeight="true" outlineLevel="0" collapsed="false">
      <c r="A7" s="11"/>
      <c r="B7" s="22"/>
      <c r="C7" s="194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5"/>
      <c r="X7" s="23"/>
      <c r="Y7" s="25"/>
      <c r="Z7" s="23"/>
      <c r="AA7" s="25"/>
      <c r="AB7" s="23"/>
      <c r="AC7" s="23"/>
      <c r="AD7" s="25"/>
      <c r="AE7" s="26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93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196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46.45" hidden="false" customHeight="true" outlineLevel="0" collapsed="false">
      <c r="A11" s="31"/>
      <c r="B11" s="31"/>
      <c r="C11" s="196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2" t="n">
        <v>11</v>
      </c>
      <c r="Q11" s="43" t="n">
        <v>12</v>
      </c>
      <c r="R11" s="42" t="n">
        <v>13</v>
      </c>
      <c r="S11" s="42" t="n">
        <v>14</v>
      </c>
      <c r="T11" s="43" t="n">
        <v>15</v>
      </c>
      <c r="U11" s="42" t="n">
        <v>16</v>
      </c>
      <c r="V11" s="42" t="n">
        <v>17</v>
      </c>
      <c r="W11" s="43" t="n">
        <v>18</v>
      </c>
      <c r="X11" s="42" t="n">
        <v>19</v>
      </c>
      <c r="Y11" s="43" t="n">
        <v>20</v>
      </c>
      <c r="Z11" s="42" t="n">
        <v>21</v>
      </c>
      <c r="AA11" s="43" t="n">
        <v>22</v>
      </c>
      <c r="AB11" s="42" t="n">
        <v>23</v>
      </c>
      <c r="AC11" s="42" t="n">
        <v>24</v>
      </c>
      <c r="AD11" s="43" t="n">
        <v>25</v>
      </c>
      <c r="AE11" s="44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8.25" hidden="false" customHeight="true" outlineLevel="0" collapsed="false">
      <c r="A12" s="46"/>
      <c r="B12" s="47"/>
      <c r="C12" s="197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  <c r="R12" s="49"/>
      <c r="S12" s="49"/>
      <c r="T12" s="50"/>
      <c r="U12" s="49"/>
      <c r="V12" s="49"/>
      <c r="W12" s="50"/>
      <c r="X12" s="49"/>
      <c r="Y12" s="50"/>
      <c r="Z12" s="49"/>
      <c r="AA12" s="50"/>
      <c r="AB12" s="49"/>
      <c r="AC12" s="49"/>
      <c r="AD12" s="50"/>
      <c r="AE12" s="51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>Герман Міхаела Іванівна</v>
      </c>
      <c r="C13" s="102" t="s">
        <v>244</v>
      </c>
      <c r="D13" s="60" t="str">
        <f aca="false">IFERROR(VLOOKUP($C13,Списки!$A$1:$C$3999,3,0),"")</f>
        <v>контролер</v>
      </c>
      <c r="E13" s="0"/>
      <c r="F13" s="61" t="str">
        <f aca="false">VLOOKUP(F$11,Графік!$I$5:$L$32,3,0)</f>
        <v>Р</v>
      </c>
      <c r="G13" s="62" t="str">
        <f aca="false">VLOOKUP(G$11,Графік!$I$5:$L$32,3,0)</f>
        <v>Р</v>
      </c>
      <c r="H13" s="62" t="str">
        <f aca="false">VLOOKUP(H$11,Графік!$I$5:$L$32,3,0)</f>
        <v>Р</v>
      </c>
      <c r="I13" s="62" t="str">
        <f aca="false">VLOOKUP(I$11,Графік!$I$5:$L$32,3,0)</f>
        <v>Р</v>
      </c>
      <c r="J13" s="62" t="str">
        <f aca="false">VLOOKUP(J$11,Графік!$I$5:$L$32,3,0)</f>
        <v>ВВ</v>
      </c>
      <c r="K13" s="62" t="str">
        <f aca="false">VLOOKUP(K$11,Графік!$I$5:$L$32,3,0)</f>
        <v>ВВ</v>
      </c>
      <c r="L13" s="62" t="str">
        <f aca="false">VLOOKUP(L$11,Графік!$I$5:$L$32,3,0)</f>
        <v>Р</v>
      </c>
      <c r="M13" s="62" t="str">
        <f aca="false">VLOOKUP(M$11,Графік!$I$5:$L$32,3,0)</f>
        <v>Р</v>
      </c>
      <c r="N13" s="62" t="str">
        <f aca="false">VLOOKUP(N$11,Графік!$I$5:$L$32,3,0)</f>
        <v>Р</v>
      </c>
      <c r="O13" s="62" t="str">
        <f aca="false">VLOOKUP(O$11,Графік!$I$5:$L$32,3,0)</f>
        <v>Р</v>
      </c>
      <c r="P13" s="62" t="str">
        <f aca="false">VLOOKUP(P$11,Графік!$I$5:$L$32,3,0)</f>
        <v>ВВ</v>
      </c>
      <c r="Q13" s="63" t="str">
        <f aca="false">VLOOKUP(Q$11,Графік!$I$5:$L$32,3,0)</f>
        <v>ВВ</v>
      </c>
      <c r="R13" s="62" t="str">
        <f aca="false">VLOOKUP(R$11,Графік!$I$5:$L$32,3,0)</f>
        <v>Р</v>
      </c>
      <c r="S13" s="62" t="str">
        <f aca="false">VLOOKUP(S$11,Графік!$I$5:$L$32,3,0)</f>
        <v>Р</v>
      </c>
      <c r="T13" s="63" t="str">
        <f aca="false">VLOOKUP(T$11,Графік!$I$5:$L$32,3,0)</f>
        <v>Р</v>
      </c>
      <c r="U13" s="62" t="str">
        <f aca="false">VLOOKUP(U$11,Графік!$I$5:$L$32,3,0)</f>
        <v>Р</v>
      </c>
      <c r="V13" s="62" t="str">
        <f aca="false">VLOOKUP(V$11,Графік!$I$5:$L$32,3,0)</f>
        <v>ВВ</v>
      </c>
      <c r="W13" s="63" t="str">
        <f aca="false">VLOOKUP(W$11,Графік!$I$5:$L$32,3,0)</f>
        <v>ВВ</v>
      </c>
      <c r="X13" s="62" t="str">
        <f aca="false">VLOOKUP(X$11,Графік!$I$5:$L$32,3,0)</f>
        <v>Р</v>
      </c>
      <c r="Y13" s="63" t="str">
        <f aca="false">VLOOKUP(Y$11,Графік!$I$5:$L$32,3,0)</f>
        <v>Р</v>
      </c>
      <c r="Z13" s="62" t="str">
        <f aca="false">VLOOKUP(Z$11,Графік!$I$5:$L$32,3,0)</f>
        <v>Р</v>
      </c>
      <c r="AA13" s="63" t="str">
        <f aca="false">VLOOKUP(AA$11,Графік!$I$5:$L$32,3,0)</f>
        <v>Р</v>
      </c>
      <c r="AB13" s="62" t="str">
        <f aca="false">VLOOKUP(AB$11,Графік!$I$5:$L$32,3,0)</f>
        <v>ВВ</v>
      </c>
      <c r="AC13" s="62" t="str">
        <f aca="false">VLOOKUP(AC$11,Графік!$I$5:$L$32,3,0)</f>
        <v>ВВ</v>
      </c>
      <c r="AD13" s="63" t="str">
        <f aca="false">VLOOKUP(AD$11,Графік!$I$5:$L$32,3,0)</f>
        <v>Р</v>
      </c>
      <c r="AE13" s="64" t="str">
        <f aca="false">VLOOKUP(AE$11,Графік!$I$5:$L$32,3,0)</f>
        <v>Р</v>
      </c>
      <c r="AF13" s="62" t="str">
        <f aca="false">VLOOKUP(AF$11,Графік!$I$5:$L$32,3,0)</f>
        <v>Р</v>
      </c>
      <c r="AG13" s="62" t="str">
        <f aca="false">VLOOKUP(AG$11,Графік!$I$5:$L$32,3,0)</f>
        <v>Р</v>
      </c>
      <c r="AH13" s="62"/>
      <c r="AI13" s="62"/>
      <c r="AJ13" s="62"/>
      <c r="AK13" s="66" t="n">
        <f aca="false">SUMIF($F13:$AJ16,"Р",$F14:$AJ14)</f>
        <v>160</v>
      </c>
      <c r="AL13" s="67" t="n">
        <f aca="false">SUMIF($F15:$AJ16,"НУ",$F16:$AJ16)</f>
        <v>0</v>
      </c>
      <c r="AM13" s="68" t="n">
        <f aca="false">SUMIF(F13:AJ16,"РВ",F14:AJ14)</f>
        <v>0</v>
      </c>
      <c r="AN13" s="69" t="n">
        <f aca="false">AK13+AL13+AM13</f>
        <v>160</v>
      </c>
      <c r="AO13" s="70" t="n">
        <f aca="false">COUNTIF($F13:$AJ16,"=Р")</f>
        <v>20</v>
      </c>
      <c r="AP13" s="70" t="n">
        <f aca="false">COUNTIF($F13:$AJ16,"=ВВ")</f>
        <v>8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0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0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s">
        <v>245</v>
      </c>
    </row>
    <row r="14" s="80" customFormat="true" ht="15" hidden="false" customHeight="true" outlineLevel="0" collapsed="false">
      <c r="A14" s="57"/>
      <c r="B14" s="58"/>
      <c r="C14" s="102"/>
      <c r="D14" s="60"/>
      <c r="E14" s="74"/>
      <c r="F14" s="75" t="n">
        <f aca="false">IF(F13="Р",8,"")</f>
        <v>8</v>
      </c>
      <c r="G14" s="170" t="n">
        <f aca="false">IF(G13="Р",8,"")</f>
        <v>8</v>
      </c>
      <c r="H14" s="170" t="n">
        <f aca="false">IF(H13="Р",8,"")</f>
        <v>8</v>
      </c>
      <c r="I14" s="170" t="n">
        <f aca="false">IF(I13="Р",8,"")</f>
        <v>8</v>
      </c>
      <c r="J14" s="170" t="str">
        <f aca="false">IF(J13="Р",8,"")</f>
        <v/>
      </c>
      <c r="K14" s="170" t="str">
        <f aca="false">IF(K13="Р",8,"")</f>
        <v/>
      </c>
      <c r="L14" s="170" t="n">
        <f aca="false">IF(L13="Р",8,"")</f>
        <v>8</v>
      </c>
      <c r="M14" s="170" t="n">
        <f aca="false">IF(M13="Р",8,"")</f>
        <v>8</v>
      </c>
      <c r="N14" s="170" t="n">
        <f aca="false">IF(N13="Р",8,"")</f>
        <v>8</v>
      </c>
      <c r="O14" s="170" t="n">
        <f aca="false">IF(O13="Р",8,"")</f>
        <v>8</v>
      </c>
      <c r="P14" s="170" t="str">
        <f aca="false">IF(P13="Р",8,"")</f>
        <v/>
      </c>
      <c r="Q14" s="171" t="str">
        <f aca="false">IF(Q13="Р",8,"")</f>
        <v/>
      </c>
      <c r="R14" s="170" t="n">
        <f aca="false">IF(R13="Р",8,"")</f>
        <v>8</v>
      </c>
      <c r="S14" s="170" t="n">
        <f aca="false">IF(S13="Р",8,"")</f>
        <v>8</v>
      </c>
      <c r="T14" s="171" t="n">
        <f aca="false">IF(T13="Р",8,"")</f>
        <v>8</v>
      </c>
      <c r="U14" s="170" t="n">
        <f aca="false">IF(U13="Р",8,"")</f>
        <v>8</v>
      </c>
      <c r="V14" s="170" t="str">
        <f aca="false">IF(V13="Р",8,"")</f>
        <v/>
      </c>
      <c r="W14" s="171" t="str">
        <f aca="false">IF(W13="Р",8,"")</f>
        <v/>
      </c>
      <c r="X14" s="170" t="n">
        <f aca="false">IF(X13="Р",8,"")</f>
        <v>8</v>
      </c>
      <c r="Y14" s="171" t="n">
        <f aca="false">IF(Y13="Р",8,"")</f>
        <v>8</v>
      </c>
      <c r="Z14" s="170" t="n">
        <f aca="false">IF(Z13="Р",8,"")</f>
        <v>8</v>
      </c>
      <c r="AA14" s="171" t="n">
        <f aca="false">IF(AA13="Р",8,"")</f>
        <v>8</v>
      </c>
      <c r="AB14" s="170" t="str">
        <f aca="false">IF(AB13="Р",8,"")</f>
        <v/>
      </c>
      <c r="AC14" s="170" t="str">
        <f aca="false">IF(AC13="Р",8,"")</f>
        <v/>
      </c>
      <c r="AD14" s="171" t="n">
        <f aca="false">IF(AD13="Р",8,"")</f>
        <v>8</v>
      </c>
      <c r="AE14" s="172" t="n">
        <f aca="false">IF(AE13="Р",8,"")</f>
        <v>8</v>
      </c>
      <c r="AF14" s="170" t="n">
        <f aca="false">IF(AF13="Р",8,"")</f>
        <v>8</v>
      </c>
      <c r="AG14" s="170" t="n">
        <f aca="false">IF(AG13="Р",8,"")</f>
        <v>8</v>
      </c>
      <c r="AH14" s="170"/>
      <c r="AI14" s="170"/>
      <c r="AJ14" s="170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102"/>
      <c r="D15" s="60"/>
      <c r="E15" s="74"/>
      <c r="F15" s="81" t="str">
        <f aca="false">IF(F16&gt;0,"НУ","")</f>
        <v/>
      </c>
      <c r="G15" s="183" t="str">
        <f aca="false">IF(G16&gt;0,"НУ","")</f>
        <v/>
      </c>
      <c r="H15" s="183" t="str">
        <f aca="false">IF(H16&gt;0,"НУ","")</f>
        <v/>
      </c>
      <c r="I15" s="183" t="str">
        <f aca="false">IF(I16&gt;0,"НУ","")</f>
        <v/>
      </c>
      <c r="J15" s="183" t="str">
        <f aca="false">IF(J16&gt;0,"НУ","")</f>
        <v/>
      </c>
      <c r="K15" s="183" t="str">
        <f aca="false">IF(K16&gt;0,"НУ","")</f>
        <v/>
      </c>
      <c r="L15" s="183" t="str">
        <f aca="false">IF(L16&gt;0,"НУ","")</f>
        <v/>
      </c>
      <c r="M15" s="183" t="str">
        <f aca="false">IF(M16&gt;0,"НУ","")</f>
        <v/>
      </c>
      <c r="N15" s="183" t="str">
        <f aca="false">IF(N16&gt;0,"НУ","")</f>
        <v/>
      </c>
      <c r="O15" s="183" t="str">
        <f aca="false">IF(O16&gt;0,"НУ","")</f>
        <v/>
      </c>
      <c r="P15" s="183" t="str">
        <f aca="false">IF(P16&gt;0,"НУ","")</f>
        <v/>
      </c>
      <c r="Q15" s="184" t="str">
        <f aca="false">IF(Q16&gt;0,"НУ","")</f>
        <v/>
      </c>
      <c r="R15" s="183" t="str">
        <f aca="false">IF(R16&gt;0,"НУ","")</f>
        <v/>
      </c>
      <c r="S15" s="183" t="str">
        <f aca="false">IF(S16&gt;0,"НУ","")</f>
        <v/>
      </c>
      <c r="T15" s="184" t="str">
        <f aca="false">IF(T16&gt;0,"НУ","")</f>
        <v/>
      </c>
      <c r="U15" s="183" t="str">
        <f aca="false">IF(U16&gt;0,"НУ","")</f>
        <v/>
      </c>
      <c r="V15" s="183" t="str">
        <f aca="false">IF(V16&gt;0,"НУ","")</f>
        <v/>
      </c>
      <c r="W15" s="184" t="str">
        <f aca="false">IF(W16&gt;0,"НУ","")</f>
        <v/>
      </c>
      <c r="X15" s="183" t="str">
        <f aca="false">IF(X16&gt;0,"НУ","")</f>
        <v/>
      </c>
      <c r="Y15" s="184" t="str">
        <f aca="false">IF(Y16&gt;0,"НУ","")</f>
        <v/>
      </c>
      <c r="Z15" s="183" t="str">
        <f aca="false">IF(Z16&gt;0,"НУ","")</f>
        <v/>
      </c>
      <c r="AA15" s="184" t="str">
        <f aca="false">IF(AA16&gt;0,"НУ","")</f>
        <v/>
      </c>
      <c r="AB15" s="183" t="str">
        <f aca="false">IF(AB16&gt;0,"НУ","")</f>
        <v/>
      </c>
      <c r="AC15" s="183" t="str">
        <f aca="false">IF(AC16&gt;0,"НУ","")</f>
        <v/>
      </c>
      <c r="AD15" s="184" t="str">
        <f aca="false">IF(AD16&gt;0,"НУ","")</f>
        <v/>
      </c>
      <c r="AE15" s="185" t="str">
        <f aca="false">IF(AE16&gt;0,"НУ","")</f>
        <v/>
      </c>
      <c r="AF15" s="183" t="str">
        <f aca="false">IF(AF16&gt;0,"НУ","")</f>
        <v/>
      </c>
      <c r="AG15" s="183" t="str">
        <f aca="false">IF(AG16&gt;0,"НУ","")</f>
        <v/>
      </c>
      <c r="AH15" s="183" t="str">
        <f aca="false">IF(AH16&gt;0,"НУ","")</f>
        <v/>
      </c>
      <c r="AI15" s="183" t="str">
        <f aca="false">IF(AI16&gt;0,"НУ","")</f>
        <v/>
      </c>
      <c r="AJ15" s="183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102"/>
      <c r="D16" s="60"/>
      <c r="E16" s="86"/>
      <c r="F16" s="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8"/>
      <c r="R16" s="187"/>
      <c r="S16" s="187"/>
      <c r="T16" s="188"/>
      <c r="U16" s="187"/>
      <c r="V16" s="187"/>
      <c r="W16" s="188"/>
      <c r="X16" s="187"/>
      <c r="Y16" s="188"/>
      <c r="Z16" s="187"/>
      <c r="AA16" s="188"/>
      <c r="AB16" s="187"/>
      <c r="AC16" s="187"/>
      <c r="AD16" s="188"/>
      <c r="AE16" s="189"/>
      <c r="AF16" s="187"/>
      <c r="AG16" s="187"/>
      <c r="AH16" s="187"/>
      <c r="AI16" s="187"/>
      <c r="AJ16" s="187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>Дем'янюк Вікторія Володимерівна</v>
      </c>
      <c r="C17" s="102" t="s">
        <v>246</v>
      </c>
      <c r="D17" s="60" t="str">
        <f aca="false">IFERROR(VLOOKUP($C17,Списки!$A$1:$C$3999,3,0),"")</f>
        <v>контролер</v>
      </c>
      <c r="E17" s="92"/>
      <c r="F17" s="61" t="str">
        <f aca="false">VLOOKUP(F$11,Графік!$I$5:$L$32,3,0)</f>
        <v>Р</v>
      </c>
      <c r="G17" s="62" t="str">
        <f aca="false">VLOOKUP(G$11,Графік!$I$5:$L$32,3,0)</f>
        <v>Р</v>
      </c>
      <c r="H17" s="62" t="str">
        <f aca="false">VLOOKUP(H$11,Графік!$I$5:$L$32,3,0)</f>
        <v>Р</v>
      </c>
      <c r="I17" s="62" t="str">
        <f aca="false">VLOOKUP(I$11,Графік!$I$5:$L$32,3,0)</f>
        <v>Р</v>
      </c>
      <c r="J17" s="62" t="str">
        <f aca="false">VLOOKUP(J$11,Графік!$I$5:$L$32,3,0)</f>
        <v>ВВ</v>
      </c>
      <c r="K17" s="62" t="str">
        <f aca="false">VLOOKUP(K$11,Графік!$I$5:$L$32,3,0)</f>
        <v>ВВ</v>
      </c>
      <c r="L17" s="62" t="str">
        <f aca="false">VLOOKUP(L$11,Графік!$I$5:$L$32,3,0)</f>
        <v>Р</v>
      </c>
      <c r="M17" s="62" t="str">
        <f aca="false">VLOOKUP(M$11,Графік!$I$5:$L$32,3,0)</f>
        <v>Р</v>
      </c>
      <c r="N17" s="62" t="str">
        <f aca="false">VLOOKUP(N$11,Графік!$I$5:$L$32,3,0)</f>
        <v>Р</v>
      </c>
      <c r="O17" s="62" t="str">
        <f aca="false">VLOOKUP(O$11,Графік!$I$5:$L$32,3,0)</f>
        <v>Р</v>
      </c>
      <c r="P17" s="62" t="str">
        <f aca="false">VLOOKUP(P$11,Графік!$I$5:$L$32,3,0)</f>
        <v>ВВ</v>
      </c>
      <c r="Q17" s="63" t="str">
        <f aca="false">VLOOKUP(Q$11,Графік!$I$5:$L$32,3,0)</f>
        <v>ВВ</v>
      </c>
      <c r="R17" s="62" t="str">
        <f aca="false">VLOOKUP(R$11,Графік!$I$5:$L$32,3,0)</f>
        <v>Р</v>
      </c>
      <c r="S17" s="62" t="str">
        <f aca="false">VLOOKUP(S$11,Графік!$I$5:$L$32,3,0)</f>
        <v>Р</v>
      </c>
      <c r="T17" s="63" t="str">
        <f aca="false">VLOOKUP(T$11,Графік!$I$5:$L$32,3,0)</f>
        <v>Р</v>
      </c>
      <c r="U17" s="62" t="str">
        <f aca="false">VLOOKUP(U$11,Графік!$I$5:$L$32,3,0)</f>
        <v>Р</v>
      </c>
      <c r="V17" s="62" t="str">
        <f aca="false">VLOOKUP(V$11,Графік!$I$5:$L$32,3,0)</f>
        <v>ВВ</v>
      </c>
      <c r="W17" s="63" t="str">
        <f aca="false">VLOOKUP(W$11,Графік!$I$5:$L$32,3,0)</f>
        <v>ВВ</v>
      </c>
      <c r="X17" s="62" t="str">
        <f aca="false">VLOOKUP(X$11,Графік!$I$5:$L$32,3,0)</f>
        <v>Р</v>
      </c>
      <c r="Y17" s="63" t="str">
        <f aca="false">VLOOKUP(Y$11,Графік!$I$5:$L$32,3,0)</f>
        <v>Р</v>
      </c>
      <c r="Z17" s="62" t="str">
        <f aca="false">VLOOKUP(Z$11,Графік!$I$5:$L$32,3,0)</f>
        <v>Р</v>
      </c>
      <c r="AA17" s="63" t="str">
        <f aca="false">VLOOKUP(AA$11,Графік!$I$5:$L$32,3,0)</f>
        <v>Р</v>
      </c>
      <c r="AB17" s="62" t="str">
        <f aca="false">VLOOKUP(AB$11,Графік!$I$5:$L$32,3,0)</f>
        <v>ВВ</v>
      </c>
      <c r="AC17" s="62" t="str">
        <f aca="false">VLOOKUP(AC$11,Графік!$I$5:$L$32,3,0)</f>
        <v>ВВ</v>
      </c>
      <c r="AD17" s="63" t="str">
        <f aca="false">VLOOKUP(AD$11,Графік!$I$5:$L$32,3,0)</f>
        <v>Р</v>
      </c>
      <c r="AE17" s="64" t="str">
        <f aca="false">VLOOKUP(AE$11,Графік!$I$5:$L$32,3,0)</f>
        <v>Р</v>
      </c>
      <c r="AF17" s="62" t="str">
        <f aca="false">VLOOKUP(AF$11,Графік!$I$5:$L$32,3,0)</f>
        <v>Р</v>
      </c>
      <c r="AG17" s="62" t="str">
        <f aca="false">VLOOKUP(AG$11,Графік!$I$5:$L$32,3,0)</f>
        <v>Р</v>
      </c>
      <c r="AH17" s="62"/>
      <c r="AI17" s="62"/>
      <c r="AJ17" s="62"/>
      <c r="AK17" s="93" t="n">
        <f aca="false">SUMIF($F17:$AJ20,"Р",$F18:$AJ18)</f>
        <v>160</v>
      </c>
      <c r="AL17" s="94" t="n">
        <f aca="false">SUMIF($F19:$AJ20,"НУ",$F20:$AJ20)</f>
        <v>0</v>
      </c>
      <c r="AM17" s="95" t="n">
        <f aca="false">SUMIF(F17:AJ20,"РВ",F18:AJ18)</f>
        <v>0</v>
      </c>
      <c r="AN17" s="96" t="n">
        <f aca="false">AK17+AL17+AM17</f>
        <v>160</v>
      </c>
      <c r="AO17" s="70" t="n">
        <f aca="false">COUNTIF($F17:$AJ20,"=Р")</f>
        <v>20</v>
      </c>
      <c r="AP17" s="97" t="n">
        <f aca="false">COUNTIF($F17:$AJ20,"=ВВ")</f>
        <v>8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0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0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0</v>
      </c>
      <c r="BA17" s="73" t="n">
        <f aca="false">IF(C17&gt;1,Графік!$L$36,"")</f>
        <v>160</v>
      </c>
    </row>
    <row r="18" customFormat="false" ht="15" hidden="false" customHeight="true" outlineLevel="0" collapsed="false">
      <c r="A18" s="57"/>
      <c r="B18" s="58"/>
      <c r="C18" s="102"/>
      <c r="D18" s="60"/>
      <c r="E18" s="100"/>
      <c r="F18" s="75" t="n">
        <f aca="false">IF(F17="Р",8,"")</f>
        <v>8</v>
      </c>
      <c r="G18" s="170" t="n">
        <f aca="false">IF(G17="Р",8,"")</f>
        <v>8</v>
      </c>
      <c r="H18" s="170" t="n">
        <f aca="false">IF(H17="Р",8,"")</f>
        <v>8</v>
      </c>
      <c r="I18" s="170" t="n">
        <f aca="false">IF(I17="Р",8,"")</f>
        <v>8</v>
      </c>
      <c r="J18" s="170" t="str">
        <f aca="false">IF(J17="Р",8,"")</f>
        <v/>
      </c>
      <c r="K18" s="170" t="str">
        <f aca="false">IF(K17="Р",8,"")</f>
        <v/>
      </c>
      <c r="L18" s="170" t="n">
        <f aca="false">IF(L17="Р",8,"")</f>
        <v>8</v>
      </c>
      <c r="M18" s="170" t="n">
        <f aca="false">IF(M17="Р",8,"")</f>
        <v>8</v>
      </c>
      <c r="N18" s="170" t="n">
        <f aca="false">IF(N17="Р",8,"")</f>
        <v>8</v>
      </c>
      <c r="O18" s="170" t="n">
        <f aca="false">IF(O17="Р",8,"")</f>
        <v>8</v>
      </c>
      <c r="P18" s="170" t="str">
        <f aca="false">IF(P17="Р",8,"")</f>
        <v/>
      </c>
      <c r="Q18" s="171" t="str">
        <f aca="false">IF(Q17="Р",8,"")</f>
        <v/>
      </c>
      <c r="R18" s="170" t="n">
        <f aca="false">IF(R17="Р",8,"")</f>
        <v>8</v>
      </c>
      <c r="S18" s="170" t="n">
        <f aca="false">IF(S17="Р",8,"")</f>
        <v>8</v>
      </c>
      <c r="T18" s="171" t="n">
        <f aca="false">IF(T17="Р",8,"")</f>
        <v>8</v>
      </c>
      <c r="U18" s="170" t="n">
        <f aca="false">IF(U17="Р",8,"")</f>
        <v>8</v>
      </c>
      <c r="V18" s="170" t="str">
        <f aca="false">IF(V17="Р",8,"")</f>
        <v/>
      </c>
      <c r="W18" s="171" t="str">
        <f aca="false">IF(W17="Р",8,"")</f>
        <v/>
      </c>
      <c r="X18" s="170" t="n">
        <f aca="false">IF(X17="Р",8,"")</f>
        <v>8</v>
      </c>
      <c r="Y18" s="171" t="n">
        <f aca="false">IF(Y17="Р",8,"")</f>
        <v>8</v>
      </c>
      <c r="Z18" s="170" t="n">
        <f aca="false">IF(Z17="Р",8,"")</f>
        <v>8</v>
      </c>
      <c r="AA18" s="171" t="n">
        <f aca="false">IF(AA17="Р",8,"")</f>
        <v>8</v>
      </c>
      <c r="AB18" s="170" t="str">
        <f aca="false">IF(AB17="Р",8,"")</f>
        <v/>
      </c>
      <c r="AC18" s="170" t="str">
        <f aca="false">IF(AC17="Р",8,"")</f>
        <v/>
      </c>
      <c r="AD18" s="171" t="n">
        <f aca="false">IF(AD17="Р",8,"")</f>
        <v>8</v>
      </c>
      <c r="AE18" s="172" t="n">
        <f aca="false">IF(AE17="Р",8,"")</f>
        <v>8</v>
      </c>
      <c r="AF18" s="170" t="n">
        <f aca="false">IF(AF17="Р",8,"")</f>
        <v>8</v>
      </c>
      <c r="AG18" s="170" t="n">
        <f aca="false">IF(AG17="Р",8,"")</f>
        <v>8</v>
      </c>
      <c r="AH18" s="170"/>
      <c r="AI18" s="170"/>
      <c r="AJ18" s="170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102"/>
      <c r="D19" s="60"/>
      <c r="E19" s="100"/>
      <c r="F19" s="81" t="str">
        <f aca="false">IF(F20&gt;0,"НУ","")</f>
        <v/>
      </c>
      <c r="G19" s="183" t="str">
        <f aca="false">IF(G20&gt;0,"НУ","")</f>
        <v/>
      </c>
      <c r="H19" s="183" t="str">
        <f aca="false">IF(H20&gt;0,"НУ","")</f>
        <v/>
      </c>
      <c r="I19" s="183" t="str">
        <f aca="false">IF(I20&gt;0,"НУ","")</f>
        <v/>
      </c>
      <c r="J19" s="183" t="str">
        <f aca="false">IF(J20&gt;0,"НУ","")</f>
        <v/>
      </c>
      <c r="K19" s="183" t="str">
        <f aca="false">IF(K20&gt;0,"НУ","")</f>
        <v/>
      </c>
      <c r="L19" s="183" t="str">
        <f aca="false">IF(L20&gt;0,"НУ","")</f>
        <v/>
      </c>
      <c r="M19" s="183" t="str">
        <f aca="false">IF(M20&gt;0,"НУ","")</f>
        <v/>
      </c>
      <c r="N19" s="183" t="str">
        <f aca="false">IF(N20&gt;0,"НУ","")</f>
        <v/>
      </c>
      <c r="O19" s="183" t="str">
        <f aca="false">IF(O20&gt;0,"НУ","")</f>
        <v/>
      </c>
      <c r="P19" s="183" t="str">
        <f aca="false">IF(P20&gt;0,"НУ","")</f>
        <v/>
      </c>
      <c r="Q19" s="184" t="str">
        <f aca="false">IF(Q20&gt;0,"НУ","")</f>
        <v/>
      </c>
      <c r="R19" s="183" t="str">
        <f aca="false">IF(R20&gt;0,"НУ","")</f>
        <v/>
      </c>
      <c r="S19" s="183" t="str">
        <f aca="false">IF(S20&gt;0,"НУ","")</f>
        <v/>
      </c>
      <c r="T19" s="184" t="str">
        <f aca="false">IF(T20&gt;0,"НУ","")</f>
        <v/>
      </c>
      <c r="U19" s="183" t="str">
        <f aca="false">IF(U20&gt;0,"НУ","")</f>
        <v/>
      </c>
      <c r="V19" s="183" t="str">
        <f aca="false">IF(V20&gt;0,"НУ","")</f>
        <v/>
      </c>
      <c r="W19" s="184" t="str">
        <f aca="false">IF(W20&gt;0,"НУ","")</f>
        <v/>
      </c>
      <c r="X19" s="183" t="str">
        <f aca="false">IF(X20&gt;0,"НУ","")</f>
        <v/>
      </c>
      <c r="Y19" s="184" t="str">
        <f aca="false">IF(Y20&gt;0,"НУ","")</f>
        <v/>
      </c>
      <c r="Z19" s="183" t="str">
        <f aca="false">IF(Z20&gt;0,"НУ","")</f>
        <v/>
      </c>
      <c r="AA19" s="184" t="str">
        <f aca="false">IF(AA20&gt;0,"НУ","")</f>
        <v/>
      </c>
      <c r="AB19" s="183" t="str">
        <f aca="false">IF(AB20&gt;0,"НУ","")</f>
        <v/>
      </c>
      <c r="AC19" s="183" t="str">
        <f aca="false">IF(AC20&gt;0,"НУ","")</f>
        <v/>
      </c>
      <c r="AD19" s="184" t="str">
        <f aca="false">IF(AD20&gt;0,"НУ","")</f>
        <v/>
      </c>
      <c r="AE19" s="185" t="str">
        <f aca="false">IF(AE20&gt;0,"НУ","")</f>
        <v/>
      </c>
      <c r="AF19" s="183" t="str">
        <f aca="false">IF(AF20&gt;0,"НУ","")</f>
        <v/>
      </c>
      <c r="AG19" s="183" t="str">
        <f aca="false">IF(AG20&gt;0,"НУ","")</f>
        <v/>
      </c>
      <c r="AH19" s="183" t="str">
        <f aca="false">IF(AH20&gt;0,"НУ","")</f>
        <v/>
      </c>
      <c r="AI19" s="183" t="str">
        <f aca="false">IF(AI20&gt;0,"НУ","")</f>
        <v/>
      </c>
      <c r="AJ19" s="183" t="str">
        <f aca="false">IF(AJ20&gt;0,"НУ","")</f>
        <v/>
      </c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102"/>
      <c r="D20" s="60"/>
      <c r="E20" s="101"/>
      <c r="F20" s="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8"/>
      <c r="R20" s="187"/>
      <c r="S20" s="187"/>
      <c r="T20" s="188"/>
      <c r="U20" s="187"/>
      <c r="V20" s="187"/>
      <c r="W20" s="188"/>
      <c r="X20" s="187"/>
      <c r="Y20" s="188"/>
      <c r="Z20" s="187"/>
      <c r="AA20" s="188"/>
      <c r="AB20" s="187"/>
      <c r="AC20" s="187"/>
      <c r="AD20" s="188"/>
      <c r="AE20" s="189"/>
      <c r="AF20" s="187"/>
      <c r="AG20" s="187"/>
      <c r="AH20" s="187"/>
      <c r="AI20" s="187"/>
      <c r="AJ20" s="187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>Косович Олександр Петрович</v>
      </c>
      <c r="C21" s="102" t="s">
        <v>247</v>
      </c>
      <c r="D21" s="60" t="str">
        <f aca="false">IFERROR(VLOOKUP($C21,Списки!$A$1:$C$3999,3,0),"")</f>
        <v>контролер</v>
      </c>
      <c r="E21" s="92"/>
      <c r="F21" s="61" t="str">
        <f aca="false">VLOOKUP(F$11,Графік!$I$5:$L$32,3,0)</f>
        <v>Р</v>
      </c>
      <c r="G21" s="62" t="str">
        <f aca="false">VLOOKUP(G$11,Графік!$I$5:$L$32,3,0)</f>
        <v>Р</v>
      </c>
      <c r="H21" s="62" t="str">
        <f aca="false">VLOOKUP(H$11,Графік!$I$5:$L$32,3,0)</f>
        <v>Р</v>
      </c>
      <c r="I21" s="62" t="str">
        <f aca="false">VLOOKUP(I$11,Графік!$I$5:$L$32,3,0)</f>
        <v>Р</v>
      </c>
      <c r="J21" s="62" t="str">
        <f aca="false">VLOOKUP(J$11,Графік!$I$5:$L$32,3,0)</f>
        <v>ВВ</v>
      </c>
      <c r="K21" s="62" t="str">
        <f aca="false">VLOOKUP(K$11,Графік!$I$5:$L$32,3,0)</f>
        <v>ВВ</v>
      </c>
      <c r="L21" s="62" t="str">
        <f aca="false">VLOOKUP(L$11,Графік!$I$5:$L$32,3,0)</f>
        <v>Р</v>
      </c>
      <c r="M21" s="62" t="str">
        <f aca="false">VLOOKUP(M$11,Графік!$I$5:$L$32,3,0)</f>
        <v>Р</v>
      </c>
      <c r="N21" s="62" t="str">
        <f aca="false">VLOOKUP(N$11,Графік!$I$5:$L$32,3,0)</f>
        <v>Р</v>
      </c>
      <c r="O21" s="62" t="str">
        <f aca="false">VLOOKUP(O$11,Графік!$I$5:$L$32,3,0)</f>
        <v>Р</v>
      </c>
      <c r="P21" s="62" t="s">
        <v>195</v>
      </c>
      <c r="Q21" s="63" t="str">
        <f aca="false">VLOOKUP(Q$11,Графік!$I$5:$L$32,3,0)</f>
        <v>ВВ</v>
      </c>
      <c r="R21" s="62" t="str">
        <f aca="false">VLOOKUP(R$11,Графік!$I$5:$L$32,3,0)</f>
        <v>Р</v>
      </c>
      <c r="S21" s="62" t="str">
        <f aca="false">VLOOKUP(S$11,Графік!$I$5:$L$32,3,0)</f>
        <v>Р</v>
      </c>
      <c r="T21" s="63" t="s">
        <v>97</v>
      </c>
      <c r="U21" s="62" t="s">
        <v>97</v>
      </c>
      <c r="V21" s="62" t="s">
        <v>97</v>
      </c>
      <c r="W21" s="63" t="s">
        <v>97</v>
      </c>
      <c r="X21" s="62" t="str">
        <f aca="false">VLOOKUP(X$11,Графік!$I$5:$L$32,3,0)</f>
        <v>Р</v>
      </c>
      <c r="Y21" s="63" t="str">
        <f aca="false">VLOOKUP(Y$11,Графік!$I$5:$L$32,3,0)</f>
        <v>Р</v>
      </c>
      <c r="Z21" s="62" t="str">
        <f aca="false">VLOOKUP(Z$11,Графік!$I$5:$L$32,3,0)</f>
        <v>Р</v>
      </c>
      <c r="AA21" s="63" t="str">
        <f aca="false">VLOOKUP(AA$11,Графік!$I$5:$L$32,3,0)</f>
        <v>Р</v>
      </c>
      <c r="AB21" s="62" t="str">
        <f aca="false">VLOOKUP(AB$11,Графік!$I$5:$L$32,3,0)</f>
        <v>ВВ</v>
      </c>
      <c r="AC21" s="62" t="str">
        <f aca="false">VLOOKUP(AC$11,Графік!$I$5:$L$32,3,0)</f>
        <v>ВВ</v>
      </c>
      <c r="AD21" s="63" t="str">
        <f aca="false">VLOOKUP(AD$11,Графік!$I$5:$L$32,3,0)</f>
        <v>Р</v>
      </c>
      <c r="AE21" s="64" t="str">
        <f aca="false">VLOOKUP(AE$11,Графік!$I$5:$L$32,3,0)</f>
        <v>Р</v>
      </c>
      <c r="AF21" s="62" t="str">
        <f aca="false">VLOOKUP(AF$11,Графік!$I$5:$L$32,3,0)</f>
        <v>Р</v>
      </c>
      <c r="AG21" s="62" t="str">
        <f aca="false">VLOOKUP(AG$11,Графік!$I$5:$L$32,3,0)</f>
        <v>Р</v>
      </c>
      <c r="AH21" s="62"/>
      <c r="AI21" s="62"/>
      <c r="AJ21" s="62"/>
      <c r="AK21" s="93" t="n">
        <f aca="false">SUMIF($F21:$AJ24,"Р",$F22:$AJ22)</f>
        <v>144</v>
      </c>
      <c r="AL21" s="94" t="n">
        <f aca="false">SUMIF($F23:$AJ24,"НУ",$F24:$AJ24)</f>
        <v>14</v>
      </c>
      <c r="AM21" s="95" t="n">
        <f aca="false">SUMIF(F21:AJ24,"РВ",F22:AJ22)</f>
        <v>0</v>
      </c>
      <c r="AN21" s="96" t="n">
        <f aca="false">AK21+AL21+AM21</f>
        <v>158</v>
      </c>
      <c r="AO21" s="70" t="n">
        <f aca="false">COUNTIF($F21:$AJ24,"=Р")</f>
        <v>18</v>
      </c>
      <c r="AP21" s="97" t="n">
        <f aca="false">COUNTIF($F21:$AJ24,"=ВВ")</f>
        <v>6</v>
      </c>
      <c r="AQ21" s="97" t="n">
        <f aca="false">COUNTIF($F21:$AJ24,"=В")</f>
        <v>4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0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0</v>
      </c>
      <c r="BA21" s="73" t="n">
        <f aca="false">IF(C21&gt;1,Графік!$L$36,"")</f>
        <v>160</v>
      </c>
    </row>
    <row r="22" customFormat="false" ht="15" hidden="false" customHeight="true" outlineLevel="0" collapsed="false">
      <c r="A22" s="57"/>
      <c r="B22" s="58"/>
      <c r="C22" s="102"/>
      <c r="D22" s="60"/>
      <c r="E22" s="100"/>
      <c r="F22" s="75" t="n">
        <f aca="false">IF(F21="Р",8,"")</f>
        <v>8</v>
      </c>
      <c r="G22" s="170" t="n">
        <f aca="false">IF(G21="Р",8,"")</f>
        <v>8</v>
      </c>
      <c r="H22" s="170" t="n">
        <f aca="false">IF(H21="Р",8,"")</f>
        <v>8</v>
      </c>
      <c r="I22" s="170" t="n">
        <f aca="false">IF(I21="Р",8,"")</f>
        <v>8</v>
      </c>
      <c r="J22" s="170" t="str">
        <f aca="false">IF(J21="Р",8,"")</f>
        <v/>
      </c>
      <c r="K22" s="170" t="str">
        <f aca="false">IF(K21="Р",8,"")</f>
        <v/>
      </c>
      <c r="L22" s="170" t="n">
        <f aca="false">IF(L21="Р",8,"")</f>
        <v>8</v>
      </c>
      <c r="M22" s="170" t="n">
        <f aca="false">IF(M21="Р",8,"")</f>
        <v>8</v>
      </c>
      <c r="N22" s="170" t="n">
        <f aca="false">IF(N21="Р",8,"")</f>
        <v>8</v>
      </c>
      <c r="O22" s="170" t="n">
        <f aca="false">IF(O21="Р",8,"")</f>
        <v>8</v>
      </c>
      <c r="P22" s="170"/>
      <c r="Q22" s="171" t="str">
        <f aca="false">IF(Q21="Р",8,"")</f>
        <v/>
      </c>
      <c r="R22" s="170" t="n">
        <f aca="false">IF(R21="Р",8,"")</f>
        <v>8</v>
      </c>
      <c r="S22" s="170" t="n">
        <f aca="false">IF(S21="Р",8,"")</f>
        <v>8</v>
      </c>
      <c r="T22" s="171"/>
      <c r="U22" s="170" t="str">
        <f aca="false">IF(U21="Р",8,"")</f>
        <v/>
      </c>
      <c r="V22" s="170" t="str">
        <f aca="false">IF(V21="Р",8,"")</f>
        <v/>
      </c>
      <c r="W22" s="171" t="str">
        <f aca="false">IF(W21="Р",8,"")</f>
        <v/>
      </c>
      <c r="X22" s="170" t="n">
        <f aca="false">IF(X21="Р",8,"")</f>
        <v>8</v>
      </c>
      <c r="Y22" s="171" t="n">
        <f aca="false">IF(Y21="Р",8,"")</f>
        <v>8</v>
      </c>
      <c r="Z22" s="170" t="n">
        <f aca="false">IF(Z21="Р",8,"")</f>
        <v>8</v>
      </c>
      <c r="AA22" s="171" t="n">
        <f aca="false">IF(AA21="Р",8,"")</f>
        <v>8</v>
      </c>
      <c r="AB22" s="170" t="str">
        <f aca="false">IF(AB21="Р",8,"")</f>
        <v/>
      </c>
      <c r="AC22" s="170" t="str">
        <f aca="false">IF(AC21="Р",8,"")</f>
        <v/>
      </c>
      <c r="AD22" s="171" t="n">
        <f aca="false">IF(AD21="Р",8,"")</f>
        <v>8</v>
      </c>
      <c r="AE22" s="172" t="n">
        <f aca="false">IF(AE21="Р",8,"")</f>
        <v>8</v>
      </c>
      <c r="AF22" s="170" t="n">
        <f aca="false">IF(AF21="Р",8,"")</f>
        <v>8</v>
      </c>
      <c r="AG22" s="170" t="n">
        <f aca="false">IF(AG21="Р",8,"")</f>
        <v>8</v>
      </c>
      <c r="AH22" s="170"/>
      <c r="AI22" s="170"/>
      <c r="AJ22" s="170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102"/>
      <c r="D23" s="60"/>
      <c r="E23" s="100"/>
      <c r="F23" s="81" t="str">
        <f aca="false">IF(F24&gt;0,"НУ","")</f>
        <v/>
      </c>
      <c r="G23" s="183" t="str">
        <f aca="false">IF(G24&gt;0,"НУ","")</f>
        <v/>
      </c>
      <c r="H23" s="183" t="str">
        <f aca="false">IF(H24&gt;0,"НУ","")</f>
        <v/>
      </c>
      <c r="I23" s="183" t="str">
        <f aca="false">IF(I24&gt;0,"НУ","")</f>
        <v/>
      </c>
      <c r="J23" s="183" t="str">
        <f aca="false">IF(J24&gt;0,"НУ","")</f>
        <v/>
      </c>
      <c r="K23" s="183" t="str">
        <f aca="false">IF(K24&gt;0,"НУ","")</f>
        <v/>
      </c>
      <c r="L23" s="183" t="str">
        <f aca="false">IF(L24&gt;0,"НУ","")</f>
        <v/>
      </c>
      <c r="M23" s="183" t="str">
        <f aca="false">IF(M24&gt;0,"НУ","")</f>
        <v/>
      </c>
      <c r="N23" s="183" t="s">
        <v>186</v>
      </c>
      <c r="O23" s="183" t="s">
        <v>186</v>
      </c>
      <c r="P23" s="183" t="str">
        <f aca="false">IF(P24&gt;0,"НУ","")</f>
        <v/>
      </c>
      <c r="Q23" s="184" t="str">
        <f aca="false">IF(Q24&gt;0,"НУ","")</f>
        <v/>
      </c>
      <c r="R23" s="183" t="str">
        <f aca="false">IF(R24&gt;0,"НУ","")</f>
        <v/>
      </c>
      <c r="S23" s="183" t="str">
        <f aca="false">IF(S24&gt;0,"НУ","")</f>
        <v/>
      </c>
      <c r="T23" s="184" t="str">
        <f aca="false">IF(T24&gt;0,"НУ","")</f>
        <v/>
      </c>
      <c r="U23" s="183" t="str">
        <f aca="false">IF(U24&gt;0,"НУ","")</f>
        <v/>
      </c>
      <c r="V23" s="183" t="str">
        <f aca="false">IF(V24&gt;0,"НУ","")</f>
        <v/>
      </c>
      <c r="W23" s="184" t="str">
        <f aca="false">IF(W24&gt;0,"НУ","")</f>
        <v/>
      </c>
      <c r="X23" s="183" t="str">
        <f aca="false">IF(X24&gt;0,"НУ","")</f>
        <v/>
      </c>
      <c r="Y23" s="184" t="str">
        <f aca="false">IF(Y24&gt;0,"НУ","")</f>
        <v/>
      </c>
      <c r="Z23" s="183" t="str">
        <f aca="false">IF(Z24&gt;0,"НУ","")</f>
        <v/>
      </c>
      <c r="AA23" s="184" t="str">
        <f aca="false">IF(AA24&gt;0,"НУ","")</f>
        <v/>
      </c>
      <c r="AB23" s="183" t="str">
        <f aca="false">IF(AB24&gt;0,"НУ","")</f>
        <v/>
      </c>
      <c r="AC23" s="183" t="str">
        <f aca="false">IF(AC24&gt;0,"НУ","")</f>
        <v/>
      </c>
      <c r="AD23" s="184" t="str">
        <f aca="false">IF(AD24&gt;0,"НУ","")</f>
        <v/>
      </c>
      <c r="AE23" s="185" t="str">
        <f aca="false">IF(AE24&gt;0,"НУ","")</f>
        <v/>
      </c>
      <c r="AF23" s="183" t="str">
        <f aca="false">IF(AF24&gt;0,"НУ","")</f>
        <v/>
      </c>
      <c r="AG23" s="183" t="str">
        <f aca="false">IF(AG24&gt;0,"НУ","")</f>
        <v/>
      </c>
      <c r="AH23" s="183" t="str">
        <f aca="false">IF(AH24&gt;0,"НУ","")</f>
        <v/>
      </c>
      <c r="AI23" s="183" t="str">
        <f aca="false">IF(AI24&gt;0,"НУ","")</f>
        <v/>
      </c>
      <c r="AJ23" s="183" t="str">
        <f aca="false">IF(AJ24&gt;0,"НУ","")</f>
        <v/>
      </c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102"/>
      <c r="D24" s="60"/>
      <c r="E24" s="101"/>
      <c r="F24" s="87"/>
      <c r="G24" s="187"/>
      <c r="H24" s="187"/>
      <c r="I24" s="187"/>
      <c r="J24" s="187"/>
      <c r="K24" s="187"/>
      <c r="L24" s="187"/>
      <c r="M24" s="187"/>
      <c r="N24" s="187" t="n">
        <v>7</v>
      </c>
      <c r="O24" s="187" t="n">
        <v>7</v>
      </c>
      <c r="P24" s="187"/>
      <c r="Q24" s="188"/>
      <c r="R24" s="187"/>
      <c r="S24" s="187"/>
      <c r="T24" s="188"/>
      <c r="U24" s="187"/>
      <c r="V24" s="187"/>
      <c r="W24" s="188"/>
      <c r="X24" s="187"/>
      <c r="Y24" s="188"/>
      <c r="Z24" s="187"/>
      <c r="AA24" s="188"/>
      <c r="AB24" s="187"/>
      <c r="AC24" s="187"/>
      <c r="AD24" s="188"/>
      <c r="AE24" s="189"/>
      <c r="AF24" s="187"/>
      <c r="AG24" s="187"/>
      <c r="AH24" s="187"/>
      <c r="AI24" s="187"/>
      <c r="AJ24" s="187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>Мунтян Вікторія Вікторівна</v>
      </c>
      <c r="C25" s="102" t="s">
        <v>248</v>
      </c>
      <c r="D25" s="60" t="str">
        <f aca="false">IFERROR(VLOOKUP($C25,Списки!$A$1:$C$3999,3,0),"")</f>
        <v>контролер</v>
      </c>
      <c r="E25" s="92"/>
      <c r="F25" s="61" t="str">
        <f aca="false">VLOOKUP(F$11,Графік!$I$5:$L$32,3,0)</f>
        <v>Р</v>
      </c>
      <c r="G25" s="62" t="str">
        <f aca="false">VLOOKUP(G$11,Графік!$I$5:$L$32,3,0)</f>
        <v>Р</v>
      </c>
      <c r="H25" s="62" t="str">
        <f aca="false">VLOOKUP(H$11,Графік!$I$5:$L$32,3,0)</f>
        <v>Р</v>
      </c>
      <c r="I25" s="62" t="str">
        <f aca="false">VLOOKUP(I$11,Графік!$I$5:$L$32,3,0)</f>
        <v>Р</v>
      </c>
      <c r="J25" s="62" t="str">
        <f aca="false">VLOOKUP(J$11,Графік!$I$5:$L$32,3,0)</f>
        <v>ВВ</v>
      </c>
      <c r="K25" s="62" t="str">
        <f aca="false">VLOOKUP(K$11,Графік!$I$5:$L$32,3,0)</f>
        <v>ВВ</v>
      </c>
      <c r="L25" s="62" t="str">
        <f aca="false">VLOOKUP(L$11,Графік!$I$5:$L$32,3,0)</f>
        <v>Р</v>
      </c>
      <c r="M25" s="62" t="str">
        <f aca="false">VLOOKUP(M$11,Графік!$I$5:$L$32,3,0)</f>
        <v>Р</v>
      </c>
      <c r="N25" s="62" t="str">
        <f aca="false">VLOOKUP(N$11,Графік!$I$5:$L$32,3,0)</f>
        <v>Р</v>
      </c>
      <c r="O25" s="62" t="str">
        <f aca="false">VLOOKUP(O$11,Графік!$I$5:$L$32,3,0)</f>
        <v>Р</v>
      </c>
      <c r="P25" s="62" t="s">
        <v>195</v>
      </c>
      <c r="Q25" s="63" t="str">
        <f aca="false">VLOOKUP(Q$11,Графік!$I$5:$L$32,3,0)</f>
        <v>ВВ</v>
      </c>
      <c r="R25" s="62" t="str">
        <f aca="false">VLOOKUP(R$11,Графік!$I$5:$L$32,3,0)</f>
        <v>Р</v>
      </c>
      <c r="S25" s="62" t="str">
        <f aca="false">VLOOKUP(S$11,Графік!$I$5:$L$32,3,0)</f>
        <v>Р</v>
      </c>
      <c r="T25" s="63" t="str">
        <f aca="false">VLOOKUP(T$11,Графік!$I$5:$L$32,3,0)</f>
        <v>Р</v>
      </c>
      <c r="U25" s="62" t="str">
        <f aca="false">VLOOKUP(U$11,Графік!$I$5:$L$32,3,0)</f>
        <v>Р</v>
      </c>
      <c r="V25" s="62" t="str">
        <f aca="false">VLOOKUP(V$11,Графік!$I$5:$L$32,3,0)</f>
        <v>ВВ</v>
      </c>
      <c r="W25" s="63" t="str">
        <f aca="false">VLOOKUP(W$11,Графік!$I$5:$L$32,3,0)</f>
        <v>ВВ</v>
      </c>
      <c r="X25" s="62" t="str">
        <f aca="false">VLOOKUP(X$11,Графік!$I$5:$L$32,3,0)</f>
        <v>Р</v>
      </c>
      <c r="Y25" s="63" t="str">
        <f aca="false">VLOOKUP(Y$11,Графік!$I$5:$L$32,3,0)</f>
        <v>Р</v>
      </c>
      <c r="Z25" s="62" t="str">
        <f aca="false">VLOOKUP(Z$11,Графік!$I$5:$L$32,3,0)</f>
        <v>Р</v>
      </c>
      <c r="AA25" s="63" t="str">
        <f aca="false">VLOOKUP(AA$11,Графік!$I$5:$L$32,3,0)</f>
        <v>Р</v>
      </c>
      <c r="AB25" s="62" t="str">
        <f aca="false">VLOOKUP(AB$11,Графік!$I$5:$L$32,3,0)</f>
        <v>ВВ</v>
      </c>
      <c r="AC25" s="62" t="str">
        <f aca="false">VLOOKUP(AC$11,Графік!$I$5:$L$32,3,0)</f>
        <v>ВВ</v>
      </c>
      <c r="AD25" s="63" t="str">
        <f aca="false">VLOOKUP(AD$11,Графік!$I$5:$L$32,3,0)</f>
        <v>Р</v>
      </c>
      <c r="AE25" s="64" t="s">
        <v>66</v>
      </c>
      <c r="AF25" s="62" t="str">
        <f aca="false">VLOOKUP(AF$11,Графік!$I$5:$L$32,3,0)</f>
        <v>Р</v>
      </c>
      <c r="AG25" s="62" t="str">
        <f aca="false">VLOOKUP(AG$11,Графік!$I$5:$L$32,3,0)</f>
        <v>Р</v>
      </c>
      <c r="AH25" s="62"/>
      <c r="AI25" s="62"/>
      <c r="AJ25" s="62"/>
      <c r="AK25" s="93" t="n">
        <f aca="false">SUMIF($F25:$AJ28,"Р",$F26:$AJ26)</f>
        <v>152</v>
      </c>
      <c r="AL25" s="94" t="n">
        <f aca="false">SUMIF($F27:$AJ28,"НУ",$F28:$AJ28)</f>
        <v>7</v>
      </c>
      <c r="AM25" s="95" t="n">
        <f aca="false">SUMIF(F25:AJ28,"РВ",F26:AJ26)</f>
        <v>0</v>
      </c>
      <c r="AN25" s="96" t="n">
        <f aca="false">AK25+AL25+AM25</f>
        <v>159</v>
      </c>
      <c r="AO25" s="70" t="n">
        <f aca="false">COUNTIF($F25:$AJ28,"=Р")</f>
        <v>19</v>
      </c>
      <c r="AP25" s="97" t="n">
        <f aca="false">COUNTIF($F25:$AJ28,"=ВВ")</f>
        <v>8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0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1</v>
      </c>
      <c r="BA25" s="73" t="n">
        <f aca="false">IF(C25&gt;1,Графік!$L$36,"")</f>
        <v>160</v>
      </c>
    </row>
    <row r="26" customFormat="false" ht="15" hidden="false" customHeight="true" outlineLevel="0" collapsed="false">
      <c r="A26" s="57"/>
      <c r="B26" s="58"/>
      <c r="C26" s="102"/>
      <c r="D26" s="60"/>
      <c r="E26" s="100"/>
      <c r="F26" s="75" t="n">
        <f aca="false">IF(F25="Р",8,"")</f>
        <v>8</v>
      </c>
      <c r="G26" s="170" t="n">
        <f aca="false">IF(G25="Р",8,"")</f>
        <v>8</v>
      </c>
      <c r="H26" s="170" t="n">
        <f aca="false">IF(H25="Р",8,"")</f>
        <v>8</v>
      </c>
      <c r="I26" s="170" t="n">
        <f aca="false">IF(I25="Р",8,"")</f>
        <v>8</v>
      </c>
      <c r="J26" s="170" t="str">
        <f aca="false">IF(J25="Р",8,"")</f>
        <v/>
      </c>
      <c r="K26" s="170" t="str">
        <f aca="false">IF(K25="Р",8,"")</f>
        <v/>
      </c>
      <c r="L26" s="170" t="n">
        <f aca="false">IF(L25="Р",8,"")</f>
        <v>8</v>
      </c>
      <c r="M26" s="170" t="n">
        <f aca="false">IF(M25="Р",8,"")</f>
        <v>8</v>
      </c>
      <c r="N26" s="170" t="n">
        <f aca="false">IF(N25="Р",8,"")</f>
        <v>8</v>
      </c>
      <c r="O26" s="170" t="n">
        <f aca="false">IF(O25="Р",8,"")</f>
        <v>8</v>
      </c>
      <c r="P26" s="170"/>
      <c r="Q26" s="171" t="str">
        <f aca="false">IF(Q25="Р",8,"")</f>
        <v/>
      </c>
      <c r="R26" s="170" t="n">
        <f aca="false">IF(R25="Р",8,"")</f>
        <v>8</v>
      </c>
      <c r="S26" s="170" t="n">
        <f aca="false">IF(S25="Р",8,"")</f>
        <v>8</v>
      </c>
      <c r="T26" s="171" t="n">
        <f aca="false">IF(T25="Р",8,"")</f>
        <v>8</v>
      </c>
      <c r="U26" s="170" t="n">
        <f aca="false">IF(U25="Р",8,"")</f>
        <v>8</v>
      </c>
      <c r="V26" s="170" t="str">
        <f aca="false">IF(V25="Р",8,"")</f>
        <v/>
      </c>
      <c r="W26" s="171" t="str">
        <f aca="false">IF(W25="Р",8,"")</f>
        <v/>
      </c>
      <c r="X26" s="170" t="n">
        <f aca="false">IF(X25="Р",8,"")</f>
        <v>8</v>
      </c>
      <c r="Y26" s="171" t="n">
        <f aca="false">IF(Y25="Р",8,"")</f>
        <v>8</v>
      </c>
      <c r="Z26" s="170" t="n">
        <f aca="false">IF(Z25="Р",8,"")</f>
        <v>8</v>
      </c>
      <c r="AA26" s="171" t="n">
        <f aca="false">IF(AA25="Р",8,"")</f>
        <v>8</v>
      </c>
      <c r="AB26" s="170" t="str">
        <f aca="false">IF(AB25="Р",8,"")</f>
        <v/>
      </c>
      <c r="AC26" s="170" t="str">
        <f aca="false">IF(AC25="Р",8,"")</f>
        <v/>
      </c>
      <c r="AD26" s="171" t="n">
        <f aca="false">IF(AD25="Р",8,"")</f>
        <v>8</v>
      </c>
      <c r="AE26" s="172" t="str">
        <f aca="false">IF(AE25="Р",8,"")</f>
        <v/>
      </c>
      <c r="AF26" s="170" t="n">
        <f aca="false">IF(AF25="Р",8,"")</f>
        <v>8</v>
      </c>
      <c r="AG26" s="170" t="n">
        <f aca="false">IF(AG25="Р",8,"")</f>
        <v>8</v>
      </c>
      <c r="AH26" s="170"/>
      <c r="AI26" s="170"/>
      <c r="AJ26" s="170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102"/>
      <c r="D27" s="60"/>
      <c r="E27" s="100"/>
      <c r="F27" s="81" t="str">
        <f aca="false">IF(F28&gt;0,"НУ","")</f>
        <v/>
      </c>
      <c r="G27" s="183" t="str">
        <f aca="false">IF(G28&gt;0,"НУ","")</f>
        <v/>
      </c>
      <c r="H27" s="183" t="str">
        <f aca="false">IF(H28&gt;0,"НУ","")</f>
        <v/>
      </c>
      <c r="I27" s="183" t="str">
        <f aca="false">IF(I28&gt;0,"НУ","")</f>
        <v/>
      </c>
      <c r="J27" s="183" t="str">
        <f aca="false">IF(J28&gt;0,"НУ","")</f>
        <v/>
      </c>
      <c r="K27" s="183" t="str">
        <f aca="false">IF(K28&gt;0,"НУ","")</f>
        <v/>
      </c>
      <c r="L27" s="183" t="str">
        <f aca="false">IF(L28&gt;0,"НУ","")</f>
        <v/>
      </c>
      <c r="M27" s="183" t="str">
        <f aca="false">IF(M28&gt;0,"НУ","")</f>
        <v/>
      </c>
      <c r="N27" s="183" t="str">
        <f aca="false">IF(N28&gt;0,"НУ","")</f>
        <v/>
      </c>
      <c r="O27" s="183" t="s">
        <v>186</v>
      </c>
      <c r="P27" s="183" t="str">
        <f aca="false">IF(P28&gt;0,"НУ","")</f>
        <v/>
      </c>
      <c r="Q27" s="184" t="str">
        <f aca="false">IF(Q28&gt;0,"НУ","")</f>
        <v/>
      </c>
      <c r="R27" s="183" t="str">
        <f aca="false">IF(R28&gt;0,"НУ","")</f>
        <v/>
      </c>
      <c r="S27" s="183" t="str">
        <f aca="false">IF(S28&gt;0,"НУ","")</f>
        <v/>
      </c>
      <c r="T27" s="184" t="str">
        <f aca="false">IF(T28&gt;0,"НУ","")</f>
        <v/>
      </c>
      <c r="U27" s="183" t="str">
        <f aca="false">IF(U28&gt;0,"НУ","")</f>
        <v/>
      </c>
      <c r="V27" s="183" t="str">
        <f aca="false">IF(V28&gt;0,"НУ","")</f>
        <v/>
      </c>
      <c r="W27" s="184" t="str">
        <f aca="false">IF(W28&gt;0,"НУ","")</f>
        <v/>
      </c>
      <c r="X27" s="183" t="str">
        <f aca="false">IF(X28&gt;0,"НУ","")</f>
        <v/>
      </c>
      <c r="Y27" s="184" t="str">
        <f aca="false">IF(Y28&gt;0,"НУ","")</f>
        <v/>
      </c>
      <c r="Z27" s="183" t="str">
        <f aca="false">IF(Z28&gt;0,"НУ","")</f>
        <v/>
      </c>
      <c r="AA27" s="184" t="str">
        <f aca="false">IF(AA28&gt;0,"НУ","")</f>
        <v/>
      </c>
      <c r="AB27" s="183" t="str">
        <f aca="false">IF(AB28&gt;0,"НУ","")</f>
        <v/>
      </c>
      <c r="AC27" s="183" t="str">
        <f aca="false">IF(AC28&gt;0,"НУ","")</f>
        <v/>
      </c>
      <c r="AD27" s="184" t="str">
        <f aca="false">IF(AD28&gt;0,"НУ","")</f>
        <v/>
      </c>
      <c r="AE27" s="185" t="str">
        <f aca="false">IF(AE28&gt;0,"НУ","")</f>
        <v/>
      </c>
      <c r="AF27" s="183" t="str">
        <f aca="false">IF(AF28&gt;0,"НУ","")</f>
        <v/>
      </c>
      <c r="AG27" s="183" t="str">
        <f aca="false">IF(AG28&gt;0,"НУ","")</f>
        <v/>
      </c>
      <c r="AH27" s="183" t="str">
        <f aca="false">IF(AH28&gt;0,"НУ","")</f>
        <v/>
      </c>
      <c r="AI27" s="183" t="str">
        <f aca="false">IF(AI28&gt;0,"НУ","")</f>
        <v/>
      </c>
      <c r="AJ27" s="183" t="str">
        <f aca="false">IF(AJ28&gt;0,"НУ","")</f>
        <v/>
      </c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102"/>
      <c r="D28" s="60"/>
      <c r="E28" s="101"/>
      <c r="F28" s="87"/>
      <c r="G28" s="187"/>
      <c r="H28" s="187"/>
      <c r="I28" s="187"/>
      <c r="J28" s="187"/>
      <c r="K28" s="187"/>
      <c r="L28" s="187"/>
      <c r="M28" s="187"/>
      <c r="N28" s="187"/>
      <c r="O28" s="187" t="n">
        <v>7</v>
      </c>
      <c r="P28" s="187"/>
      <c r="Q28" s="188"/>
      <c r="R28" s="187"/>
      <c r="S28" s="187"/>
      <c r="T28" s="188"/>
      <c r="U28" s="187"/>
      <c r="V28" s="187"/>
      <c r="W28" s="188"/>
      <c r="X28" s="187"/>
      <c r="Y28" s="188"/>
      <c r="Z28" s="187"/>
      <c r="AA28" s="188"/>
      <c r="AB28" s="187"/>
      <c r="AC28" s="187"/>
      <c r="AD28" s="188"/>
      <c r="AE28" s="189"/>
      <c r="AF28" s="187"/>
      <c r="AG28" s="187"/>
      <c r="AH28" s="187"/>
      <c r="AI28" s="187"/>
      <c r="AJ28" s="187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>Панасевич Анастасія Олександрівна</v>
      </c>
      <c r="C29" s="102" t="s">
        <v>249</v>
      </c>
      <c r="D29" s="60" t="str">
        <f aca="false">IFERROR(VLOOKUP($C29,Списки!$A$1:$C$3999,3,0),"")</f>
        <v>контролер</v>
      </c>
      <c r="E29" s="92"/>
      <c r="F29" s="61" t="str">
        <f aca="false">VLOOKUP(F$11,Графік!$I$5:$L$32,3,0)</f>
        <v>Р</v>
      </c>
      <c r="G29" s="62" t="str">
        <f aca="false">VLOOKUP(G$11,Графік!$I$5:$L$32,3,0)</f>
        <v>Р</v>
      </c>
      <c r="H29" s="62" t="str">
        <f aca="false">VLOOKUP(H$11,Графік!$I$5:$L$32,3,0)</f>
        <v>Р</v>
      </c>
      <c r="I29" s="62" t="str">
        <f aca="false">VLOOKUP(I$11,Графік!$I$5:$L$32,3,0)</f>
        <v>Р</v>
      </c>
      <c r="J29" s="62" t="str">
        <f aca="false">VLOOKUP(J$11,Графік!$I$5:$L$32,3,0)</f>
        <v>ВВ</v>
      </c>
      <c r="K29" s="62" t="str">
        <f aca="false">VLOOKUP(K$11,Графік!$I$5:$L$32,3,0)</f>
        <v>ВВ</v>
      </c>
      <c r="L29" s="62" t="str">
        <f aca="false">VLOOKUP(L$11,Графік!$I$5:$L$32,3,0)</f>
        <v>Р</v>
      </c>
      <c r="M29" s="62" t="str">
        <f aca="false">VLOOKUP(M$11,Графік!$I$5:$L$32,3,0)</f>
        <v>Р</v>
      </c>
      <c r="N29" s="62" t="str">
        <f aca="false">VLOOKUP(N$11,Графік!$I$5:$L$32,3,0)</f>
        <v>Р</v>
      </c>
      <c r="O29" s="62" t="str">
        <f aca="false">VLOOKUP(O$11,Графік!$I$5:$L$32,3,0)</f>
        <v>Р</v>
      </c>
      <c r="P29" s="62" t="str">
        <f aca="false">VLOOKUP(P$11,Графік!$I$5:$L$32,3,0)</f>
        <v>ВВ</v>
      </c>
      <c r="Q29" s="63" t="str">
        <f aca="false">VLOOKUP(Q$11,Графік!$I$5:$L$32,3,0)</f>
        <v>ВВ</v>
      </c>
      <c r="R29" s="62" t="str">
        <f aca="false">VLOOKUP(R$11,Графік!$I$5:$L$32,3,0)</f>
        <v>Р</v>
      </c>
      <c r="S29" s="62" t="str">
        <f aca="false">VLOOKUP(S$11,Графік!$I$5:$L$32,3,0)</f>
        <v>Р</v>
      </c>
      <c r="T29" s="63" t="str">
        <f aca="false">VLOOKUP(T$11,Графік!$I$5:$L$32,3,0)</f>
        <v>Р</v>
      </c>
      <c r="U29" s="62" t="str">
        <f aca="false">VLOOKUP(U$11,Графік!$I$5:$L$32,3,0)</f>
        <v>Р</v>
      </c>
      <c r="V29" s="62" t="str">
        <f aca="false">VLOOKUP(V$11,Графік!$I$5:$L$32,3,0)</f>
        <v>ВВ</v>
      </c>
      <c r="W29" s="63" t="str">
        <f aca="false">VLOOKUP(W$11,Графік!$I$5:$L$32,3,0)</f>
        <v>ВВ</v>
      </c>
      <c r="X29" s="62" t="str">
        <f aca="false">VLOOKUP(X$11,Графік!$I$5:$L$32,3,0)</f>
        <v>Р</v>
      </c>
      <c r="Y29" s="63" t="str">
        <f aca="false">VLOOKUP(Y$11,Графік!$I$5:$L$32,3,0)</f>
        <v>Р</v>
      </c>
      <c r="Z29" s="62" t="str">
        <f aca="false">VLOOKUP(Z$11,Графік!$I$5:$L$32,3,0)</f>
        <v>Р</v>
      </c>
      <c r="AA29" s="63" t="str">
        <f aca="false">VLOOKUP(AA$11,Графік!$I$5:$L$32,3,0)</f>
        <v>Р</v>
      </c>
      <c r="AB29" s="62" t="str">
        <f aca="false">VLOOKUP(AB$11,Графік!$I$5:$L$32,3,0)</f>
        <v>ВВ</v>
      </c>
      <c r="AC29" s="62" t="str">
        <f aca="false">VLOOKUP(AC$11,Графік!$I$5:$L$32,3,0)</f>
        <v>ВВ</v>
      </c>
      <c r="AD29" s="63" t="str">
        <f aca="false">VLOOKUP(AD$11,Графік!$I$5:$L$32,3,0)</f>
        <v>Р</v>
      </c>
      <c r="AE29" s="64" t="str">
        <f aca="false">VLOOKUP(AE$11,Графік!$I$5:$L$32,3,0)</f>
        <v>Р</v>
      </c>
      <c r="AF29" s="62" t="str">
        <f aca="false">VLOOKUP(AF$11,Графік!$I$5:$L$32,3,0)</f>
        <v>Р</v>
      </c>
      <c r="AG29" s="62" t="str">
        <f aca="false">VLOOKUP(AG$11,Графік!$I$5:$L$32,3,0)</f>
        <v>Р</v>
      </c>
      <c r="AH29" s="62"/>
      <c r="AI29" s="62"/>
      <c r="AJ29" s="62"/>
      <c r="AK29" s="93" t="n">
        <f aca="false">SUMIF($F29:$AJ32,"Р",$F30:$AJ30)</f>
        <v>160</v>
      </c>
      <c r="AL29" s="94" t="n">
        <f aca="false">SUMIF($F31:$AJ32,"НУ",$F32:$AJ32)</f>
        <v>0</v>
      </c>
      <c r="AM29" s="95" t="n">
        <f aca="false">SUMIF(F29:AJ32,"РВ",F30:AJ30)</f>
        <v>0</v>
      </c>
      <c r="AN29" s="96" t="n">
        <f aca="false">AK29+AL29+AM29</f>
        <v>160</v>
      </c>
      <c r="AO29" s="70" t="n">
        <f aca="false">COUNTIF($F29:$AJ32,"=Р")</f>
        <v>20</v>
      </c>
      <c r="AP29" s="97" t="n">
        <f aca="false">COUNTIF($F29:$AJ32,"=ВВ")</f>
        <v>8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0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n">
        <f aca="false">IF(C29&gt;1,Графік!$L$36,"")</f>
        <v>160</v>
      </c>
    </row>
    <row r="30" customFormat="false" ht="15" hidden="false" customHeight="true" outlineLevel="0" collapsed="false">
      <c r="A30" s="57"/>
      <c r="B30" s="58"/>
      <c r="C30" s="102"/>
      <c r="D30" s="60"/>
      <c r="E30" s="100"/>
      <c r="F30" s="75" t="n">
        <f aca="false">IF(F29="Р",8,"")</f>
        <v>8</v>
      </c>
      <c r="G30" s="170" t="n">
        <f aca="false">IF(G29="Р",8,"")</f>
        <v>8</v>
      </c>
      <c r="H30" s="170" t="n">
        <f aca="false">IF(H29="Р",8,"")</f>
        <v>8</v>
      </c>
      <c r="I30" s="170" t="n">
        <f aca="false">IF(I29="Р",8,"")</f>
        <v>8</v>
      </c>
      <c r="J30" s="170" t="str">
        <f aca="false">IF(J29="Р",8,"")</f>
        <v/>
      </c>
      <c r="K30" s="170" t="str">
        <f aca="false">IF(K29="Р",8,"")</f>
        <v/>
      </c>
      <c r="L30" s="170" t="n">
        <f aca="false">IF(L29="Р",8,"")</f>
        <v>8</v>
      </c>
      <c r="M30" s="170" t="n">
        <f aca="false">IF(M29="Р",8,"")</f>
        <v>8</v>
      </c>
      <c r="N30" s="170" t="n">
        <f aca="false">IF(N29="Р",8,"")</f>
        <v>8</v>
      </c>
      <c r="O30" s="170" t="n">
        <f aca="false">IF(O29="Р",8,"")</f>
        <v>8</v>
      </c>
      <c r="P30" s="170" t="str">
        <f aca="false">IF(P29="Р",8,"")</f>
        <v/>
      </c>
      <c r="Q30" s="171" t="str">
        <f aca="false">IF(Q29="Р",8,"")</f>
        <v/>
      </c>
      <c r="R30" s="170" t="n">
        <f aca="false">IF(R29="Р",8,"")</f>
        <v>8</v>
      </c>
      <c r="S30" s="170" t="n">
        <f aca="false">IF(S29="Р",8,"")</f>
        <v>8</v>
      </c>
      <c r="T30" s="171" t="n">
        <f aca="false">IF(T29="Р",8,"")</f>
        <v>8</v>
      </c>
      <c r="U30" s="170" t="n">
        <f aca="false">IF(U29="Р",8,"")</f>
        <v>8</v>
      </c>
      <c r="V30" s="170" t="str">
        <f aca="false">IF(V29="Р",8,"")</f>
        <v/>
      </c>
      <c r="W30" s="171" t="str">
        <f aca="false">IF(W29="Р",8,"")</f>
        <v/>
      </c>
      <c r="X30" s="170" t="n">
        <f aca="false">IF(X29="Р",8,"")</f>
        <v>8</v>
      </c>
      <c r="Y30" s="171" t="n">
        <f aca="false">IF(Y29="Р",8,"")</f>
        <v>8</v>
      </c>
      <c r="Z30" s="170" t="n">
        <f aca="false">IF(Z29="Р",8,"")</f>
        <v>8</v>
      </c>
      <c r="AA30" s="171" t="n">
        <f aca="false">IF(AA29="Р",8,"")</f>
        <v>8</v>
      </c>
      <c r="AB30" s="170" t="str">
        <f aca="false">IF(AB29="Р",8,"")</f>
        <v/>
      </c>
      <c r="AC30" s="170" t="str">
        <f aca="false">IF(AC29="Р",8,"")</f>
        <v/>
      </c>
      <c r="AD30" s="171" t="n">
        <f aca="false">IF(AD29="Р",8,"")</f>
        <v>8</v>
      </c>
      <c r="AE30" s="172" t="n">
        <f aca="false">IF(AE29="Р",8,"")</f>
        <v>8</v>
      </c>
      <c r="AF30" s="170" t="n">
        <f aca="false">IF(AF29="Р",8,"")</f>
        <v>8</v>
      </c>
      <c r="AG30" s="170" t="n">
        <f aca="false">IF(AG29="Р",8,"")</f>
        <v>8</v>
      </c>
      <c r="AH30" s="170"/>
      <c r="AI30" s="170"/>
      <c r="AJ30" s="170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102"/>
      <c r="D31" s="60"/>
      <c r="E31" s="100"/>
      <c r="F31" s="81" t="str">
        <f aca="false">IF(F32&gt;0,"НУ","")</f>
        <v/>
      </c>
      <c r="G31" s="183" t="str">
        <f aca="false">IF(G32&gt;0,"НУ","")</f>
        <v/>
      </c>
      <c r="H31" s="183" t="str">
        <f aca="false">IF(H32&gt;0,"НУ","")</f>
        <v/>
      </c>
      <c r="I31" s="183" t="str">
        <f aca="false">IF(I32&gt;0,"НУ","")</f>
        <v/>
      </c>
      <c r="J31" s="183" t="str">
        <f aca="false">IF(J32&gt;0,"НУ","")</f>
        <v/>
      </c>
      <c r="K31" s="183" t="str">
        <f aca="false">IF(K32&gt;0,"НУ","")</f>
        <v/>
      </c>
      <c r="L31" s="183" t="str">
        <f aca="false">IF(L32&gt;0,"НУ","")</f>
        <v/>
      </c>
      <c r="M31" s="183" t="str">
        <f aca="false">IF(M32&gt;0,"НУ","")</f>
        <v/>
      </c>
      <c r="N31" s="183" t="str">
        <f aca="false">IF(N32&gt;0,"НУ","")</f>
        <v/>
      </c>
      <c r="O31" s="183" t="str">
        <f aca="false">IF(O32&gt;0,"НУ","")</f>
        <v/>
      </c>
      <c r="P31" s="183" t="str">
        <f aca="false">IF(P32&gt;0,"НУ","")</f>
        <v/>
      </c>
      <c r="Q31" s="184" t="str">
        <f aca="false">IF(Q32&gt;0,"НУ","")</f>
        <v/>
      </c>
      <c r="R31" s="183" t="str">
        <f aca="false">IF(R32&gt;0,"НУ","")</f>
        <v/>
      </c>
      <c r="S31" s="183" t="str">
        <f aca="false">IF(S32&gt;0,"НУ","")</f>
        <v/>
      </c>
      <c r="T31" s="184" t="str">
        <f aca="false">IF(T32&gt;0,"НУ","")</f>
        <v/>
      </c>
      <c r="U31" s="183" t="str">
        <f aca="false">IF(U32&gt;0,"НУ","")</f>
        <v/>
      </c>
      <c r="V31" s="183" t="str">
        <f aca="false">IF(V32&gt;0,"НУ","")</f>
        <v/>
      </c>
      <c r="W31" s="184" t="str">
        <f aca="false">IF(W32&gt;0,"НУ","")</f>
        <v/>
      </c>
      <c r="X31" s="183" t="str">
        <f aca="false">IF(X32&gt;0,"НУ","")</f>
        <v/>
      </c>
      <c r="Y31" s="184" t="str">
        <f aca="false">IF(Y32&gt;0,"НУ","")</f>
        <v/>
      </c>
      <c r="Z31" s="183" t="str">
        <f aca="false">IF(Z32&gt;0,"НУ","")</f>
        <v/>
      </c>
      <c r="AA31" s="184" t="str">
        <f aca="false">IF(AA32&gt;0,"НУ","")</f>
        <v/>
      </c>
      <c r="AB31" s="183" t="str">
        <f aca="false">IF(AB32&gt;0,"НУ","")</f>
        <v/>
      </c>
      <c r="AC31" s="183" t="str">
        <f aca="false">IF(AC32&gt;0,"НУ","")</f>
        <v/>
      </c>
      <c r="AD31" s="184" t="str">
        <f aca="false">IF(AD32&gt;0,"НУ","")</f>
        <v/>
      </c>
      <c r="AE31" s="185" t="str">
        <f aca="false">IF(AE32&gt;0,"НУ","")</f>
        <v/>
      </c>
      <c r="AF31" s="183" t="str">
        <f aca="false">IF(AF32&gt;0,"НУ","")</f>
        <v/>
      </c>
      <c r="AG31" s="183" t="str">
        <f aca="false">IF(AG32&gt;0,"НУ","")</f>
        <v/>
      </c>
      <c r="AH31" s="183" t="str">
        <f aca="false">IF(AH32&gt;0,"НУ","")</f>
        <v/>
      </c>
      <c r="AI31" s="183" t="str">
        <f aca="false">IF(AI32&gt;0,"НУ","")</f>
        <v/>
      </c>
      <c r="AJ31" s="183" t="str">
        <f aca="false">IF(AJ32&gt;0,"НУ","")</f>
        <v/>
      </c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102"/>
      <c r="D32" s="60"/>
      <c r="E32" s="101"/>
      <c r="F32" s="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8"/>
      <c r="R32" s="187"/>
      <c r="S32" s="187"/>
      <c r="T32" s="188"/>
      <c r="U32" s="187"/>
      <c r="V32" s="187"/>
      <c r="W32" s="188"/>
      <c r="X32" s="187"/>
      <c r="Y32" s="188"/>
      <c r="Z32" s="187"/>
      <c r="AA32" s="188"/>
      <c r="AB32" s="187"/>
      <c r="AC32" s="187"/>
      <c r="AD32" s="188"/>
      <c r="AE32" s="189"/>
      <c r="AF32" s="187"/>
      <c r="AG32" s="187"/>
      <c r="AH32" s="187"/>
      <c r="AI32" s="187"/>
      <c r="AJ32" s="187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>Раціборська Анастасія Романівна</v>
      </c>
      <c r="C33" s="102" t="s">
        <v>250</v>
      </c>
      <c r="D33" s="60" t="str">
        <f aca="false">IFERROR(VLOOKUP($C33,Списки!$A$1:$C$3999,3,0),"")</f>
        <v>контролер</v>
      </c>
      <c r="E33" s="92"/>
      <c r="F33" s="61" t="str">
        <f aca="false">VLOOKUP(F$11,Графік!$I$5:$L$32,3,0)</f>
        <v>Р</v>
      </c>
      <c r="G33" s="62" t="str">
        <f aca="false">VLOOKUP(G$11,Графік!$I$5:$L$32,3,0)</f>
        <v>Р</v>
      </c>
      <c r="H33" s="62" t="str">
        <f aca="false">VLOOKUP(H$11,Графік!$I$5:$L$32,3,0)</f>
        <v>Р</v>
      </c>
      <c r="I33" s="62" t="str">
        <f aca="false">VLOOKUP(I$11,Графік!$I$5:$L$32,3,0)</f>
        <v>Р</v>
      </c>
      <c r="J33" s="62" t="str">
        <f aca="false">VLOOKUP(J$11,Графік!$I$5:$L$32,3,0)</f>
        <v>ВВ</v>
      </c>
      <c r="K33" s="62" t="str">
        <f aca="false">VLOOKUP(K$11,Графік!$I$5:$L$32,3,0)</f>
        <v>ВВ</v>
      </c>
      <c r="L33" s="62" t="str">
        <f aca="false">VLOOKUP(L$11,Графік!$I$5:$L$32,3,0)</f>
        <v>Р</v>
      </c>
      <c r="M33" s="62" t="str">
        <f aca="false">VLOOKUP(M$11,Графік!$I$5:$L$32,3,0)</f>
        <v>Р</v>
      </c>
      <c r="N33" s="62" t="str">
        <f aca="false">VLOOKUP(N$11,Графік!$I$5:$L$32,3,0)</f>
        <v>Р</v>
      </c>
      <c r="O33" s="62" t="str">
        <f aca="false">VLOOKUP(O$11,Графік!$I$5:$L$32,3,0)</f>
        <v>Р</v>
      </c>
      <c r="P33" s="62" t="str">
        <f aca="false">VLOOKUP(P$11,Графік!$I$5:$L$32,3,0)</f>
        <v>ВВ</v>
      </c>
      <c r="Q33" s="63" t="str">
        <f aca="false">VLOOKUP(Q$11,Графік!$I$5:$L$32,3,0)</f>
        <v>ВВ</v>
      </c>
      <c r="R33" s="62" t="str">
        <f aca="false">VLOOKUP(R$11,Графік!$I$5:$L$32,3,0)</f>
        <v>Р</v>
      </c>
      <c r="S33" s="62" t="s">
        <v>70</v>
      </c>
      <c r="T33" s="62" t="s">
        <v>70</v>
      </c>
      <c r="U33" s="62" t="s">
        <v>70</v>
      </c>
      <c r="V33" s="62" t="str">
        <f aca="false">VLOOKUP(V$11,Графік!$I$5:$L$32,3,0)</f>
        <v>ВВ</v>
      </c>
      <c r="W33" s="63" t="str">
        <f aca="false">VLOOKUP(W$11,Графік!$I$5:$L$32,3,0)</f>
        <v>ВВ</v>
      </c>
      <c r="X33" s="62" t="str">
        <f aca="false">VLOOKUP(X$11,Графік!$I$5:$L$32,3,0)</f>
        <v>Р</v>
      </c>
      <c r="Y33" s="63" t="str">
        <f aca="false">VLOOKUP(Y$11,Графік!$I$5:$L$32,3,0)</f>
        <v>Р</v>
      </c>
      <c r="Z33" s="62" t="str">
        <f aca="false">VLOOKUP(Z$11,Графік!$I$5:$L$32,3,0)</f>
        <v>Р</v>
      </c>
      <c r="AA33" s="63" t="str">
        <f aca="false">VLOOKUP(AA$11,Графік!$I$5:$L$32,3,0)</f>
        <v>Р</v>
      </c>
      <c r="AB33" s="62" t="str">
        <f aca="false">VLOOKUP(AB$11,Графік!$I$5:$L$32,3,0)</f>
        <v>ВВ</v>
      </c>
      <c r="AC33" s="62" t="str">
        <f aca="false">VLOOKUP(AC$11,Графік!$I$5:$L$32,3,0)</f>
        <v>ВВ</v>
      </c>
      <c r="AD33" s="63" t="str">
        <f aca="false">VLOOKUP(AD$11,Графік!$I$5:$L$32,3,0)</f>
        <v>Р</v>
      </c>
      <c r="AE33" s="64" t="str">
        <f aca="false">VLOOKUP(AE$11,Графік!$I$5:$L$32,3,0)</f>
        <v>Р</v>
      </c>
      <c r="AF33" s="62" t="str">
        <f aca="false">VLOOKUP(AF$11,Графік!$I$5:$L$32,3,0)</f>
        <v>Р</v>
      </c>
      <c r="AG33" s="62" t="str">
        <f aca="false">VLOOKUP(AG$11,Графік!$I$5:$L$32,3,0)</f>
        <v>Р</v>
      </c>
      <c r="AH33" s="62"/>
      <c r="AI33" s="62"/>
      <c r="AJ33" s="62"/>
      <c r="AK33" s="93" t="n">
        <f aca="false">SUMIF($F33:$AJ36,"Р",$F34:$AJ34)</f>
        <v>136</v>
      </c>
      <c r="AL33" s="94" t="n">
        <f aca="false">SUMIF($F35:$AJ36,"НУ",$F36:$AJ36)</f>
        <v>0</v>
      </c>
      <c r="AM33" s="95" t="n">
        <f aca="false">SUMIF(F33:AJ36,"РВ",F34:AJ34)</f>
        <v>0</v>
      </c>
      <c r="AN33" s="96" t="n">
        <f aca="false">AK33+AL33+AM33</f>
        <v>136</v>
      </c>
      <c r="AO33" s="70" t="n">
        <f aca="false">COUNTIF($F33:$AJ36,"=Р")</f>
        <v>17</v>
      </c>
      <c r="AP33" s="97" t="n">
        <f aca="false">COUNTIF($F33:$AJ36,"=ВВ")</f>
        <v>8</v>
      </c>
      <c r="AQ33" s="97" t="n">
        <f aca="false">COUNTIF($F33:$AJ36,"=В")</f>
        <v>0</v>
      </c>
      <c r="AR33" s="98" t="n">
        <f aca="false">COUNTIF($F33:$AJ36,"=НА")</f>
        <v>0</v>
      </c>
      <c r="AS33" s="98" t="n">
        <f aca="false">COUNTIF(F33:AJ36,"=ТН")</f>
        <v>3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0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n">
        <f aca="false">IF(C33&gt;1,Графік!$L$36,"")</f>
        <v>160</v>
      </c>
    </row>
    <row r="34" customFormat="false" ht="15" hidden="false" customHeight="true" outlineLevel="0" collapsed="false">
      <c r="A34" s="57"/>
      <c r="B34" s="58"/>
      <c r="C34" s="102"/>
      <c r="D34" s="60"/>
      <c r="E34" s="100"/>
      <c r="F34" s="75" t="n">
        <f aca="false">IF(F33="Р",8,"")</f>
        <v>8</v>
      </c>
      <c r="G34" s="170" t="n">
        <f aca="false">IF(G33="Р",8,"")</f>
        <v>8</v>
      </c>
      <c r="H34" s="170" t="n">
        <f aca="false">IF(H33="Р",8,"")</f>
        <v>8</v>
      </c>
      <c r="I34" s="170" t="n">
        <f aca="false">IF(I33="Р",8,"")</f>
        <v>8</v>
      </c>
      <c r="J34" s="170" t="str">
        <f aca="false">IF(J33="Р",8,"")</f>
        <v/>
      </c>
      <c r="K34" s="170" t="str">
        <f aca="false">IF(K33="Р",8,"")</f>
        <v/>
      </c>
      <c r="L34" s="170" t="n">
        <f aca="false">IF(L33="Р",8,"")</f>
        <v>8</v>
      </c>
      <c r="M34" s="170" t="n">
        <f aca="false">IF(M33="Р",8,"")</f>
        <v>8</v>
      </c>
      <c r="N34" s="170" t="n">
        <f aca="false">IF(N33="Р",8,"")</f>
        <v>8</v>
      </c>
      <c r="O34" s="170" t="n">
        <f aca="false">IF(O33="Р",8,"")</f>
        <v>8</v>
      </c>
      <c r="P34" s="170" t="str">
        <f aca="false">IF(P33="Р",8,"")</f>
        <v/>
      </c>
      <c r="Q34" s="171" t="str">
        <f aca="false">IF(Q33="Р",8,"")</f>
        <v/>
      </c>
      <c r="R34" s="170" t="n">
        <f aca="false">IF(R33="Р",8,"")</f>
        <v>8</v>
      </c>
      <c r="S34" s="170" t="str">
        <f aca="false">IF(S33="Р",8,"")</f>
        <v/>
      </c>
      <c r="T34" s="171" t="str">
        <f aca="false">IF(T33="Р",8,"")</f>
        <v/>
      </c>
      <c r="U34" s="171" t="str">
        <f aca="false">IF(U33="Р",8,"")</f>
        <v/>
      </c>
      <c r="V34" s="170" t="str">
        <f aca="false">IF(V33="Р",8,"")</f>
        <v/>
      </c>
      <c r="W34" s="171" t="str">
        <f aca="false">IF(W33="Р",8,"")</f>
        <v/>
      </c>
      <c r="X34" s="170" t="n">
        <f aca="false">IF(X33="Р",8,"")</f>
        <v>8</v>
      </c>
      <c r="Y34" s="171" t="n">
        <f aca="false">IF(Y33="Р",8,"")</f>
        <v>8</v>
      </c>
      <c r="Z34" s="170" t="n">
        <f aca="false">IF(Z33="Р",8,"")</f>
        <v>8</v>
      </c>
      <c r="AA34" s="171" t="n">
        <f aca="false">IF(AA33="Р",8,"")</f>
        <v>8</v>
      </c>
      <c r="AB34" s="170" t="str">
        <f aca="false">IF(AB33="Р",8,"")</f>
        <v/>
      </c>
      <c r="AC34" s="170" t="str">
        <f aca="false">IF(AC33="Р",8,"")</f>
        <v/>
      </c>
      <c r="AD34" s="171" t="n">
        <f aca="false">IF(AD33="Р",8,"")</f>
        <v>8</v>
      </c>
      <c r="AE34" s="172" t="n">
        <f aca="false">IF(AE33="Р",8,"")</f>
        <v>8</v>
      </c>
      <c r="AF34" s="170" t="n">
        <f aca="false">IF(AF33="Р",8,"")</f>
        <v>8</v>
      </c>
      <c r="AG34" s="170" t="n">
        <f aca="false">IF(AG33="Р",8,"")</f>
        <v>8</v>
      </c>
      <c r="AH34" s="170"/>
      <c r="AI34" s="170"/>
      <c r="AJ34" s="170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102"/>
      <c r="D35" s="60"/>
      <c r="E35" s="100"/>
      <c r="F35" s="81" t="str">
        <f aca="false">IF(F36&gt;0,"НУ","")</f>
        <v/>
      </c>
      <c r="G35" s="183" t="str">
        <f aca="false">IF(G36&gt;0,"НУ","")</f>
        <v/>
      </c>
      <c r="H35" s="183" t="str">
        <f aca="false">IF(H36&gt;0,"НУ","")</f>
        <v/>
      </c>
      <c r="I35" s="183" t="str">
        <f aca="false">IF(I36&gt;0,"НУ","")</f>
        <v/>
      </c>
      <c r="J35" s="183" t="str">
        <f aca="false">IF(J36&gt;0,"НУ","")</f>
        <v/>
      </c>
      <c r="K35" s="183" t="str">
        <f aca="false">IF(K36&gt;0,"НУ","")</f>
        <v/>
      </c>
      <c r="L35" s="183" t="str">
        <f aca="false">IF(L36&gt;0,"НУ","")</f>
        <v/>
      </c>
      <c r="M35" s="183" t="str">
        <f aca="false">IF(M36&gt;0,"НУ","")</f>
        <v/>
      </c>
      <c r="N35" s="183" t="str">
        <f aca="false">IF(N36&gt;0,"НУ","")</f>
        <v/>
      </c>
      <c r="O35" s="183" t="str">
        <f aca="false">IF(O36&gt;0,"НУ","")</f>
        <v/>
      </c>
      <c r="P35" s="183" t="str">
        <f aca="false">IF(P36&gt;0,"НУ","")</f>
        <v/>
      </c>
      <c r="Q35" s="184" t="str">
        <f aca="false">IF(Q36&gt;0,"НУ","")</f>
        <v/>
      </c>
      <c r="R35" s="183" t="str">
        <f aca="false">IF(R36&gt;0,"НУ","")</f>
        <v/>
      </c>
      <c r="S35" s="183" t="str">
        <f aca="false">IF(S36&gt;0,"НУ","")</f>
        <v/>
      </c>
      <c r="T35" s="184" t="str">
        <f aca="false">IF(T36&gt;0,"НУ","")</f>
        <v/>
      </c>
      <c r="U35" s="183" t="str">
        <f aca="false">IF(U36&gt;0,"НУ","")</f>
        <v/>
      </c>
      <c r="V35" s="183" t="str">
        <f aca="false">IF(V36&gt;0,"НУ","")</f>
        <v/>
      </c>
      <c r="W35" s="184" t="str">
        <f aca="false">IF(W36&gt;0,"НУ","")</f>
        <v/>
      </c>
      <c r="X35" s="183" t="str">
        <f aca="false">IF(X36&gt;0,"НУ","")</f>
        <v/>
      </c>
      <c r="Y35" s="184" t="str">
        <f aca="false">IF(Y36&gt;0,"НУ","")</f>
        <v/>
      </c>
      <c r="Z35" s="183" t="str">
        <f aca="false">IF(Z36&gt;0,"НУ","")</f>
        <v/>
      </c>
      <c r="AA35" s="184" t="str">
        <f aca="false">IF(AA36&gt;0,"НУ","")</f>
        <v/>
      </c>
      <c r="AB35" s="183" t="str">
        <f aca="false">IF(AB36&gt;0,"НУ","")</f>
        <v/>
      </c>
      <c r="AC35" s="183" t="str">
        <f aca="false">IF(AC36&gt;0,"НУ","")</f>
        <v/>
      </c>
      <c r="AD35" s="184" t="str">
        <f aca="false">IF(AD36&gt;0,"НУ","")</f>
        <v/>
      </c>
      <c r="AE35" s="185" t="str">
        <f aca="false">IF(AE36&gt;0,"НУ","")</f>
        <v/>
      </c>
      <c r="AF35" s="183" t="str">
        <f aca="false">IF(AF36&gt;0,"НУ","")</f>
        <v/>
      </c>
      <c r="AG35" s="183" t="str">
        <f aca="false">IF(AG36&gt;0,"НУ","")</f>
        <v/>
      </c>
      <c r="AH35" s="183" t="str">
        <f aca="false">IF(AH36&gt;0,"НУ","")</f>
        <v/>
      </c>
      <c r="AI35" s="183" t="str">
        <f aca="false">IF(AI36&gt;0,"НУ","")</f>
        <v/>
      </c>
      <c r="AJ35" s="183" t="str">
        <f aca="false">IF(AJ36&gt;0,"НУ","")</f>
        <v/>
      </c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102"/>
      <c r="D36" s="60"/>
      <c r="E36" s="101"/>
      <c r="F36" s="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8"/>
      <c r="R36" s="187"/>
      <c r="S36" s="187"/>
      <c r="T36" s="188"/>
      <c r="U36" s="187"/>
      <c r="V36" s="187"/>
      <c r="W36" s="188"/>
      <c r="X36" s="187"/>
      <c r="Y36" s="188"/>
      <c r="Z36" s="187"/>
      <c r="AA36" s="188"/>
      <c r="AB36" s="187"/>
      <c r="AC36" s="187"/>
      <c r="AD36" s="188"/>
      <c r="AE36" s="189"/>
      <c r="AF36" s="187"/>
      <c r="AG36" s="187"/>
      <c r="AH36" s="187"/>
      <c r="AI36" s="187"/>
      <c r="AJ36" s="187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57" t="n">
        <v>7</v>
      </c>
      <c r="B37" s="58" t="str">
        <f aca="false">IFERROR(VLOOKUP($C37,Списки!$A$1:$C$3999,2,0),"")</f>
        <v>Чобан Артем Васильович</v>
      </c>
      <c r="C37" s="102" t="s">
        <v>251</v>
      </c>
      <c r="D37" s="60" t="str">
        <f aca="false">IFERROR(VLOOKUP($C37,Списки!$A$1:$C$3999,3,0),"")</f>
        <v>старший контролер </v>
      </c>
      <c r="E37" s="92"/>
      <c r="F37" s="61" t="str">
        <f aca="false">VLOOKUP(F$11,Графік!$I$5:$L$32,3,0)</f>
        <v>Р</v>
      </c>
      <c r="G37" s="62" t="str">
        <f aca="false">VLOOKUP(G$11,Графік!$I$5:$L$32,3,0)</f>
        <v>Р</v>
      </c>
      <c r="H37" s="62" t="str">
        <f aca="false">VLOOKUP(H$11,Графік!$I$5:$L$32,3,0)</f>
        <v>Р</v>
      </c>
      <c r="I37" s="62" t="str">
        <f aca="false">VLOOKUP(I$11,Графік!$I$5:$L$32,3,0)</f>
        <v>Р</v>
      </c>
      <c r="J37" s="62" t="str">
        <f aca="false">VLOOKUP(J$11,Графік!$I$5:$L$32,3,0)</f>
        <v>ВВ</v>
      </c>
      <c r="K37" s="62" t="str">
        <f aca="false">VLOOKUP(K$11,Графік!$I$5:$L$32,3,0)</f>
        <v>ВВ</v>
      </c>
      <c r="L37" s="62" t="str">
        <f aca="false">VLOOKUP(L$11,Графік!$I$5:$L$32,3,0)</f>
        <v>Р</v>
      </c>
      <c r="M37" s="62" t="str">
        <f aca="false">VLOOKUP(M$11,Графік!$I$5:$L$32,3,0)</f>
        <v>Р</v>
      </c>
      <c r="N37" s="62" t="s">
        <v>66</v>
      </c>
      <c r="O37" s="62" t="str">
        <f aca="false">VLOOKUP(O$11,Графік!$I$5:$L$32,3,0)</f>
        <v>Р</v>
      </c>
      <c r="P37" s="62" t="str">
        <f aca="false">VLOOKUP(P$11,Графік!$I$5:$L$32,3,0)</f>
        <v>ВВ</v>
      </c>
      <c r="Q37" s="63" t="str">
        <f aca="false">VLOOKUP(Q$11,Графік!$I$5:$L$32,3,0)</f>
        <v>ВВ</v>
      </c>
      <c r="R37" s="62" t="s">
        <v>66</v>
      </c>
      <c r="S37" s="62" t="str">
        <f aca="false">VLOOKUP(S$11,Графік!$I$5:$L$32,3,0)</f>
        <v>Р</v>
      </c>
      <c r="T37" s="63" t="str">
        <f aca="false">VLOOKUP(T$11,Графік!$I$5:$L$32,3,0)</f>
        <v>Р</v>
      </c>
      <c r="U37" s="62" t="str">
        <f aca="false">VLOOKUP(U$11,Графік!$I$5:$L$32,3,0)</f>
        <v>Р</v>
      </c>
      <c r="V37" s="62" t="str">
        <f aca="false">VLOOKUP(V$11,Графік!$I$5:$L$32,3,0)</f>
        <v>ВВ</v>
      </c>
      <c r="W37" s="63" t="str">
        <f aca="false">VLOOKUP(W$11,Графік!$I$5:$L$32,3,0)</f>
        <v>ВВ</v>
      </c>
      <c r="X37" s="62" t="str">
        <f aca="false">VLOOKUP(X$11,Графік!$I$5:$L$32,3,0)</f>
        <v>Р</v>
      </c>
      <c r="Y37" s="63" t="str">
        <f aca="false">VLOOKUP(Y$11,Графік!$I$5:$L$32,3,0)</f>
        <v>Р</v>
      </c>
      <c r="Z37" s="62" t="str">
        <f aca="false">VLOOKUP(Z$11,Графік!$I$5:$L$32,3,0)</f>
        <v>Р</v>
      </c>
      <c r="AA37" s="63" t="s">
        <v>66</v>
      </c>
      <c r="AB37" s="62" t="str">
        <f aca="false">VLOOKUP(AB$11,Графік!$I$5:$L$32,3,0)</f>
        <v>ВВ</v>
      </c>
      <c r="AC37" s="62" t="str">
        <f aca="false">VLOOKUP(AC$11,Графік!$I$5:$L$32,3,0)</f>
        <v>ВВ</v>
      </c>
      <c r="AD37" s="63" t="str">
        <f aca="false">VLOOKUP(AD$11,Графік!$I$5:$L$32,3,0)</f>
        <v>Р</v>
      </c>
      <c r="AE37" s="64" t="str">
        <f aca="false">VLOOKUP(AE$11,Графік!$I$5:$L$32,3,0)</f>
        <v>Р</v>
      </c>
      <c r="AF37" s="62" t="str">
        <f aca="false">VLOOKUP(AF$11,Графік!$I$5:$L$32,3,0)</f>
        <v>Р</v>
      </c>
      <c r="AG37" s="62" t="str">
        <f aca="false">VLOOKUP(AG$11,Графік!$I$5:$L$32,3,0)</f>
        <v>Р</v>
      </c>
      <c r="AH37" s="62"/>
      <c r="AI37" s="62"/>
      <c r="AJ37" s="62"/>
      <c r="AK37" s="93" t="n">
        <f aca="false">SUMIF($F37:$AJ40,"Р",$F38:$AJ38)</f>
        <v>128</v>
      </c>
      <c r="AL37" s="94" t="n">
        <f aca="false">SUMIF($F39:$AJ40,"НУ",$F40:$AJ40)</f>
        <v>0</v>
      </c>
      <c r="AM37" s="95" t="n">
        <f aca="false">SUMIF(F37:AJ40,"РВ",F38:AJ38)</f>
        <v>0</v>
      </c>
      <c r="AN37" s="96" t="n">
        <f aca="false">AK37+AL37+AM37</f>
        <v>128</v>
      </c>
      <c r="AO37" s="70" t="n">
        <f aca="false">COUNTIF($F37:$AJ40,"=Р")</f>
        <v>17</v>
      </c>
      <c r="AP37" s="97" t="n">
        <f aca="false">COUNTIF($F37:$AJ40,"=ВВ")</f>
        <v>8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0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0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3</v>
      </c>
      <c r="BA37" s="73" t="n">
        <f aca="false">IF(C37&gt;1,Графік!$L$36,"")</f>
        <v>160</v>
      </c>
    </row>
    <row r="38" customFormat="false" ht="15" hidden="false" customHeight="true" outlineLevel="0" collapsed="false">
      <c r="A38" s="57"/>
      <c r="B38" s="58"/>
      <c r="C38" s="102"/>
      <c r="D38" s="60"/>
      <c r="E38" s="100"/>
      <c r="F38" s="75" t="n">
        <f aca="false">IF(F37="Р",8,"")</f>
        <v>8</v>
      </c>
      <c r="G38" s="170" t="n">
        <f aca="false">IF(G37="Р",8,"")</f>
        <v>8</v>
      </c>
      <c r="H38" s="170" t="n">
        <f aca="false">IF(H37="Р",8,"")</f>
        <v>8</v>
      </c>
      <c r="I38" s="170" t="n">
        <v>4</v>
      </c>
      <c r="J38" s="170" t="str">
        <f aca="false">IF(J37="Р",8,"")</f>
        <v/>
      </c>
      <c r="K38" s="170" t="str">
        <f aca="false">IF(K37="Р",8,"")</f>
        <v/>
      </c>
      <c r="L38" s="170" t="n">
        <f aca="false">IF(L37="Р",8,"")</f>
        <v>8</v>
      </c>
      <c r="M38" s="170" t="n">
        <v>4</v>
      </c>
      <c r="N38" s="170" t="str">
        <f aca="false">IF(N37="Р",8,"")</f>
        <v/>
      </c>
      <c r="O38" s="170" t="n">
        <f aca="false">IF(O37="Р",8,"")</f>
        <v>8</v>
      </c>
      <c r="P38" s="170" t="str">
        <f aca="false">IF(P37="Р",8,"")</f>
        <v/>
      </c>
      <c r="Q38" s="171" t="str">
        <f aca="false">IF(Q37="Р",8,"")</f>
        <v/>
      </c>
      <c r="R38" s="170" t="str">
        <f aca="false">IF(R37="Р",8,"")</f>
        <v/>
      </c>
      <c r="S38" s="170" t="n">
        <f aca="false">IF(S37="Р",8,"")</f>
        <v>8</v>
      </c>
      <c r="T38" s="171" t="n">
        <f aca="false">IF(T37="Р",8,"")</f>
        <v>8</v>
      </c>
      <c r="U38" s="170" t="n">
        <f aca="false">IF(U37="Р",8,"")</f>
        <v>8</v>
      </c>
      <c r="V38" s="170" t="str">
        <f aca="false">IF(V37="Р",8,"")</f>
        <v/>
      </c>
      <c r="W38" s="171" t="str">
        <f aca="false">IF(W37="Р",8,"")</f>
        <v/>
      </c>
      <c r="X38" s="170" t="n">
        <f aca="false">IF(X37="Р",8,"")</f>
        <v>8</v>
      </c>
      <c r="Y38" s="171" t="n">
        <f aca="false">IF(Y37="Р",8,"")</f>
        <v>8</v>
      </c>
      <c r="Z38" s="170" t="n">
        <f aca="false">IF(Z37="Р",8,"")</f>
        <v>8</v>
      </c>
      <c r="AA38" s="171" t="str">
        <f aca="false">IF(AA37="Р",8,"")</f>
        <v/>
      </c>
      <c r="AB38" s="170" t="str">
        <f aca="false">IF(AB37="Р",8,"")</f>
        <v/>
      </c>
      <c r="AC38" s="170" t="str">
        <f aca="false">IF(AC37="Р",8,"")</f>
        <v/>
      </c>
      <c r="AD38" s="171" t="n">
        <f aca="false">IF(AD37="Р",8,"")</f>
        <v>8</v>
      </c>
      <c r="AE38" s="172" t="n">
        <f aca="false">IF(AE37="Р",8,"")</f>
        <v>8</v>
      </c>
      <c r="AF38" s="170" t="n">
        <f aca="false">IF(AF37="Р",8,"")</f>
        <v>8</v>
      </c>
      <c r="AG38" s="170" t="n">
        <f aca="false">IF(AG37="Р",8,"")</f>
        <v>8</v>
      </c>
      <c r="AH38" s="170"/>
      <c r="AI38" s="170"/>
      <c r="AJ38" s="170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57"/>
      <c r="B39" s="58"/>
      <c r="C39" s="102"/>
      <c r="D39" s="60"/>
      <c r="E39" s="100"/>
      <c r="F39" s="81" t="str">
        <f aca="false">IF(F40&gt;0,"НУ","")</f>
        <v/>
      </c>
      <c r="G39" s="183" t="str">
        <f aca="false">IF(G40&gt;0,"НУ","")</f>
        <v/>
      </c>
      <c r="H39" s="183" t="str">
        <f aca="false">IF(H40&gt;0,"НУ","")</f>
        <v/>
      </c>
      <c r="I39" s="183" t="str">
        <f aca="false">IF(I40&gt;0,"НУ","")</f>
        <v/>
      </c>
      <c r="J39" s="183" t="str">
        <f aca="false">IF(J40&gt;0,"НУ","")</f>
        <v/>
      </c>
      <c r="K39" s="183" t="str">
        <f aca="false">IF(K40&gt;0,"НУ","")</f>
        <v/>
      </c>
      <c r="L39" s="183" t="str">
        <f aca="false">IF(L40&gt;0,"НУ","")</f>
        <v/>
      </c>
      <c r="M39" s="183" t="str">
        <f aca="false">IF(M40&gt;0,"НУ","")</f>
        <v/>
      </c>
      <c r="N39" s="183" t="str">
        <f aca="false">IF(N40&gt;0,"НУ","")</f>
        <v/>
      </c>
      <c r="O39" s="183" t="str">
        <f aca="false">IF(O40&gt;0,"НУ","")</f>
        <v/>
      </c>
      <c r="P39" s="183" t="str">
        <f aca="false">IF(P40&gt;0,"НУ","")</f>
        <v/>
      </c>
      <c r="Q39" s="184" t="str">
        <f aca="false">IF(Q40&gt;0,"НУ","")</f>
        <v/>
      </c>
      <c r="R39" s="183" t="str">
        <f aca="false">IF(R40&gt;0,"НУ","")</f>
        <v/>
      </c>
      <c r="S39" s="183" t="str">
        <f aca="false">IF(S40&gt;0,"НУ","")</f>
        <v/>
      </c>
      <c r="T39" s="184" t="str">
        <f aca="false">IF(T40&gt;0,"НУ","")</f>
        <v/>
      </c>
      <c r="U39" s="183" t="str">
        <f aca="false">IF(U40&gt;0,"НУ","")</f>
        <v/>
      </c>
      <c r="V39" s="183" t="str">
        <f aca="false">IF(V40&gt;0,"НУ","")</f>
        <v/>
      </c>
      <c r="W39" s="184" t="str">
        <f aca="false">IF(W40&gt;0,"НУ","")</f>
        <v/>
      </c>
      <c r="X39" s="183" t="str">
        <f aca="false">IF(X40&gt;0,"НУ","")</f>
        <v/>
      </c>
      <c r="Y39" s="184" t="str">
        <f aca="false">IF(Y40&gt;0,"НУ","")</f>
        <v/>
      </c>
      <c r="Z39" s="183" t="str">
        <f aca="false">IF(Z40&gt;0,"НУ","")</f>
        <v/>
      </c>
      <c r="AA39" s="184" t="str">
        <f aca="false">IF(AA40&gt;0,"НУ","")</f>
        <v/>
      </c>
      <c r="AB39" s="183" t="str">
        <f aca="false">IF(AB40&gt;0,"НУ","")</f>
        <v/>
      </c>
      <c r="AC39" s="183" t="str">
        <f aca="false">IF(AC40&gt;0,"НУ","")</f>
        <v/>
      </c>
      <c r="AD39" s="184" t="str">
        <f aca="false">IF(AD40&gt;0,"НУ","")</f>
        <v/>
      </c>
      <c r="AE39" s="185" t="str">
        <f aca="false">IF(AE40&gt;0,"НУ","")</f>
        <v/>
      </c>
      <c r="AF39" s="183" t="str">
        <f aca="false">IF(AF40&gt;0,"НУ","")</f>
        <v/>
      </c>
      <c r="AG39" s="183" t="str">
        <f aca="false">IF(AG40&gt;0,"НУ","")</f>
        <v/>
      </c>
      <c r="AH39" s="183" t="str">
        <f aca="false">IF(AH40&gt;0,"НУ","")</f>
        <v/>
      </c>
      <c r="AI39" s="183" t="str">
        <f aca="false">IF(AI40&gt;0,"НУ","")</f>
        <v/>
      </c>
      <c r="AJ39" s="183" t="str">
        <f aca="false">IF(AJ40&gt;0,"НУ","")</f>
        <v/>
      </c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57"/>
      <c r="B40" s="58"/>
      <c r="C40" s="102"/>
      <c r="D40" s="60"/>
      <c r="E40" s="101"/>
      <c r="F40" s="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8"/>
      <c r="R40" s="187"/>
      <c r="S40" s="187"/>
      <c r="T40" s="188"/>
      <c r="U40" s="187"/>
      <c r="V40" s="187"/>
      <c r="W40" s="188"/>
      <c r="X40" s="187"/>
      <c r="Y40" s="188"/>
      <c r="Z40" s="187"/>
      <c r="AA40" s="188"/>
      <c r="AB40" s="187"/>
      <c r="AC40" s="187"/>
      <c r="AD40" s="188"/>
      <c r="AE40" s="189"/>
      <c r="AF40" s="187"/>
      <c r="AG40" s="187"/>
      <c r="AH40" s="187"/>
      <c r="AI40" s="187"/>
      <c r="AJ40" s="187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208" t="n">
        <v>8</v>
      </c>
      <c r="B41" s="58" t="str">
        <f aca="false">IFERROR(VLOOKUP($C41,Списки!$A$1:$C$3999,2,0),"")</f>
        <v>Пінтя Іван Сергійович</v>
      </c>
      <c r="C41" s="102" t="s">
        <v>252</v>
      </c>
      <c r="D41" s="60" t="str">
        <f aca="false">IFERROR(VLOOKUP($C41,Списки!$A$1:$C$3999,3,0),"")</f>
        <v>контролер</v>
      </c>
      <c r="E41" s="92"/>
      <c r="F41" s="61" t="str">
        <f aca="false">VLOOKUP(F$11,Графік!$I$5:$L$32,3,0)</f>
        <v>Р</v>
      </c>
      <c r="G41" s="62" t="str">
        <f aca="false">VLOOKUP(G$11,Графік!$I$5:$L$32,3,0)</f>
        <v>Р</v>
      </c>
      <c r="H41" s="62" t="str">
        <f aca="false">VLOOKUP(H$11,Графік!$I$5:$L$32,3,0)</f>
        <v>Р</v>
      </c>
      <c r="I41" s="62" t="str">
        <f aca="false">VLOOKUP(I$11,Графік!$I$5:$L$32,3,0)</f>
        <v>Р</v>
      </c>
      <c r="J41" s="62" t="str">
        <f aca="false">VLOOKUP(J$11,Графік!$I$5:$L$32,3,0)</f>
        <v>ВВ</v>
      </c>
      <c r="K41" s="62" t="str">
        <f aca="false">VLOOKUP(K$11,Графік!$I$5:$L$32,3,0)</f>
        <v>ВВ</v>
      </c>
      <c r="L41" s="62" t="str">
        <f aca="false">VLOOKUP(L$11,Графік!$I$5:$L$32,3,0)</f>
        <v>Р</v>
      </c>
      <c r="M41" s="62" t="str">
        <f aca="false">VLOOKUP(M$11,Графік!$I$5:$L$32,3,0)</f>
        <v>Р</v>
      </c>
      <c r="N41" s="62" t="str">
        <f aca="false">VLOOKUP(N$11,Графік!$I$5:$L$32,3,0)</f>
        <v>Р</v>
      </c>
      <c r="O41" s="62" t="str">
        <f aca="false">VLOOKUP(O$11,Графік!$I$5:$L$32,3,0)</f>
        <v>Р</v>
      </c>
      <c r="P41" s="62" t="str">
        <f aca="false">VLOOKUP(P$11,Графік!$I$5:$L$32,3,0)</f>
        <v>ВВ</v>
      </c>
      <c r="Q41" s="63" t="str">
        <f aca="false">VLOOKUP(Q$11,Графік!$I$5:$L$32,3,0)</f>
        <v>ВВ</v>
      </c>
      <c r="R41" s="62" t="str">
        <f aca="false">VLOOKUP(R$11,Графік!$I$5:$L$32,3,0)</f>
        <v>Р</v>
      </c>
      <c r="S41" s="62" t="str">
        <f aca="false">VLOOKUP(S$11,Графік!$I$5:$L$32,3,0)</f>
        <v>Р</v>
      </c>
      <c r="T41" s="63" t="str">
        <f aca="false">VLOOKUP(T$11,Графік!$I$5:$L$32,3,0)</f>
        <v>Р</v>
      </c>
      <c r="U41" s="62" t="str">
        <f aca="false">VLOOKUP(U$11,Графік!$I$5:$L$32,3,0)</f>
        <v>Р</v>
      </c>
      <c r="V41" s="62" t="str">
        <f aca="false">VLOOKUP(V$11,Графік!$I$5:$L$32,3,0)</f>
        <v>ВВ</v>
      </c>
      <c r="W41" s="63" t="str">
        <f aca="false">VLOOKUP(W$11,Графік!$I$5:$L$32,3,0)</f>
        <v>ВВ</v>
      </c>
      <c r="X41" s="62" t="str">
        <f aca="false">VLOOKUP(X$11,Графік!$I$5:$L$32,3,0)</f>
        <v>Р</v>
      </c>
      <c r="Y41" s="63" t="str">
        <f aca="false">VLOOKUP(Y$11,Графік!$I$5:$L$32,3,0)</f>
        <v>Р</v>
      </c>
      <c r="Z41" s="62" t="str">
        <f aca="false">VLOOKUP(Z$11,Графік!$I$5:$L$32,3,0)</f>
        <v>Р</v>
      </c>
      <c r="AA41" s="63" t="str">
        <f aca="false">VLOOKUP(AA$11,Графік!$I$5:$L$32,3,0)</f>
        <v>Р</v>
      </c>
      <c r="AB41" s="62" t="str">
        <f aca="false">VLOOKUP(AB$11,Графік!$I$5:$L$32,3,0)</f>
        <v>ВВ</v>
      </c>
      <c r="AC41" s="62" t="str">
        <f aca="false">VLOOKUP(AC$11,Графік!$I$5:$L$32,3,0)</f>
        <v>ВВ</v>
      </c>
      <c r="AD41" s="63" t="str">
        <f aca="false">VLOOKUP(AD$11,Графік!$I$5:$L$32,3,0)</f>
        <v>Р</v>
      </c>
      <c r="AE41" s="64" t="str">
        <f aca="false">VLOOKUP(AE$11,Графік!$I$5:$L$32,3,0)</f>
        <v>Р</v>
      </c>
      <c r="AF41" s="62" t="str">
        <f aca="false">VLOOKUP(AF$11,Графік!$I$5:$L$32,3,0)</f>
        <v>Р</v>
      </c>
      <c r="AG41" s="62" t="str">
        <f aca="false">VLOOKUP(AG$11,Графік!$I$5:$L$32,3,0)</f>
        <v>Р</v>
      </c>
      <c r="AH41" s="62"/>
      <c r="AI41" s="62"/>
      <c r="AJ41" s="62"/>
      <c r="AK41" s="93" t="n">
        <f aca="false">SUMIF($F41:$AJ44,"Р",$F42:$AJ42)</f>
        <v>160</v>
      </c>
      <c r="AL41" s="94" t="n">
        <f aca="false">SUMIF($F43:$AJ44,"НУ",$F44:$AJ44)</f>
        <v>0</v>
      </c>
      <c r="AM41" s="95" t="n">
        <f aca="false">SUMIF(F41:AJ44,"РВ",F42:AJ42)</f>
        <v>0</v>
      </c>
      <c r="AN41" s="96" t="n">
        <f aca="false">AK41+AL41+AM41</f>
        <v>160</v>
      </c>
      <c r="AO41" s="70" t="n">
        <f aca="false">COUNTIF($F41:$AJ44,"=Р")</f>
        <v>20</v>
      </c>
      <c r="AP41" s="97" t="n">
        <f aca="false">COUNTIF($F41:$AJ44,"=ВВ")</f>
        <v>8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0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n">
        <f aca="false">IF(C41&gt;1,Графік!$L$36,"")</f>
        <v>160</v>
      </c>
    </row>
    <row r="42" customFormat="false" ht="15" hidden="false" customHeight="true" outlineLevel="0" collapsed="false">
      <c r="A42" s="208"/>
      <c r="B42" s="58"/>
      <c r="C42" s="102"/>
      <c r="D42" s="60"/>
      <c r="E42" s="100"/>
      <c r="F42" s="75" t="n">
        <f aca="false">IF(F41="Р",8,"")</f>
        <v>8</v>
      </c>
      <c r="G42" s="170" t="n">
        <f aca="false">IF(G41="Р",8,"")</f>
        <v>8</v>
      </c>
      <c r="H42" s="170" t="n">
        <f aca="false">IF(H41="Р",8,"")</f>
        <v>8</v>
      </c>
      <c r="I42" s="170" t="n">
        <f aca="false">IF(I41="Р",8,"")</f>
        <v>8</v>
      </c>
      <c r="J42" s="170" t="str">
        <f aca="false">IF(J41="Р",8,"")</f>
        <v/>
      </c>
      <c r="K42" s="170" t="str">
        <f aca="false">IF(K41="Р",8,"")</f>
        <v/>
      </c>
      <c r="L42" s="170" t="n">
        <f aca="false">IF(L41="Р",8,"")</f>
        <v>8</v>
      </c>
      <c r="M42" s="170" t="n">
        <f aca="false">IF(M41="Р",8,"")</f>
        <v>8</v>
      </c>
      <c r="N42" s="170" t="n">
        <f aca="false">IF(N41="Р",8,"")</f>
        <v>8</v>
      </c>
      <c r="O42" s="170" t="n">
        <f aca="false">IF(O41="Р",8,"")</f>
        <v>8</v>
      </c>
      <c r="P42" s="170" t="str">
        <f aca="false">IF(P41="Р",8,"")</f>
        <v/>
      </c>
      <c r="Q42" s="171" t="str">
        <f aca="false">IF(Q41="Р",8,"")</f>
        <v/>
      </c>
      <c r="R42" s="170" t="n">
        <f aca="false">IF(R41="Р",8,"")</f>
        <v>8</v>
      </c>
      <c r="S42" s="170" t="n">
        <f aca="false">IF(S41="Р",8,"")</f>
        <v>8</v>
      </c>
      <c r="T42" s="171" t="n">
        <f aca="false">IF(T41="Р",8,"")</f>
        <v>8</v>
      </c>
      <c r="U42" s="170" t="n">
        <f aca="false">IF(U41="Р",8,"")</f>
        <v>8</v>
      </c>
      <c r="V42" s="170" t="str">
        <f aca="false">IF(V41="Р",8,"")</f>
        <v/>
      </c>
      <c r="W42" s="171" t="str">
        <f aca="false">IF(W41="Р",8,"")</f>
        <v/>
      </c>
      <c r="X42" s="170" t="n">
        <f aca="false">IF(X41="Р",8,"")</f>
        <v>8</v>
      </c>
      <c r="Y42" s="171" t="n">
        <f aca="false">IF(Y41="Р",8,"")</f>
        <v>8</v>
      </c>
      <c r="Z42" s="170" t="n">
        <f aca="false">IF(Z41="Р",8,"")</f>
        <v>8</v>
      </c>
      <c r="AA42" s="171" t="n">
        <f aca="false">IF(AA41="Р",8,"")</f>
        <v>8</v>
      </c>
      <c r="AB42" s="170" t="str">
        <f aca="false">IF(AB41="Р",8,"")</f>
        <v/>
      </c>
      <c r="AC42" s="170" t="str">
        <f aca="false">IF(AC41="Р",8,"")</f>
        <v/>
      </c>
      <c r="AD42" s="171" t="n">
        <f aca="false">IF(AD41="Р",8,"")</f>
        <v>8</v>
      </c>
      <c r="AE42" s="172" t="n">
        <f aca="false">IF(AE41="Р",8,"")</f>
        <v>8</v>
      </c>
      <c r="AF42" s="170" t="n">
        <f aca="false">IF(AF41="Р",8,"")</f>
        <v>8</v>
      </c>
      <c r="AG42" s="170" t="n">
        <f aca="false">IF(AG41="Р",8,"")</f>
        <v>8</v>
      </c>
      <c r="AH42" s="170"/>
      <c r="AI42" s="170"/>
      <c r="AJ42" s="170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208"/>
      <c r="B43" s="58"/>
      <c r="C43" s="102"/>
      <c r="D43" s="60"/>
      <c r="E43" s="100"/>
      <c r="F43" s="81" t="str">
        <f aca="false">IF(F44&gt;0,"НУ","")</f>
        <v/>
      </c>
      <c r="G43" s="183" t="str">
        <f aca="false">IF(G44&gt;0,"НУ","")</f>
        <v/>
      </c>
      <c r="H43" s="183" t="str">
        <f aca="false">IF(H44&gt;0,"НУ","")</f>
        <v/>
      </c>
      <c r="I43" s="183" t="str">
        <f aca="false">IF(I44&gt;0,"НУ","")</f>
        <v/>
      </c>
      <c r="J43" s="183" t="str">
        <f aca="false">IF(J44&gt;0,"НУ","")</f>
        <v/>
      </c>
      <c r="K43" s="183" t="str">
        <f aca="false">IF(K44&gt;0,"НУ","")</f>
        <v/>
      </c>
      <c r="L43" s="183" t="str">
        <f aca="false">IF(L44&gt;0,"НУ","")</f>
        <v/>
      </c>
      <c r="M43" s="183" t="str">
        <f aca="false">IF(M44&gt;0,"НУ","")</f>
        <v/>
      </c>
      <c r="N43" s="183" t="str">
        <f aca="false">IF(N44&gt;0,"НУ","")</f>
        <v/>
      </c>
      <c r="O43" s="183" t="str">
        <f aca="false">IF(O44&gt;0,"НУ","")</f>
        <v/>
      </c>
      <c r="P43" s="183" t="str">
        <f aca="false">IF(P44&gt;0,"НУ","")</f>
        <v/>
      </c>
      <c r="Q43" s="184" t="str">
        <f aca="false">IF(Q44&gt;0,"НУ","")</f>
        <v/>
      </c>
      <c r="R43" s="183" t="str">
        <f aca="false">IF(R44&gt;0,"НУ","")</f>
        <v/>
      </c>
      <c r="S43" s="183" t="str">
        <f aca="false">IF(S44&gt;0,"НУ","")</f>
        <v/>
      </c>
      <c r="T43" s="184" t="str">
        <f aca="false">IF(T44&gt;0,"НУ","")</f>
        <v/>
      </c>
      <c r="U43" s="183" t="str">
        <f aca="false">IF(U44&gt;0,"НУ","")</f>
        <v/>
      </c>
      <c r="V43" s="183" t="str">
        <f aca="false">IF(V44&gt;0,"НУ","")</f>
        <v/>
      </c>
      <c r="W43" s="184" t="str">
        <f aca="false">IF(W44&gt;0,"НУ","")</f>
        <v/>
      </c>
      <c r="X43" s="183" t="str">
        <f aca="false">IF(X44&gt;0,"НУ","")</f>
        <v/>
      </c>
      <c r="Y43" s="184" t="str">
        <f aca="false">IF(Y44&gt;0,"НУ","")</f>
        <v/>
      </c>
      <c r="Z43" s="183" t="str">
        <f aca="false">IF(Z44&gt;0,"НУ","")</f>
        <v/>
      </c>
      <c r="AA43" s="184" t="str">
        <f aca="false">IF(AA44&gt;0,"НУ","")</f>
        <v/>
      </c>
      <c r="AB43" s="183" t="str">
        <f aca="false">IF(AB44&gt;0,"НУ","")</f>
        <v/>
      </c>
      <c r="AC43" s="183" t="str">
        <f aca="false">IF(AC44&gt;0,"НУ","")</f>
        <v/>
      </c>
      <c r="AD43" s="184" t="str">
        <f aca="false">IF(AD44&gt;0,"НУ","")</f>
        <v/>
      </c>
      <c r="AE43" s="185" t="str">
        <f aca="false">IF(AE44&gt;0,"НУ","")</f>
        <v/>
      </c>
      <c r="AF43" s="183" t="str">
        <f aca="false">IF(AF44&gt;0,"НУ","")</f>
        <v/>
      </c>
      <c r="AG43" s="183" t="str">
        <f aca="false">IF(AG44&gt;0,"НУ","")</f>
        <v/>
      </c>
      <c r="AH43" s="183" t="str">
        <f aca="false">IF(AH44&gt;0,"НУ","")</f>
        <v/>
      </c>
      <c r="AI43" s="183" t="str">
        <f aca="false">IF(AI44&gt;0,"НУ","")</f>
        <v/>
      </c>
      <c r="AJ43" s="183" t="str">
        <f aca="false">IF(AJ44&gt;0,"НУ","")</f>
        <v/>
      </c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208"/>
      <c r="B44" s="58"/>
      <c r="C44" s="102"/>
      <c r="D44" s="60"/>
      <c r="E44" s="101"/>
      <c r="F44" s="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8"/>
      <c r="R44" s="187"/>
      <c r="S44" s="187"/>
      <c r="T44" s="188"/>
      <c r="U44" s="187"/>
      <c r="V44" s="187"/>
      <c r="W44" s="188"/>
      <c r="X44" s="187"/>
      <c r="Y44" s="188"/>
      <c r="Z44" s="187"/>
      <c r="AA44" s="188"/>
      <c r="AB44" s="187"/>
      <c r="AC44" s="187"/>
      <c r="AD44" s="188"/>
      <c r="AE44" s="189"/>
      <c r="AF44" s="187"/>
      <c r="AG44" s="187"/>
      <c r="AH44" s="187"/>
      <c r="AI44" s="187"/>
      <c r="AJ44" s="187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57" t="n">
        <v>9</v>
      </c>
      <c r="B45" s="58" t="str">
        <f aca="false">IFERROR(VLOOKUP($C45,Списки!$A$1:$C$3999,2,0),"")</f>
        <v>Торак Олександр Петрович</v>
      </c>
      <c r="C45" s="102" t="s">
        <v>253</v>
      </c>
      <c r="D45" s="60" t="str">
        <f aca="false">IFERROR(VLOOKUP($C45,Списки!$A$1:$C$3999,3,0),"")</f>
        <v>контролер</v>
      </c>
      <c r="E45" s="92"/>
      <c r="F45" s="61" t="str">
        <f aca="false">VLOOKUP(F$11,Графік!$I$5:$L$32,3,0)</f>
        <v>Р</v>
      </c>
      <c r="G45" s="62" t="str">
        <f aca="false">VLOOKUP(G$11,Графік!$I$5:$L$32,3,0)</f>
        <v>Р</v>
      </c>
      <c r="H45" s="62" t="str">
        <f aca="false">VLOOKUP(H$11,Графік!$I$5:$L$32,3,0)</f>
        <v>Р</v>
      </c>
      <c r="I45" s="62" t="str">
        <f aca="false">VLOOKUP(I$11,Графік!$I$5:$L$32,3,0)</f>
        <v>Р</v>
      </c>
      <c r="J45" s="62" t="str">
        <f aca="false">VLOOKUP(J$11,Графік!$I$5:$L$32,3,0)</f>
        <v>ВВ</v>
      </c>
      <c r="K45" s="62" t="str">
        <f aca="false">VLOOKUP(K$11,Графік!$I$5:$L$32,3,0)</f>
        <v>ВВ</v>
      </c>
      <c r="L45" s="62" t="str">
        <f aca="false">VLOOKUP(L$11,Графік!$I$5:$L$32,3,0)</f>
        <v>Р</v>
      </c>
      <c r="M45" s="62" t="str">
        <f aca="false">VLOOKUP(M$11,Графік!$I$5:$L$32,3,0)</f>
        <v>Р</v>
      </c>
      <c r="N45" s="62" t="str">
        <f aca="false">VLOOKUP(N$11,Графік!$I$5:$L$32,3,0)</f>
        <v>Р</v>
      </c>
      <c r="O45" s="62" t="str">
        <f aca="false">VLOOKUP(O$11,Графік!$I$5:$L$32,3,0)</f>
        <v>Р</v>
      </c>
      <c r="P45" s="62" t="str">
        <f aca="false">VLOOKUP(P$11,Графік!$I$5:$L$32,3,0)</f>
        <v>ВВ</v>
      </c>
      <c r="Q45" s="63" t="str">
        <f aca="false">VLOOKUP(Q$11,Графік!$I$5:$L$32,3,0)</f>
        <v>ВВ</v>
      </c>
      <c r="R45" s="62" t="str">
        <f aca="false">VLOOKUP(R$11,Графік!$I$5:$L$32,3,0)</f>
        <v>Р</v>
      </c>
      <c r="S45" s="62" t="str">
        <f aca="false">VLOOKUP(S$11,Графік!$I$5:$L$32,3,0)</f>
        <v>Р</v>
      </c>
      <c r="T45" s="63" t="str">
        <f aca="false">VLOOKUP(T$11,Графік!$I$5:$L$32,3,0)</f>
        <v>Р</v>
      </c>
      <c r="U45" s="62" t="str">
        <f aca="false">VLOOKUP(U$11,Графік!$I$5:$L$32,3,0)</f>
        <v>Р</v>
      </c>
      <c r="V45" s="62" t="str">
        <f aca="false">VLOOKUP(V$11,Графік!$I$5:$L$32,3,0)</f>
        <v>ВВ</v>
      </c>
      <c r="W45" s="63" t="str">
        <f aca="false">VLOOKUP(W$11,Графік!$I$5:$L$32,3,0)</f>
        <v>ВВ</v>
      </c>
      <c r="X45" s="62" t="str">
        <f aca="false">VLOOKUP(X$11,Графік!$I$5:$L$32,3,0)</f>
        <v>Р</v>
      </c>
      <c r="Y45" s="63" t="str">
        <f aca="false">VLOOKUP(Y$11,Графік!$I$5:$L$32,3,0)</f>
        <v>Р</v>
      </c>
      <c r="Z45" s="62" t="str">
        <f aca="false">VLOOKUP(Z$11,Графік!$I$5:$L$32,3,0)</f>
        <v>Р</v>
      </c>
      <c r="AA45" s="63" t="str">
        <f aca="false">VLOOKUP(AA$11,Графік!$I$5:$L$32,3,0)</f>
        <v>Р</v>
      </c>
      <c r="AB45" s="62" t="str">
        <f aca="false">VLOOKUP(AB$11,Графік!$I$5:$L$32,3,0)</f>
        <v>ВВ</v>
      </c>
      <c r="AC45" s="62" t="str">
        <f aca="false">VLOOKUP(AC$11,Графік!$I$5:$L$32,3,0)</f>
        <v>ВВ</v>
      </c>
      <c r="AD45" s="63" t="str">
        <f aca="false">VLOOKUP(AD$11,Графік!$I$5:$L$32,3,0)</f>
        <v>Р</v>
      </c>
      <c r="AE45" s="64" t="str">
        <f aca="false">VLOOKUP(AE$11,Графік!$I$5:$L$32,3,0)</f>
        <v>Р</v>
      </c>
      <c r="AF45" s="62" t="str">
        <f aca="false">VLOOKUP(AF$11,Графік!$I$5:$L$32,3,0)</f>
        <v>Р</v>
      </c>
      <c r="AG45" s="62" t="str">
        <f aca="false">VLOOKUP(AG$11,Графік!$I$5:$L$32,3,0)</f>
        <v>Р</v>
      </c>
      <c r="AH45" s="62"/>
      <c r="AI45" s="62"/>
      <c r="AJ45" s="62"/>
      <c r="AK45" s="93" t="n">
        <f aca="false">SUMIF($F45:$AJ48,"Р",$F46:$AJ46)</f>
        <v>160</v>
      </c>
      <c r="AL45" s="94" t="n">
        <f aca="false">SUMIF($F47:$AJ48,"НУ",$F48:$AJ48)</f>
        <v>0</v>
      </c>
      <c r="AM45" s="95" t="n">
        <f aca="false">SUMIF(F45:AJ48,"РВ",F46:AJ46)</f>
        <v>0</v>
      </c>
      <c r="AN45" s="96" t="n">
        <f aca="false">AK45+AL45+AM45</f>
        <v>160</v>
      </c>
      <c r="AO45" s="70" t="n">
        <f aca="false">COUNTIF($F45:$AJ48,"=Р")</f>
        <v>20</v>
      </c>
      <c r="AP45" s="97" t="n">
        <f aca="false">COUNTIF($F45:$AJ48,"=ВВ")</f>
        <v>8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0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n">
        <f aca="false">IF(C45&gt;1,Графік!$L$36,"")</f>
        <v>160</v>
      </c>
    </row>
    <row r="46" customFormat="false" ht="15" hidden="false" customHeight="true" outlineLevel="0" collapsed="false">
      <c r="A46" s="57"/>
      <c r="B46" s="58"/>
      <c r="C46" s="102"/>
      <c r="D46" s="60"/>
      <c r="E46" s="100"/>
      <c r="F46" s="75" t="n">
        <f aca="false">IF(F45="Р",8,"")</f>
        <v>8</v>
      </c>
      <c r="G46" s="170" t="n">
        <f aca="false">IF(G45="Р",8,"")</f>
        <v>8</v>
      </c>
      <c r="H46" s="170" t="n">
        <f aca="false">IF(H45="Р",8,"")</f>
        <v>8</v>
      </c>
      <c r="I46" s="170" t="n">
        <f aca="false">IF(I45="Р",8,"")</f>
        <v>8</v>
      </c>
      <c r="J46" s="170" t="str">
        <f aca="false">IF(J45="Р",8,"")</f>
        <v/>
      </c>
      <c r="K46" s="170" t="str">
        <f aca="false">IF(K45="Р",8,"")</f>
        <v/>
      </c>
      <c r="L46" s="170" t="n">
        <f aca="false">IF(L45="Р",8,"")</f>
        <v>8</v>
      </c>
      <c r="M46" s="170" t="n">
        <f aca="false">IF(M45="Р",8,"")</f>
        <v>8</v>
      </c>
      <c r="N46" s="170" t="n">
        <f aca="false">IF(N45="Р",8,"")</f>
        <v>8</v>
      </c>
      <c r="O46" s="170" t="n">
        <f aca="false">IF(O45="Р",8,"")</f>
        <v>8</v>
      </c>
      <c r="P46" s="170" t="str">
        <f aca="false">IF(P45="Р",8,"")</f>
        <v/>
      </c>
      <c r="Q46" s="171" t="str">
        <f aca="false">IF(Q45="Р",8,"")</f>
        <v/>
      </c>
      <c r="R46" s="170" t="n">
        <f aca="false">IF(R45="Р",8,"")</f>
        <v>8</v>
      </c>
      <c r="S46" s="170" t="n">
        <f aca="false">IF(S45="Р",8,"")</f>
        <v>8</v>
      </c>
      <c r="T46" s="171" t="n">
        <f aca="false">IF(T45="Р",8,"")</f>
        <v>8</v>
      </c>
      <c r="U46" s="170" t="n">
        <f aca="false">IF(U45="Р",8,"")</f>
        <v>8</v>
      </c>
      <c r="V46" s="170" t="str">
        <f aca="false">IF(V45="Р",8,"")</f>
        <v/>
      </c>
      <c r="W46" s="171" t="str">
        <f aca="false">IF(W45="Р",8,"")</f>
        <v/>
      </c>
      <c r="X46" s="170" t="n">
        <f aca="false">IF(X45="Р",8,"")</f>
        <v>8</v>
      </c>
      <c r="Y46" s="171" t="n">
        <f aca="false">IF(Y45="Р",8,"")</f>
        <v>8</v>
      </c>
      <c r="Z46" s="170" t="n">
        <f aca="false">IF(Z45="Р",8,"")</f>
        <v>8</v>
      </c>
      <c r="AA46" s="171" t="n">
        <f aca="false">IF(AA45="Р",8,"")</f>
        <v>8</v>
      </c>
      <c r="AB46" s="170" t="str">
        <f aca="false">IF(AB45="Р",8,"")</f>
        <v/>
      </c>
      <c r="AC46" s="170" t="str">
        <f aca="false">IF(AC45="Р",8,"")</f>
        <v/>
      </c>
      <c r="AD46" s="171" t="n">
        <f aca="false">IF(AD45="Р",8,"")</f>
        <v>8</v>
      </c>
      <c r="AE46" s="172" t="n">
        <f aca="false">IF(AE45="Р",8,"")</f>
        <v>8</v>
      </c>
      <c r="AF46" s="170" t="n">
        <f aca="false">IF(AF45="Р",8,"")</f>
        <v>8</v>
      </c>
      <c r="AG46" s="170" t="n">
        <f aca="false">IF(AG45="Р",8,"")</f>
        <v>8</v>
      </c>
      <c r="AH46" s="170"/>
      <c r="AI46" s="170"/>
      <c r="AJ46" s="170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57"/>
      <c r="B47" s="58"/>
      <c r="C47" s="102"/>
      <c r="D47" s="60"/>
      <c r="E47" s="100"/>
      <c r="F47" s="81" t="str">
        <f aca="false">IF(F48&gt;0,"НУ","")</f>
        <v/>
      </c>
      <c r="G47" s="183" t="str">
        <f aca="false">IF(G48&gt;0,"НУ","")</f>
        <v/>
      </c>
      <c r="H47" s="183" t="str">
        <f aca="false">IF(H48&gt;0,"НУ","")</f>
        <v/>
      </c>
      <c r="I47" s="183" t="str">
        <f aca="false">IF(I48&gt;0,"НУ","")</f>
        <v/>
      </c>
      <c r="J47" s="183" t="str">
        <f aca="false">IF(J48&gt;0,"НУ","")</f>
        <v/>
      </c>
      <c r="K47" s="183" t="str">
        <f aca="false">IF(K48&gt;0,"НУ","")</f>
        <v/>
      </c>
      <c r="L47" s="183" t="str">
        <f aca="false">IF(L48&gt;0,"НУ","")</f>
        <v/>
      </c>
      <c r="M47" s="183" t="str">
        <f aca="false">IF(M48&gt;0,"НУ","")</f>
        <v/>
      </c>
      <c r="N47" s="183" t="str">
        <f aca="false">IF(N48&gt;0,"НУ","")</f>
        <v/>
      </c>
      <c r="O47" s="183" t="str">
        <f aca="false">IF(O48&gt;0,"НУ","")</f>
        <v/>
      </c>
      <c r="P47" s="183" t="str">
        <f aca="false">IF(P48&gt;0,"НУ","")</f>
        <v/>
      </c>
      <c r="Q47" s="184" t="str">
        <f aca="false">IF(Q48&gt;0,"НУ","")</f>
        <v/>
      </c>
      <c r="R47" s="183" t="str">
        <f aca="false">IF(R48&gt;0,"НУ","")</f>
        <v/>
      </c>
      <c r="S47" s="183" t="str">
        <f aca="false">IF(S48&gt;0,"НУ","")</f>
        <v/>
      </c>
      <c r="T47" s="184" t="str">
        <f aca="false">IF(T48&gt;0,"НУ","")</f>
        <v/>
      </c>
      <c r="U47" s="183" t="str">
        <f aca="false">IF(U48&gt;0,"НУ","")</f>
        <v/>
      </c>
      <c r="V47" s="183" t="str">
        <f aca="false">IF(V48&gt;0,"НУ","")</f>
        <v/>
      </c>
      <c r="W47" s="184" t="str">
        <f aca="false">IF(W48&gt;0,"НУ","")</f>
        <v/>
      </c>
      <c r="X47" s="183" t="str">
        <f aca="false">IF(X48&gt;0,"НУ","")</f>
        <v/>
      </c>
      <c r="Y47" s="184" t="str">
        <f aca="false">IF(Y48&gt;0,"НУ","")</f>
        <v/>
      </c>
      <c r="Z47" s="183" t="str">
        <f aca="false">IF(Z48&gt;0,"НУ","")</f>
        <v/>
      </c>
      <c r="AA47" s="184" t="str">
        <f aca="false">IF(AA48&gt;0,"НУ","")</f>
        <v/>
      </c>
      <c r="AB47" s="183" t="str">
        <f aca="false">IF(AB48&gt;0,"НУ","")</f>
        <v/>
      </c>
      <c r="AC47" s="183" t="str">
        <f aca="false">IF(AC48&gt;0,"НУ","")</f>
        <v/>
      </c>
      <c r="AD47" s="184" t="str">
        <f aca="false">IF(AD48&gt;0,"НУ","")</f>
        <v/>
      </c>
      <c r="AE47" s="185" t="str">
        <f aca="false">IF(AE48&gt;0,"НУ","")</f>
        <v/>
      </c>
      <c r="AF47" s="183" t="str">
        <f aca="false">IF(AF48&gt;0,"НУ","")</f>
        <v/>
      </c>
      <c r="AG47" s="183" t="str">
        <f aca="false">IF(AG48&gt;0,"НУ","")</f>
        <v/>
      </c>
      <c r="AH47" s="183" t="str">
        <f aca="false">IF(AH48&gt;0,"НУ","")</f>
        <v/>
      </c>
      <c r="AI47" s="183" t="str">
        <f aca="false">IF(AI48&gt;0,"НУ","")</f>
        <v/>
      </c>
      <c r="AJ47" s="183" t="str">
        <f aca="false">IF(AJ48&gt;0,"НУ","")</f>
        <v/>
      </c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57"/>
      <c r="B48" s="58"/>
      <c r="C48" s="102"/>
      <c r="D48" s="60"/>
      <c r="E48" s="101"/>
      <c r="F48" s="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8"/>
      <c r="R48" s="187"/>
      <c r="S48" s="187"/>
      <c r="T48" s="188"/>
      <c r="U48" s="187"/>
      <c r="V48" s="187"/>
      <c r="W48" s="188"/>
      <c r="X48" s="187"/>
      <c r="Y48" s="188"/>
      <c r="Z48" s="187"/>
      <c r="AA48" s="188"/>
      <c r="AB48" s="187"/>
      <c r="AC48" s="187"/>
      <c r="AD48" s="188"/>
      <c r="AE48" s="189"/>
      <c r="AF48" s="187"/>
      <c r="AG48" s="187"/>
      <c r="AH48" s="187"/>
      <c r="AI48" s="187"/>
      <c r="AJ48" s="187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208" t="n">
        <v>10</v>
      </c>
      <c r="B49" s="58" t="str">
        <f aca="false">IFERROR(VLOOKUP($C49,Списки!$A$1:$C$3999,2,0),"")</f>
        <v>Мельничук Василь Дмитрович</v>
      </c>
      <c r="C49" s="102" t="s">
        <v>254</v>
      </c>
      <c r="D49" s="60" t="str">
        <f aca="false">IFERROR(VLOOKUP($C49,Списки!$A$1:$C$3999,3,0),"")</f>
        <v>контролер </v>
      </c>
      <c r="E49" s="92"/>
      <c r="F49" s="61" t="str">
        <f aca="false">VLOOKUP(F$11,Графік!$I$5:$L$32,3,0)</f>
        <v>Р</v>
      </c>
      <c r="G49" s="62" t="str">
        <f aca="false">VLOOKUP(G$11,Графік!$I$5:$L$32,3,0)</f>
        <v>Р</v>
      </c>
      <c r="H49" s="62" t="str">
        <f aca="false">VLOOKUP(H$11,Графік!$I$5:$L$32,3,0)</f>
        <v>Р</v>
      </c>
      <c r="I49" s="62" t="str">
        <f aca="false">VLOOKUP(I$11,Графік!$I$5:$L$32,3,0)</f>
        <v>Р</v>
      </c>
      <c r="J49" s="62" t="str">
        <f aca="false">VLOOKUP(J$11,Графік!$I$5:$L$32,3,0)</f>
        <v>ВВ</v>
      </c>
      <c r="K49" s="62" t="str">
        <f aca="false">VLOOKUP(K$11,Графік!$I$5:$L$32,3,0)</f>
        <v>ВВ</v>
      </c>
      <c r="L49" s="62" t="str">
        <f aca="false">VLOOKUP(L$11,Графік!$I$5:$L$32,3,0)</f>
        <v>Р</v>
      </c>
      <c r="M49" s="62" t="str">
        <f aca="false">VLOOKUP(M$11,Графік!$I$5:$L$32,3,0)</f>
        <v>Р</v>
      </c>
      <c r="N49" s="62" t="str">
        <f aca="false">VLOOKUP(N$11,Графік!$I$5:$L$32,3,0)</f>
        <v>Р</v>
      </c>
      <c r="O49" s="62" t="str">
        <f aca="false">VLOOKUP(O$11,Графік!$I$5:$L$32,3,0)</f>
        <v>Р</v>
      </c>
      <c r="P49" s="62" t="str">
        <f aca="false">VLOOKUP(P$11,Графік!$I$5:$L$32,3,0)</f>
        <v>ВВ</v>
      </c>
      <c r="Q49" s="63" t="str">
        <f aca="false">VLOOKUP(Q$11,Графік!$I$5:$L$32,3,0)</f>
        <v>ВВ</v>
      </c>
      <c r="R49" s="62" t="str">
        <f aca="false">VLOOKUP(R$11,Графік!$I$5:$L$32,3,0)</f>
        <v>Р</v>
      </c>
      <c r="S49" s="62" t="str">
        <f aca="false">VLOOKUP(S$11,Графік!$I$5:$L$32,3,0)</f>
        <v>Р</v>
      </c>
      <c r="T49" s="63" t="str">
        <f aca="false">VLOOKUP(T$11,Графік!$I$5:$L$32,3,0)</f>
        <v>Р</v>
      </c>
      <c r="U49" s="62" t="str">
        <f aca="false">VLOOKUP(U$11,Графік!$I$5:$L$32,3,0)</f>
        <v>Р</v>
      </c>
      <c r="V49" s="62" t="str">
        <f aca="false">VLOOKUP(V$11,Графік!$I$5:$L$32,3,0)</f>
        <v>ВВ</v>
      </c>
      <c r="W49" s="63" t="str">
        <f aca="false">VLOOKUP(W$11,Графік!$I$5:$L$32,3,0)</f>
        <v>ВВ</v>
      </c>
      <c r="X49" s="62" t="str">
        <f aca="false">VLOOKUP(X$11,Графік!$I$5:$L$32,3,0)</f>
        <v>Р</v>
      </c>
      <c r="Y49" s="63" t="str">
        <f aca="false">VLOOKUP(Y$11,Графік!$I$5:$L$32,3,0)</f>
        <v>Р</v>
      </c>
      <c r="Z49" s="62" t="str">
        <f aca="false">VLOOKUP(Z$11,Графік!$I$5:$L$32,3,0)</f>
        <v>Р</v>
      </c>
      <c r="AA49" s="63" t="str">
        <f aca="false">VLOOKUP(AA$11,Графік!$I$5:$L$32,3,0)</f>
        <v>Р</v>
      </c>
      <c r="AB49" s="62" t="str">
        <f aca="false">VLOOKUP(AB$11,Графік!$I$5:$L$32,3,0)</f>
        <v>ВВ</v>
      </c>
      <c r="AC49" s="62" t="str">
        <f aca="false">VLOOKUP(AC$11,Графік!$I$5:$L$32,3,0)</f>
        <v>ВВ</v>
      </c>
      <c r="AD49" s="63" t="str">
        <f aca="false">VLOOKUP(AD$11,Графік!$I$5:$L$32,3,0)</f>
        <v>Р</v>
      </c>
      <c r="AE49" s="64" t="str">
        <f aca="false">VLOOKUP(AE$11,Графік!$I$5:$L$32,3,0)</f>
        <v>Р</v>
      </c>
      <c r="AF49" s="62" t="str">
        <f aca="false">VLOOKUP(AF$11,Графік!$I$5:$L$32,3,0)</f>
        <v>Р</v>
      </c>
      <c r="AG49" s="62" t="str">
        <f aca="false">VLOOKUP(AG$11,Графік!$I$5:$L$32,3,0)</f>
        <v>Р</v>
      </c>
      <c r="AH49" s="62"/>
      <c r="AI49" s="62"/>
      <c r="AJ49" s="62"/>
      <c r="AK49" s="93" t="n">
        <f aca="false">SUMIF($F49:$AJ52,"Р",$F50:$AJ50)</f>
        <v>160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160</v>
      </c>
      <c r="AO49" s="70" t="n">
        <f aca="false">COUNTIF($F49:$AJ52,"=Р")</f>
        <v>20</v>
      </c>
      <c r="AP49" s="97" t="n">
        <f aca="false">COUNTIF($F49:$AJ52,"=ВВ")</f>
        <v>8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0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0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n">
        <f aca="false">IF(C49&gt;1,Графік!$L$36,"")</f>
        <v>160</v>
      </c>
    </row>
    <row r="50" customFormat="false" ht="15" hidden="false" customHeight="true" outlineLevel="0" collapsed="false">
      <c r="A50" s="208"/>
      <c r="B50" s="58"/>
      <c r="C50" s="102"/>
      <c r="D50" s="60"/>
      <c r="E50" s="100"/>
      <c r="F50" s="75" t="n">
        <f aca="false">IF(F49="Р",8,"")</f>
        <v>8</v>
      </c>
      <c r="G50" s="170" t="n">
        <f aca="false">IF(G49="Р",8,"")</f>
        <v>8</v>
      </c>
      <c r="H50" s="170" t="n">
        <f aca="false">IF(H49="Р",8,"")</f>
        <v>8</v>
      </c>
      <c r="I50" s="170" t="n">
        <f aca="false">IF(I49="Р",8,"")</f>
        <v>8</v>
      </c>
      <c r="J50" s="170" t="str">
        <f aca="false">IF(J49="Р",8,"")</f>
        <v/>
      </c>
      <c r="K50" s="170" t="str">
        <f aca="false">IF(K49="Р",8,"")</f>
        <v/>
      </c>
      <c r="L50" s="170" t="n">
        <f aca="false">IF(L49="Р",8,"")</f>
        <v>8</v>
      </c>
      <c r="M50" s="170" t="n">
        <f aca="false">IF(M49="Р",8,"")</f>
        <v>8</v>
      </c>
      <c r="N50" s="170" t="n">
        <f aca="false">IF(N49="Р",8,"")</f>
        <v>8</v>
      </c>
      <c r="O50" s="170" t="n">
        <f aca="false">IF(O49="Р",8,"")</f>
        <v>8</v>
      </c>
      <c r="P50" s="170" t="str">
        <f aca="false">IF(P49="Р",8,"")</f>
        <v/>
      </c>
      <c r="Q50" s="171" t="str">
        <f aca="false">IF(Q49="Р",8,"")</f>
        <v/>
      </c>
      <c r="R50" s="170" t="n">
        <f aca="false">IF(R49="Р",8,"")</f>
        <v>8</v>
      </c>
      <c r="S50" s="170" t="n">
        <f aca="false">IF(S49="Р",8,"")</f>
        <v>8</v>
      </c>
      <c r="T50" s="171" t="n">
        <f aca="false">IF(T49="Р",8,"")</f>
        <v>8</v>
      </c>
      <c r="U50" s="170" t="n">
        <f aca="false">IF(U49="Р",8,"")</f>
        <v>8</v>
      </c>
      <c r="V50" s="170" t="str">
        <f aca="false">IF(V49="Р",8,"")</f>
        <v/>
      </c>
      <c r="W50" s="171" t="str">
        <f aca="false">IF(W49="Р",8,"")</f>
        <v/>
      </c>
      <c r="X50" s="170" t="n">
        <f aca="false">IF(X49="Р",8,"")</f>
        <v>8</v>
      </c>
      <c r="Y50" s="171" t="n">
        <f aca="false">IF(Y49="Р",8,"")</f>
        <v>8</v>
      </c>
      <c r="Z50" s="170" t="n">
        <f aca="false">IF(Z49="Р",8,"")</f>
        <v>8</v>
      </c>
      <c r="AA50" s="171" t="n">
        <f aca="false">IF(AA49="Р",8,"")</f>
        <v>8</v>
      </c>
      <c r="AB50" s="170" t="str">
        <f aca="false">IF(AB49="Р",8,"")</f>
        <v/>
      </c>
      <c r="AC50" s="170" t="str">
        <f aca="false">IF(AC49="Р",8,"")</f>
        <v/>
      </c>
      <c r="AD50" s="171" t="n">
        <f aca="false">IF(AD49="Р",8,"")</f>
        <v>8</v>
      </c>
      <c r="AE50" s="172" t="n">
        <f aca="false">IF(AE49="Р",8,"")</f>
        <v>8</v>
      </c>
      <c r="AF50" s="170" t="n">
        <f aca="false">IF(AF49="Р",8,"")</f>
        <v>8</v>
      </c>
      <c r="AG50" s="170" t="n">
        <f aca="false">IF(AG49="Р",8,"")</f>
        <v>8</v>
      </c>
      <c r="AH50" s="170"/>
      <c r="AI50" s="170"/>
      <c r="AJ50" s="170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208"/>
      <c r="B51" s="58"/>
      <c r="C51" s="102"/>
      <c r="D51" s="60"/>
      <c r="E51" s="100"/>
      <c r="F51" s="81" t="str">
        <f aca="false">IF(F52&gt;0,"НУ","")</f>
        <v/>
      </c>
      <c r="G51" s="183" t="str">
        <f aca="false">IF(G52&gt;0,"НУ","")</f>
        <v/>
      </c>
      <c r="H51" s="183" t="str">
        <f aca="false">IF(H52&gt;0,"НУ","")</f>
        <v/>
      </c>
      <c r="I51" s="183" t="str">
        <f aca="false">IF(I52&gt;0,"НУ","")</f>
        <v/>
      </c>
      <c r="J51" s="183" t="str">
        <f aca="false">IF(J52&gt;0,"НУ","")</f>
        <v/>
      </c>
      <c r="K51" s="183" t="str">
        <f aca="false">IF(K52&gt;0,"НУ","")</f>
        <v/>
      </c>
      <c r="L51" s="183" t="str">
        <f aca="false">IF(L52&gt;0,"НУ","")</f>
        <v/>
      </c>
      <c r="M51" s="183" t="str">
        <f aca="false">IF(M52&gt;0,"НУ","")</f>
        <v/>
      </c>
      <c r="N51" s="183" t="str">
        <f aca="false">IF(N52&gt;0,"НУ","")</f>
        <v/>
      </c>
      <c r="O51" s="183" t="str">
        <f aca="false">IF(O52&gt;0,"НУ","")</f>
        <v/>
      </c>
      <c r="P51" s="183" t="str">
        <f aca="false">IF(P52&gt;0,"НУ","")</f>
        <v/>
      </c>
      <c r="Q51" s="184" t="str">
        <f aca="false">IF(Q52&gt;0,"НУ","")</f>
        <v/>
      </c>
      <c r="R51" s="183" t="str">
        <f aca="false">IF(R52&gt;0,"НУ","")</f>
        <v/>
      </c>
      <c r="S51" s="183" t="str">
        <f aca="false">IF(S52&gt;0,"НУ","")</f>
        <v/>
      </c>
      <c r="T51" s="184" t="str">
        <f aca="false">IF(T52&gt;0,"НУ","")</f>
        <v/>
      </c>
      <c r="U51" s="183" t="str">
        <f aca="false">IF(U52&gt;0,"НУ","")</f>
        <v/>
      </c>
      <c r="V51" s="183" t="str">
        <f aca="false">IF(V52&gt;0,"НУ","")</f>
        <v/>
      </c>
      <c r="W51" s="184" t="str">
        <f aca="false">IF(W52&gt;0,"НУ","")</f>
        <v/>
      </c>
      <c r="X51" s="183" t="str">
        <f aca="false">IF(X52&gt;0,"НУ","")</f>
        <v/>
      </c>
      <c r="Y51" s="184" t="str">
        <f aca="false">IF(Y52&gt;0,"НУ","")</f>
        <v/>
      </c>
      <c r="Z51" s="183" t="str">
        <f aca="false">IF(Z52&gt;0,"НУ","")</f>
        <v/>
      </c>
      <c r="AA51" s="184" t="str">
        <f aca="false">IF(AA52&gt;0,"НУ","")</f>
        <v/>
      </c>
      <c r="AB51" s="183" t="str">
        <f aca="false">IF(AB52&gt;0,"НУ","")</f>
        <v/>
      </c>
      <c r="AC51" s="183" t="str">
        <f aca="false">IF(AC52&gt;0,"НУ","")</f>
        <v/>
      </c>
      <c r="AD51" s="184" t="str">
        <f aca="false">IF(AD52&gt;0,"НУ","")</f>
        <v/>
      </c>
      <c r="AE51" s="185" t="str">
        <f aca="false">IF(AE52&gt;0,"НУ","")</f>
        <v/>
      </c>
      <c r="AF51" s="183" t="str">
        <f aca="false">IF(AF52&gt;0,"НУ","")</f>
        <v/>
      </c>
      <c r="AG51" s="183" t="str">
        <f aca="false">IF(AG52&gt;0,"НУ","")</f>
        <v/>
      </c>
      <c r="AH51" s="183" t="str">
        <f aca="false">IF(AH52&gt;0,"НУ","")</f>
        <v/>
      </c>
      <c r="AI51" s="183" t="str">
        <f aca="false">IF(AI52&gt;0,"НУ","")</f>
        <v/>
      </c>
      <c r="AJ51" s="183" t="str">
        <f aca="false">IF(AJ52&gt;0,"НУ","")</f>
        <v/>
      </c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208"/>
      <c r="B52" s="58"/>
      <c r="C52" s="102"/>
      <c r="D52" s="60"/>
      <c r="E52" s="101"/>
      <c r="F52" s="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8"/>
      <c r="R52" s="187"/>
      <c r="S52" s="187"/>
      <c r="T52" s="188"/>
      <c r="U52" s="187"/>
      <c r="V52" s="187"/>
      <c r="W52" s="188"/>
      <c r="X52" s="187"/>
      <c r="Y52" s="188"/>
      <c r="Z52" s="187"/>
      <c r="AA52" s="188"/>
      <c r="AB52" s="187"/>
      <c r="AC52" s="187"/>
      <c r="AD52" s="188"/>
      <c r="AE52" s="189"/>
      <c r="AF52" s="187"/>
      <c r="AG52" s="187"/>
      <c r="AH52" s="187"/>
      <c r="AI52" s="187"/>
      <c r="AJ52" s="187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15" hidden="false" customHeight="true" outlineLevel="0" collapsed="false">
      <c r="A53" s="57" t="n">
        <v>11</v>
      </c>
      <c r="B53" s="58" t="str">
        <f aca="false">IFERROR(VLOOKUP($C53,Списки!$A$1:$C$3999,2,0),"")</f>
        <v>Перко Вадим Сергійович</v>
      </c>
      <c r="C53" s="102" t="s">
        <v>255</v>
      </c>
      <c r="D53" s="60" t="str">
        <f aca="false">IFERROR(VLOOKUP($C53,Списки!$A$1:$C$3999,3,0),"")</f>
        <v>контролер</v>
      </c>
      <c r="E53" s="92"/>
      <c r="F53" s="61" t="str">
        <f aca="false">VLOOKUP(F$11,Графік!$I$5:$L$32,3,0)</f>
        <v>Р</v>
      </c>
      <c r="G53" s="62" t="str">
        <f aca="false">VLOOKUP(G$11,Графік!$I$5:$L$32,3,0)</f>
        <v>Р</v>
      </c>
      <c r="H53" s="62" t="str">
        <f aca="false">VLOOKUP(H$11,Графік!$I$5:$L$32,3,0)</f>
        <v>Р</v>
      </c>
      <c r="I53" s="62" t="str">
        <f aca="false">VLOOKUP(I$11,Графік!$I$5:$L$32,3,0)</f>
        <v>Р</v>
      </c>
      <c r="J53" s="62" t="str">
        <f aca="false">VLOOKUP(J$11,Графік!$I$5:$L$32,3,0)</f>
        <v>ВВ</v>
      </c>
      <c r="K53" s="62" t="str">
        <f aca="false">VLOOKUP(K$11,Графік!$I$5:$L$32,3,0)</f>
        <v>ВВ</v>
      </c>
      <c r="L53" s="62" t="str">
        <f aca="false">VLOOKUP(L$11,Графік!$I$5:$L$32,3,0)</f>
        <v>Р</v>
      </c>
      <c r="M53" s="62" t="str">
        <f aca="false">VLOOKUP(M$11,Графік!$I$5:$L$32,3,0)</f>
        <v>Р</v>
      </c>
      <c r="N53" s="62" t="str">
        <f aca="false">VLOOKUP(N$11,Графік!$I$5:$L$32,3,0)</f>
        <v>Р</v>
      </c>
      <c r="O53" s="62" t="str">
        <f aca="false">VLOOKUP(O$11,Графік!$I$5:$L$32,3,0)</f>
        <v>Р</v>
      </c>
      <c r="P53" s="62" t="str">
        <f aca="false">VLOOKUP(P$11,Графік!$I$5:$L$32,3,0)</f>
        <v>ВВ</v>
      </c>
      <c r="Q53" s="63" t="str">
        <f aca="false">VLOOKUP(Q$11,Графік!$I$5:$L$32,3,0)</f>
        <v>ВВ</v>
      </c>
      <c r="R53" s="62" t="str">
        <f aca="false">VLOOKUP(R$11,Графік!$I$5:$L$32,3,0)</f>
        <v>Р</v>
      </c>
      <c r="S53" s="62" t="str">
        <f aca="false">VLOOKUP(S$11,Графік!$I$5:$L$32,3,0)</f>
        <v>Р</v>
      </c>
      <c r="T53" s="63" t="str">
        <f aca="false">VLOOKUP(T$11,Графік!$I$5:$L$32,3,0)</f>
        <v>Р</v>
      </c>
      <c r="U53" s="62" t="str">
        <f aca="false">VLOOKUP(U$11,Графік!$I$5:$L$32,3,0)</f>
        <v>Р</v>
      </c>
      <c r="V53" s="62" t="str">
        <f aca="false">VLOOKUP(V$11,Графік!$I$5:$L$32,3,0)</f>
        <v>ВВ</v>
      </c>
      <c r="W53" s="63" t="str">
        <f aca="false">VLOOKUP(W$11,Графік!$I$5:$L$32,3,0)</f>
        <v>ВВ</v>
      </c>
      <c r="X53" s="62" t="str">
        <f aca="false">VLOOKUP(X$11,Графік!$I$5:$L$32,3,0)</f>
        <v>Р</v>
      </c>
      <c r="Y53" s="63" t="str">
        <f aca="false">VLOOKUP(Y$11,Графік!$I$5:$L$32,3,0)</f>
        <v>Р</v>
      </c>
      <c r="Z53" s="62" t="str">
        <f aca="false">VLOOKUP(Z$11,Графік!$I$5:$L$32,3,0)</f>
        <v>Р</v>
      </c>
      <c r="AA53" s="63" t="str">
        <f aca="false">VLOOKUP(AA$11,Графік!$I$5:$L$32,3,0)</f>
        <v>Р</v>
      </c>
      <c r="AB53" s="62" t="str">
        <f aca="false">VLOOKUP(AB$11,Графік!$I$5:$L$32,3,0)</f>
        <v>ВВ</v>
      </c>
      <c r="AC53" s="62" t="str">
        <f aca="false">VLOOKUP(AC$11,Графік!$I$5:$L$32,3,0)</f>
        <v>ВВ</v>
      </c>
      <c r="AD53" s="63" t="str">
        <f aca="false">VLOOKUP(AD$11,Графік!$I$5:$L$32,3,0)</f>
        <v>Р</v>
      </c>
      <c r="AE53" s="64" t="str">
        <f aca="false">VLOOKUP(AE$11,Графік!$I$5:$L$32,3,0)</f>
        <v>Р</v>
      </c>
      <c r="AF53" s="62" t="str">
        <f aca="false">VLOOKUP(AF$11,Графік!$I$5:$L$32,3,0)</f>
        <v>Р</v>
      </c>
      <c r="AG53" s="62" t="str">
        <f aca="false">VLOOKUP(AG$11,Графік!$I$5:$L$32,3,0)</f>
        <v>Р</v>
      </c>
      <c r="AH53" s="62"/>
      <c r="AI53" s="62"/>
      <c r="AJ53" s="62"/>
      <c r="AK53" s="93" t="n">
        <f aca="false">SUMIF($F53:$AJ56,"Р",$F54:$AJ54)</f>
        <v>160</v>
      </c>
      <c r="AL53" s="94" t="n">
        <f aca="false">SUMIF($F55:$AJ56,"НУ",$F56:$AJ56)</f>
        <v>0</v>
      </c>
      <c r="AM53" s="95" t="n">
        <f aca="false">SUMIF(F53:AJ56,"РВ",F54:AJ54)</f>
        <v>0</v>
      </c>
      <c r="AN53" s="96" t="n">
        <f aca="false">AK53+AL53+AM53</f>
        <v>160</v>
      </c>
      <c r="AO53" s="70" t="n">
        <f aca="false">COUNTIF($F53:$AJ56,"=Р")</f>
        <v>20</v>
      </c>
      <c r="AP53" s="97" t="n">
        <f aca="false">COUNTIF($F53:$AJ56,"=ВВ")</f>
        <v>8</v>
      </c>
      <c r="AQ53" s="97" t="n">
        <f aca="false">COUNTIF($F53:$AJ56,"=В")</f>
        <v>0</v>
      </c>
      <c r="AR53" s="98" t="n">
        <f aca="false">COUNTIF($F53:$AJ56,"=НА")</f>
        <v>0</v>
      </c>
      <c r="AS53" s="98" t="n">
        <f aca="false">COUNTIF(F53:AJ56,"=ТН")</f>
        <v>0</v>
      </c>
      <c r="AT53" s="98" t="n">
        <f aca="false">COUNTIF($F53:$AJ56,"=ВД")</f>
        <v>0</v>
      </c>
      <c r="AU53" s="98" t="n">
        <f aca="false">COUNTIF($F53:$AJ56,"=ВП")</f>
        <v>0</v>
      </c>
      <c r="AV53" s="98" t="n">
        <f aca="false">COUNTIF($F53:$AJ56,"=ДД")</f>
        <v>0</v>
      </c>
      <c r="AW53" s="98" t="n">
        <f aca="false">COUNTIF($F53:$AJ56,"=П")</f>
        <v>0</v>
      </c>
      <c r="AX53" s="98" t="n">
        <f aca="false">COUNTIF($F53:$AJ56,"=ПР")</f>
        <v>0</v>
      </c>
      <c r="AY53" s="99" t="n">
        <f aca="false">COUNTIF($F53:$AJ56,"=І")</f>
        <v>0</v>
      </c>
      <c r="AZ53" s="99" t="n">
        <f aca="false">COUNTIF($F53:$AJ56,"=НЗ")</f>
        <v>0</v>
      </c>
      <c r="BA53" s="73" t="n">
        <f aca="false">IF(C53&gt;1,Графік!$L$36,"")</f>
        <v>160</v>
      </c>
    </row>
    <row r="54" customFormat="false" ht="15" hidden="false" customHeight="true" outlineLevel="0" collapsed="false">
      <c r="A54" s="57"/>
      <c r="B54" s="58"/>
      <c r="C54" s="102"/>
      <c r="D54" s="60"/>
      <c r="E54" s="100"/>
      <c r="F54" s="75" t="n">
        <f aca="false">IF(F53="Р",8,"")</f>
        <v>8</v>
      </c>
      <c r="G54" s="170" t="n">
        <f aca="false">IF(G53="Р",8,"")</f>
        <v>8</v>
      </c>
      <c r="H54" s="170" t="n">
        <f aca="false">IF(H53="Р",8,"")</f>
        <v>8</v>
      </c>
      <c r="I54" s="170" t="n">
        <f aca="false">IF(I53="Р",8,"")</f>
        <v>8</v>
      </c>
      <c r="J54" s="170" t="str">
        <f aca="false">IF(J53="Р",8,"")</f>
        <v/>
      </c>
      <c r="K54" s="170" t="str">
        <f aca="false">IF(K53="Р",8,"")</f>
        <v/>
      </c>
      <c r="L54" s="170" t="n">
        <f aca="false">IF(L53="Р",8,"")</f>
        <v>8</v>
      </c>
      <c r="M54" s="170" t="n">
        <f aca="false">IF(M53="Р",8,"")</f>
        <v>8</v>
      </c>
      <c r="N54" s="170" t="n">
        <f aca="false">IF(N53="Р",8,"")</f>
        <v>8</v>
      </c>
      <c r="O54" s="170" t="n">
        <f aca="false">IF(O53="Р",8,"")</f>
        <v>8</v>
      </c>
      <c r="P54" s="170" t="str">
        <f aca="false">IF(P53="Р",8,"")</f>
        <v/>
      </c>
      <c r="Q54" s="171" t="str">
        <f aca="false">IF(Q53="Р",8,"")</f>
        <v/>
      </c>
      <c r="R54" s="170" t="n">
        <f aca="false">IF(R53="Р",8,"")</f>
        <v>8</v>
      </c>
      <c r="S54" s="170" t="n">
        <f aca="false">IF(S53="Р",8,"")</f>
        <v>8</v>
      </c>
      <c r="T54" s="171" t="n">
        <f aca="false">IF(T53="Р",8,"")</f>
        <v>8</v>
      </c>
      <c r="U54" s="170" t="n">
        <f aca="false">IF(U53="Р",8,"")</f>
        <v>8</v>
      </c>
      <c r="V54" s="170" t="str">
        <f aca="false">IF(V53="Р",8,"")</f>
        <v/>
      </c>
      <c r="W54" s="171" t="str">
        <f aca="false">IF(W53="Р",8,"")</f>
        <v/>
      </c>
      <c r="X54" s="170" t="n">
        <f aca="false">IF(X53="Р",8,"")</f>
        <v>8</v>
      </c>
      <c r="Y54" s="171" t="n">
        <f aca="false">IF(Y53="Р",8,"")</f>
        <v>8</v>
      </c>
      <c r="Z54" s="170" t="n">
        <f aca="false">IF(Z53="Р",8,"")</f>
        <v>8</v>
      </c>
      <c r="AA54" s="171" t="n">
        <f aca="false">IF(AA53="Р",8,"")</f>
        <v>8</v>
      </c>
      <c r="AB54" s="170" t="str">
        <f aca="false">IF(AB53="Р",8,"")</f>
        <v/>
      </c>
      <c r="AC54" s="170" t="str">
        <f aca="false">IF(AC53="Р",8,"")</f>
        <v/>
      </c>
      <c r="AD54" s="171" t="n">
        <f aca="false">IF(AD53="Р",8,"")</f>
        <v>8</v>
      </c>
      <c r="AE54" s="172" t="n">
        <f aca="false">IF(AE53="Р",8,"")</f>
        <v>8</v>
      </c>
      <c r="AF54" s="170" t="n">
        <f aca="false">IF(AF53="Р",8,"")</f>
        <v>8</v>
      </c>
      <c r="AG54" s="170" t="n">
        <f aca="false">IF(AG53="Р",8,"")</f>
        <v>8</v>
      </c>
      <c r="AH54" s="170"/>
      <c r="AI54" s="170"/>
      <c r="AJ54" s="170"/>
      <c r="AK54" s="93"/>
      <c r="AL54" s="94"/>
      <c r="AM54" s="95"/>
      <c r="AN54" s="96"/>
      <c r="AO54" s="70"/>
      <c r="AP54" s="70"/>
      <c r="AQ54" s="70"/>
      <c r="AR54" s="98"/>
      <c r="AS54" s="98"/>
      <c r="AT54" s="98"/>
      <c r="AU54" s="98"/>
      <c r="AV54" s="98"/>
      <c r="AW54" s="98"/>
      <c r="AX54" s="98"/>
      <c r="AY54" s="99"/>
      <c r="AZ54" s="99"/>
      <c r="BA54" s="73"/>
    </row>
    <row r="55" customFormat="false" ht="15" hidden="false" customHeight="true" outlineLevel="0" collapsed="false">
      <c r="A55" s="57"/>
      <c r="B55" s="58"/>
      <c r="C55" s="102"/>
      <c r="D55" s="60"/>
      <c r="E55" s="100"/>
      <c r="F55" s="81" t="str">
        <f aca="false">IF(F56&gt;0,"НУ","")</f>
        <v/>
      </c>
      <c r="G55" s="183" t="str">
        <f aca="false">IF(G56&gt;0,"НУ","")</f>
        <v/>
      </c>
      <c r="H55" s="183" t="str">
        <f aca="false">IF(H56&gt;0,"НУ","")</f>
        <v/>
      </c>
      <c r="I55" s="183" t="str">
        <f aca="false">IF(I56&gt;0,"НУ","")</f>
        <v/>
      </c>
      <c r="J55" s="183" t="str">
        <f aca="false">IF(J56&gt;0,"НУ","")</f>
        <v/>
      </c>
      <c r="K55" s="183" t="str">
        <f aca="false">IF(K56&gt;0,"НУ","")</f>
        <v/>
      </c>
      <c r="L55" s="183" t="str">
        <f aca="false">IF(L56&gt;0,"НУ","")</f>
        <v/>
      </c>
      <c r="M55" s="183" t="str">
        <f aca="false">IF(M56&gt;0,"НУ","")</f>
        <v/>
      </c>
      <c r="N55" s="183" t="str">
        <f aca="false">IF(N56&gt;0,"НУ","")</f>
        <v/>
      </c>
      <c r="O55" s="183" t="str">
        <f aca="false">IF(O56&gt;0,"НУ","")</f>
        <v/>
      </c>
      <c r="P55" s="183" t="str">
        <f aca="false">IF(P56&gt;0,"НУ","")</f>
        <v/>
      </c>
      <c r="Q55" s="184" t="str">
        <f aca="false">IF(Q56&gt;0,"НУ","")</f>
        <v/>
      </c>
      <c r="R55" s="183" t="str">
        <f aca="false">IF(R56&gt;0,"НУ","")</f>
        <v/>
      </c>
      <c r="S55" s="183" t="str">
        <f aca="false">IF(S56&gt;0,"НУ","")</f>
        <v/>
      </c>
      <c r="T55" s="184" t="str">
        <f aca="false">IF(T56&gt;0,"НУ","")</f>
        <v/>
      </c>
      <c r="U55" s="183" t="str">
        <f aca="false">IF(U56&gt;0,"НУ","")</f>
        <v/>
      </c>
      <c r="V55" s="183" t="str">
        <f aca="false">IF(V56&gt;0,"НУ","")</f>
        <v/>
      </c>
      <c r="W55" s="184" t="str">
        <f aca="false">IF(W56&gt;0,"НУ","")</f>
        <v/>
      </c>
      <c r="X55" s="183" t="str">
        <f aca="false">IF(X56&gt;0,"НУ","")</f>
        <v/>
      </c>
      <c r="Y55" s="184" t="str">
        <f aca="false">IF(Y56&gt;0,"НУ","")</f>
        <v/>
      </c>
      <c r="Z55" s="183" t="str">
        <f aca="false">IF(Z56&gt;0,"НУ","")</f>
        <v/>
      </c>
      <c r="AA55" s="184" t="str">
        <f aca="false">IF(AA56&gt;0,"НУ","")</f>
        <v/>
      </c>
      <c r="AB55" s="183" t="str">
        <f aca="false">IF(AB56&gt;0,"НУ","")</f>
        <v/>
      </c>
      <c r="AC55" s="183" t="str">
        <f aca="false">IF(AC56&gt;0,"НУ","")</f>
        <v/>
      </c>
      <c r="AD55" s="184" t="str">
        <f aca="false">IF(AD56&gt;0,"НУ","")</f>
        <v/>
      </c>
      <c r="AE55" s="185" t="str">
        <f aca="false">IF(AE56&gt;0,"НУ","")</f>
        <v/>
      </c>
      <c r="AF55" s="183" t="str">
        <f aca="false">IF(AF56&gt;0,"НУ","")</f>
        <v/>
      </c>
      <c r="AG55" s="183" t="str">
        <f aca="false">IF(AG56&gt;0,"НУ","")</f>
        <v/>
      </c>
      <c r="AH55" s="183" t="str">
        <f aca="false">IF(AH56&gt;0,"НУ","")</f>
        <v/>
      </c>
      <c r="AI55" s="183" t="str">
        <f aca="false">IF(AI56&gt;0,"НУ","")</f>
        <v/>
      </c>
      <c r="AJ55" s="183" t="str">
        <f aca="false">IF(AJ56&gt;0,"НУ","")</f>
        <v/>
      </c>
      <c r="AK55" s="93"/>
      <c r="AL55" s="94"/>
      <c r="AM55" s="95"/>
      <c r="AN55" s="96"/>
      <c r="AO55" s="70"/>
      <c r="AP55" s="70"/>
      <c r="AQ55" s="70"/>
      <c r="AR55" s="98"/>
      <c r="AS55" s="98"/>
      <c r="AT55" s="98"/>
      <c r="AU55" s="98"/>
      <c r="AV55" s="98"/>
      <c r="AW55" s="98"/>
      <c r="AX55" s="98"/>
      <c r="AY55" s="99"/>
      <c r="AZ55" s="99"/>
      <c r="BA55" s="73"/>
    </row>
    <row r="56" customFormat="false" ht="15" hidden="false" customHeight="true" outlineLevel="0" collapsed="false">
      <c r="A56" s="57"/>
      <c r="B56" s="58"/>
      <c r="C56" s="102"/>
      <c r="D56" s="60"/>
      <c r="E56" s="101"/>
      <c r="F56" s="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8"/>
      <c r="R56" s="187"/>
      <c r="S56" s="187"/>
      <c r="T56" s="188"/>
      <c r="U56" s="187"/>
      <c r="V56" s="187"/>
      <c r="W56" s="188"/>
      <c r="X56" s="187"/>
      <c r="Y56" s="188"/>
      <c r="Z56" s="187"/>
      <c r="AA56" s="188"/>
      <c r="AB56" s="187"/>
      <c r="AC56" s="187"/>
      <c r="AD56" s="188"/>
      <c r="AE56" s="189"/>
      <c r="AF56" s="187"/>
      <c r="AG56" s="187"/>
      <c r="AH56" s="187"/>
      <c r="AI56" s="187"/>
      <c r="AJ56" s="187"/>
      <c r="AK56" s="93"/>
      <c r="AL56" s="94"/>
      <c r="AM56" s="95"/>
      <c r="AN56" s="96"/>
      <c r="AO56" s="70"/>
      <c r="AP56" s="70"/>
      <c r="AQ56" s="70"/>
      <c r="AR56" s="98"/>
      <c r="AS56" s="98"/>
      <c r="AT56" s="98"/>
      <c r="AU56" s="98"/>
      <c r="AV56" s="98"/>
      <c r="AW56" s="98"/>
      <c r="AX56" s="98"/>
      <c r="AY56" s="99"/>
      <c r="AZ56" s="99"/>
      <c r="BA56" s="73"/>
    </row>
    <row r="57" customFormat="false" ht="15" hidden="false" customHeight="true" outlineLevel="0" collapsed="false">
      <c r="A57" s="57" t="n">
        <v>12</v>
      </c>
      <c r="B57" s="58" t="str">
        <f aca="false">IFERROR(VLOOKUP($C57,Списки!$A$1:$C$3999,2,0),"")</f>
        <v>Фочук Катерина Іванівна</v>
      </c>
      <c r="C57" s="102" t="s">
        <v>256</v>
      </c>
      <c r="D57" s="60" t="str">
        <f aca="false">IFERROR(VLOOKUP($C57,Списки!$A$1:$C$3999,3,0),"")</f>
        <v>контролер</v>
      </c>
      <c r="E57" s="92"/>
      <c r="F57" s="61" t="str">
        <f aca="false">VLOOKUP(F$11,Графік!$I$5:$L$32,3,0)</f>
        <v>Р</v>
      </c>
      <c r="G57" s="62" t="str">
        <f aca="false">VLOOKUP(G$11,Графік!$I$5:$L$32,3,0)</f>
        <v>Р</v>
      </c>
      <c r="H57" s="62" t="str">
        <f aca="false">VLOOKUP(H$11,Графік!$I$5:$L$32,3,0)</f>
        <v>Р</v>
      </c>
      <c r="I57" s="62" t="str">
        <f aca="false">VLOOKUP(I$11,Графік!$I$5:$L$32,3,0)</f>
        <v>Р</v>
      </c>
      <c r="J57" s="62" t="str">
        <f aca="false">VLOOKUP(J$11,Графік!$I$5:$L$32,3,0)</f>
        <v>ВВ</v>
      </c>
      <c r="K57" s="62" t="str">
        <f aca="false">VLOOKUP(K$11,Графік!$I$5:$L$32,3,0)</f>
        <v>ВВ</v>
      </c>
      <c r="L57" s="62" t="str">
        <f aca="false">VLOOKUP(L$11,Графік!$I$5:$L$32,3,0)</f>
        <v>Р</v>
      </c>
      <c r="M57" s="62" t="str">
        <f aca="false">VLOOKUP(M$11,Графік!$I$5:$L$32,3,0)</f>
        <v>Р</v>
      </c>
      <c r="N57" s="62" t="str">
        <f aca="false">VLOOKUP(N$11,Графік!$I$5:$L$32,3,0)</f>
        <v>Р</v>
      </c>
      <c r="O57" s="62" t="str">
        <f aca="false">VLOOKUP(O$11,Графік!$I$5:$L$32,3,0)</f>
        <v>Р</v>
      </c>
      <c r="P57" s="62" t="str">
        <f aca="false">VLOOKUP(P$11,Графік!$I$5:$L$32,3,0)</f>
        <v>ВВ</v>
      </c>
      <c r="Q57" s="63" t="str">
        <f aca="false">VLOOKUP(Q$11,Графік!$I$5:$L$32,3,0)</f>
        <v>ВВ</v>
      </c>
      <c r="R57" s="62" t="str">
        <f aca="false">VLOOKUP(R$11,Графік!$I$5:$L$32,3,0)</f>
        <v>Р</v>
      </c>
      <c r="S57" s="62" t="str">
        <f aca="false">VLOOKUP(S$11,Графік!$I$5:$L$32,3,0)</f>
        <v>Р</v>
      </c>
      <c r="T57" s="63" t="str">
        <f aca="false">VLOOKUP(T$11,Графік!$I$5:$L$32,3,0)</f>
        <v>Р</v>
      </c>
      <c r="U57" s="62" t="s">
        <v>66</v>
      </c>
      <c r="V57" s="62" t="str">
        <f aca="false">VLOOKUP(V$11,Графік!$I$5:$L$32,3,0)</f>
        <v>ВВ</v>
      </c>
      <c r="W57" s="63" t="str">
        <f aca="false">VLOOKUP(W$11,Графік!$I$5:$L$32,3,0)</f>
        <v>ВВ</v>
      </c>
      <c r="X57" s="62" t="str">
        <f aca="false">VLOOKUP(X$11,Графік!$I$5:$L$32,3,0)</f>
        <v>Р</v>
      </c>
      <c r="Y57" s="63" t="s">
        <v>66</v>
      </c>
      <c r="Z57" s="62" t="s">
        <v>104</v>
      </c>
      <c r="AA57" s="63" t="s">
        <v>104</v>
      </c>
      <c r="AB57" s="62" t="s">
        <v>104</v>
      </c>
      <c r="AC57" s="62" t="s">
        <v>104</v>
      </c>
      <c r="AD57" s="63" t="s">
        <v>104</v>
      </c>
      <c r="AE57" s="64" t="s">
        <v>104</v>
      </c>
      <c r="AF57" s="62" t="s">
        <v>104</v>
      </c>
      <c r="AG57" s="62" t="s">
        <v>104</v>
      </c>
      <c r="AH57" s="62"/>
      <c r="AI57" s="62"/>
      <c r="AJ57" s="62"/>
      <c r="AK57" s="93" t="n">
        <f aca="false">SUMIF($F57:$AJ60,"Р",$F58:$AJ58)</f>
        <v>92</v>
      </c>
      <c r="AL57" s="94" t="n">
        <f aca="false">SUMIF($F59:$AJ60,"НУ",$F60:$AJ60)</f>
        <v>0</v>
      </c>
      <c r="AM57" s="95" t="n">
        <f aca="false">SUMIF(F57:AJ60,"РВ",F58:AJ58)</f>
        <v>0</v>
      </c>
      <c r="AN57" s="96" t="n">
        <f aca="false">AK57+AL57+AM57</f>
        <v>92</v>
      </c>
      <c r="AO57" s="70" t="n">
        <f aca="false">COUNTIF($F57:$AJ60,"=Р")</f>
        <v>12</v>
      </c>
      <c r="AP57" s="97" t="n">
        <f aca="false">COUNTIF($F57:$AJ60,"=ВВ")</f>
        <v>6</v>
      </c>
      <c r="AQ57" s="97" t="n">
        <f aca="false">COUNTIF($F57:$AJ60,"=В")</f>
        <v>0</v>
      </c>
      <c r="AR57" s="98" t="n">
        <f aca="false">COUNTIF($F57:$AJ60,"=НА")</f>
        <v>0</v>
      </c>
      <c r="AS57" s="98" t="n">
        <f aca="false">COUNTIF(F57:AJ60,"=ТН")</f>
        <v>0</v>
      </c>
      <c r="AT57" s="98" t="n">
        <f aca="false">COUNTIF($F57:$AJ60,"=ВД")</f>
        <v>0</v>
      </c>
      <c r="AU57" s="98" t="n">
        <f aca="false">COUNTIF($F57:$AJ60,"=ВП")</f>
        <v>0</v>
      </c>
      <c r="AV57" s="98" t="n">
        <f aca="false">COUNTIF($F57:$AJ60,"=ДД")</f>
        <v>0</v>
      </c>
      <c r="AW57" s="98" t="n">
        <f aca="false">COUNTIF($F57:$AJ60,"=П")</f>
        <v>0</v>
      </c>
      <c r="AX57" s="98" t="n">
        <f aca="false">COUNTIF($F57:$AJ60,"=ПР")</f>
        <v>0</v>
      </c>
      <c r="AY57" s="99" t="n">
        <f aca="false">COUNTIF($F57:$AJ60,"=І")</f>
        <v>0</v>
      </c>
      <c r="AZ57" s="99" t="n">
        <f aca="false">COUNTIF($F57:$AJ60,"=НЗ")</f>
        <v>2</v>
      </c>
      <c r="BA57" s="73" t="n">
        <f aca="false">IF(C57&gt;1,Графік!$L$36,"")</f>
        <v>160</v>
      </c>
    </row>
    <row r="58" customFormat="false" ht="15" hidden="false" customHeight="true" outlineLevel="0" collapsed="false">
      <c r="A58" s="57"/>
      <c r="B58" s="58"/>
      <c r="C58" s="102"/>
      <c r="D58" s="60"/>
      <c r="E58" s="100"/>
      <c r="F58" s="75" t="n">
        <f aca="false">IF(F57="Р",8,"")</f>
        <v>8</v>
      </c>
      <c r="G58" s="170" t="n">
        <f aca="false">IF(G57="Р",8,"")</f>
        <v>8</v>
      </c>
      <c r="H58" s="170" t="n">
        <f aca="false">IF(H57="Р",8,"")</f>
        <v>8</v>
      </c>
      <c r="I58" s="170" t="n">
        <f aca="false">IF(I57="Р",8,"")</f>
        <v>8</v>
      </c>
      <c r="J58" s="170" t="str">
        <f aca="false">IF(J57="Р",8,"")</f>
        <v/>
      </c>
      <c r="K58" s="170" t="str">
        <f aca="false">IF(K57="Р",8,"")</f>
        <v/>
      </c>
      <c r="L58" s="170" t="n">
        <f aca="false">IF(L57="Р",8,"")</f>
        <v>8</v>
      </c>
      <c r="M58" s="170" t="n">
        <f aca="false">IF(M57="Р",8,"")</f>
        <v>8</v>
      </c>
      <c r="N58" s="170" t="n">
        <f aca="false">IF(N57="Р",8,"")</f>
        <v>8</v>
      </c>
      <c r="O58" s="170" t="n">
        <f aca="false">IF(O57="Р",8,"")</f>
        <v>8</v>
      </c>
      <c r="P58" s="170" t="str">
        <f aca="false">IF(P57="Р",8,"")</f>
        <v/>
      </c>
      <c r="Q58" s="171" t="str">
        <f aca="false">IF(Q57="Р",8,"")</f>
        <v/>
      </c>
      <c r="R58" s="170" t="n">
        <f aca="false">IF(R57="Р",8,"")</f>
        <v>8</v>
      </c>
      <c r="S58" s="170" t="n">
        <f aca="false">IF(S57="Р",8,"")</f>
        <v>8</v>
      </c>
      <c r="T58" s="171" t="n">
        <f aca="false">IF(T57="Р",8,"")</f>
        <v>8</v>
      </c>
      <c r="U58" s="170" t="str">
        <f aca="false">IF(U57="Р",8,"")</f>
        <v/>
      </c>
      <c r="V58" s="170" t="str">
        <f aca="false">IF(V57="Р",8,"")</f>
        <v/>
      </c>
      <c r="W58" s="171" t="str">
        <f aca="false">IF(W57="Р",8,"")</f>
        <v/>
      </c>
      <c r="X58" s="170" t="n">
        <v>4</v>
      </c>
      <c r="Y58" s="171" t="str">
        <f aca="false">IF(Y57="Р",8,"")</f>
        <v/>
      </c>
      <c r="Z58" s="170" t="str">
        <f aca="false">IF(Z57="Р",8,"")</f>
        <v/>
      </c>
      <c r="AA58" s="171" t="str">
        <f aca="false">IF(AA57="Р",8,"")</f>
        <v/>
      </c>
      <c r="AB58" s="170" t="str">
        <f aca="false">IF(AB57="Р",8,"")</f>
        <v/>
      </c>
      <c r="AC58" s="170" t="str">
        <f aca="false">IF(AC57="Р",8,"")</f>
        <v/>
      </c>
      <c r="AD58" s="171" t="str">
        <f aca="false">IF(AD57="Р",8,"")</f>
        <v/>
      </c>
      <c r="AE58" s="172" t="str">
        <f aca="false">IF(AE57="Р",8,"")</f>
        <v/>
      </c>
      <c r="AF58" s="170" t="str">
        <f aca="false">IF(AF57="Р",8,"")</f>
        <v/>
      </c>
      <c r="AG58" s="170" t="str">
        <f aca="false">IF(AG57="Р",8,"")</f>
        <v/>
      </c>
      <c r="AH58" s="170"/>
      <c r="AI58" s="170"/>
      <c r="AJ58" s="170"/>
      <c r="AK58" s="93"/>
      <c r="AL58" s="94"/>
      <c r="AM58" s="95"/>
      <c r="AN58" s="96"/>
      <c r="AO58" s="70"/>
      <c r="AP58" s="70"/>
      <c r="AQ58" s="70"/>
      <c r="AR58" s="98"/>
      <c r="AS58" s="98"/>
      <c r="AT58" s="98"/>
      <c r="AU58" s="98"/>
      <c r="AV58" s="98"/>
      <c r="AW58" s="98"/>
      <c r="AX58" s="98"/>
      <c r="AY58" s="99"/>
      <c r="AZ58" s="99"/>
      <c r="BA58" s="73"/>
    </row>
    <row r="59" customFormat="false" ht="15" hidden="false" customHeight="true" outlineLevel="0" collapsed="false">
      <c r="A59" s="57"/>
      <c r="B59" s="58"/>
      <c r="C59" s="102"/>
      <c r="D59" s="60"/>
      <c r="E59" s="100"/>
      <c r="F59" s="81" t="str">
        <f aca="false">IF(F60&gt;0,"НУ","")</f>
        <v/>
      </c>
      <c r="G59" s="183" t="str">
        <f aca="false">IF(G60&gt;0,"НУ","")</f>
        <v/>
      </c>
      <c r="H59" s="183" t="str">
        <f aca="false">IF(H60&gt;0,"НУ","")</f>
        <v/>
      </c>
      <c r="I59" s="183" t="str">
        <f aca="false">IF(I60&gt;0,"НУ","")</f>
        <v/>
      </c>
      <c r="J59" s="183" t="str">
        <f aca="false">IF(J60&gt;0,"НУ","")</f>
        <v/>
      </c>
      <c r="K59" s="183" t="str">
        <f aca="false">IF(K60&gt;0,"НУ","")</f>
        <v/>
      </c>
      <c r="L59" s="183" t="str">
        <f aca="false">IF(L60&gt;0,"НУ","")</f>
        <v/>
      </c>
      <c r="M59" s="183" t="str">
        <f aca="false">IF(M60&gt;0,"НУ","")</f>
        <v/>
      </c>
      <c r="N59" s="183" t="str">
        <f aca="false">IF(N60&gt;0,"НУ","")</f>
        <v/>
      </c>
      <c r="O59" s="183" t="str">
        <f aca="false">IF(O60&gt;0,"НУ","")</f>
        <v/>
      </c>
      <c r="P59" s="183" t="str">
        <f aca="false">IF(P60&gt;0,"НУ","")</f>
        <v/>
      </c>
      <c r="Q59" s="184" t="str">
        <f aca="false">IF(Q60&gt;0,"НУ","")</f>
        <v/>
      </c>
      <c r="R59" s="183" t="str">
        <f aca="false">IF(R60&gt;0,"НУ","")</f>
        <v/>
      </c>
      <c r="S59" s="183" t="str">
        <f aca="false">IF(S60&gt;0,"НУ","")</f>
        <v/>
      </c>
      <c r="T59" s="184" t="str">
        <f aca="false">IF(T60&gt;0,"НУ","")</f>
        <v/>
      </c>
      <c r="U59" s="183" t="str">
        <f aca="false">IF(U60&gt;0,"НУ","")</f>
        <v/>
      </c>
      <c r="V59" s="183" t="str">
        <f aca="false">IF(V60&gt;0,"НУ","")</f>
        <v/>
      </c>
      <c r="W59" s="184" t="str">
        <f aca="false">IF(W60&gt;0,"НУ","")</f>
        <v/>
      </c>
      <c r="X59" s="183" t="str">
        <f aca="false">IF(X60&gt;0,"НУ","")</f>
        <v/>
      </c>
      <c r="Y59" s="184" t="str">
        <f aca="false">IF(Y60&gt;0,"НУ","")</f>
        <v/>
      </c>
      <c r="Z59" s="183" t="str">
        <f aca="false">IF(Z60&gt;0,"НУ","")</f>
        <v/>
      </c>
      <c r="AA59" s="184" t="str">
        <f aca="false">IF(AA60&gt;0,"НУ","")</f>
        <v/>
      </c>
      <c r="AB59" s="183" t="str">
        <f aca="false">IF(AB60&gt;0,"НУ","")</f>
        <v/>
      </c>
      <c r="AC59" s="183" t="str">
        <f aca="false">IF(AC60&gt;0,"НУ","")</f>
        <v/>
      </c>
      <c r="AD59" s="184" t="str">
        <f aca="false">IF(AD60&gt;0,"НУ","")</f>
        <v/>
      </c>
      <c r="AE59" s="185" t="str">
        <f aca="false">IF(AE60&gt;0,"НУ","")</f>
        <v/>
      </c>
      <c r="AF59" s="183" t="str">
        <f aca="false">IF(AF60&gt;0,"НУ","")</f>
        <v/>
      </c>
      <c r="AG59" s="183" t="str">
        <f aca="false">IF(AG60&gt;0,"НУ","")</f>
        <v/>
      </c>
      <c r="AH59" s="183" t="str">
        <f aca="false">IF(AH60&gt;0,"НУ","")</f>
        <v/>
      </c>
      <c r="AI59" s="183" t="str">
        <f aca="false">IF(AI60&gt;0,"НУ","")</f>
        <v/>
      </c>
      <c r="AJ59" s="183" t="str">
        <f aca="false">IF(AJ60&gt;0,"НУ","")</f>
        <v/>
      </c>
      <c r="AK59" s="93"/>
      <c r="AL59" s="94"/>
      <c r="AM59" s="95"/>
      <c r="AN59" s="96"/>
      <c r="AO59" s="70"/>
      <c r="AP59" s="70"/>
      <c r="AQ59" s="70"/>
      <c r="AR59" s="98"/>
      <c r="AS59" s="98"/>
      <c r="AT59" s="98"/>
      <c r="AU59" s="98"/>
      <c r="AV59" s="98"/>
      <c r="AW59" s="98"/>
      <c r="AX59" s="98"/>
      <c r="AY59" s="99"/>
      <c r="AZ59" s="99"/>
      <c r="BA59" s="73"/>
    </row>
    <row r="60" customFormat="false" ht="15" hidden="false" customHeight="true" outlineLevel="0" collapsed="false">
      <c r="A60" s="57"/>
      <c r="B60" s="58"/>
      <c r="C60" s="102"/>
      <c r="D60" s="60"/>
      <c r="E60" s="101"/>
      <c r="F60" s="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8"/>
      <c r="R60" s="187"/>
      <c r="S60" s="187"/>
      <c r="T60" s="188"/>
      <c r="U60" s="187"/>
      <c r="V60" s="187"/>
      <c r="W60" s="188"/>
      <c r="X60" s="187"/>
      <c r="Y60" s="188"/>
      <c r="Z60" s="187"/>
      <c r="AA60" s="188"/>
      <c r="AB60" s="187"/>
      <c r="AC60" s="187"/>
      <c r="AD60" s="188"/>
      <c r="AE60" s="189"/>
      <c r="AF60" s="187"/>
      <c r="AG60" s="187"/>
      <c r="AH60" s="187"/>
      <c r="AI60" s="187"/>
      <c r="AJ60" s="187"/>
      <c r="AK60" s="93"/>
      <c r="AL60" s="94"/>
      <c r="AM60" s="95"/>
      <c r="AN60" s="96"/>
      <c r="AO60" s="70"/>
      <c r="AP60" s="70"/>
      <c r="AQ60" s="70"/>
      <c r="AR60" s="98"/>
      <c r="AS60" s="98"/>
      <c r="AT60" s="98"/>
      <c r="AU60" s="98"/>
      <c r="AV60" s="98"/>
      <c r="AW60" s="98"/>
      <c r="AX60" s="98"/>
      <c r="AY60" s="99"/>
      <c r="AZ60" s="99"/>
      <c r="BA60" s="73"/>
    </row>
    <row r="61" customFormat="false" ht="15" hidden="false" customHeight="true" outlineLevel="0" collapsed="false">
      <c r="A61" s="57" t="n">
        <v>13</v>
      </c>
      <c r="B61" s="58" t="str">
        <f aca="false">IFERROR(VLOOKUP($C61,Списки!$A$1:$C$3999,2,0),"")</f>
        <v/>
      </c>
      <c r="C61" s="102"/>
      <c r="D61" s="60" t="str">
        <f aca="false">IFERROR(VLOOKUP($C61,Списки!$A$1:$C$3999,3,0),"")</f>
        <v/>
      </c>
      <c r="E61" s="92"/>
      <c r="F61" s="61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3"/>
      <c r="R61" s="62"/>
      <c r="S61" s="62"/>
      <c r="T61" s="63"/>
      <c r="U61" s="62"/>
      <c r="V61" s="62"/>
      <c r="W61" s="63"/>
      <c r="X61" s="62"/>
      <c r="Y61" s="63"/>
      <c r="Z61" s="62"/>
      <c r="AA61" s="63"/>
      <c r="AB61" s="62"/>
      <c r="AC61" s="62"/>
      <c r="AD61" s="63"/>
      <c r="AE61" s="64"/>
      <c r="AF61" s="62"/>
      <c r="AG61" s="62"/>
      <c r="AH61" s="62"/>
      <c r="AI61" s="62"/>
      <c r="AJ61" s="62"/>
      <c r="AK61" s="93" t="n">
        <f aca="false">SUMIF($F61:$AJ64,"Р",$F62:$AJ62)</f>
        <v>0</v>
      </c>
      <c r="AL61" s="94" t="n">
        <f aca="false">SUMIF($F63:$AJ64,"НУ",$F64:$AJ64)</f>
        <v>0</v>
      </c>
      <c r="AM61" s="95" t="n">
        <f aca="false">SUMIF(F61:AJ64,"РВ",F62:AJ62)</f>
        <v>0</v>
      </c>
      <c r="AN61" s="96" t="n">
        <f aca="false">AK61+AL61+AM61</f>
        <v>0</v>
      </c>
      <c r="AO61" s="70" t="n">
        <f aca="false">COUNTIF($F61:$AJ64,"=Р")</f>
        <v>0</v>
      </c>
      <c r="AP61" s="97" t="n">
        <f aca="false">COUNTIF($F61:$AJ64,"=ВВ")</f>
        <v>0</v>
      </c>
      <c r="AQ61" s="97" t="n">
        <f aca="false">COUNTIF($F61:$AJ64,"=В")</f>
        <v>0</v>
      </c>
      <c r="AR61" s="98" t="n">
        <f aca="false">COUNTIF($F61:$AJ64,"=НА")</f>
        <v>0</v>
      </c>
      <c r="AS61" s="98" t="n">
        <f aca="false">COUNTIF(F61:AJ64,"=ТН")</f>
        <v>0</v>
      </c>
      <c r="AT61" s="98" t="n">
        <f aca="false">COUNTIF($F61:$AJ64,"=ВД")</f>
        <v>0</v>
      </c>
      <c r="AU61" s="98" t="n">
        <f aca="false">COUNTIF($F61:$AJ64,"=ВП")</f>
        <v>0</v>
      </c>
      <c r="AV61" s="98" t="n">
        <f aca="false">COUNTIF($F61:$AJ64,"=ДД")</f>
        <v>0</v>
      </c>
      <c r="AW61" s="98" t="n">
        <f aca="false">COUNTIF($F61:$AJ64,"=П")</f>
        <v>0</v>
      </c>
      <c r="AX61" s="98" t="n">
        <f aca="false">COUNTIF($F61:$AJ64,"=ПР")</f>
        <v>0</v>
      </c>
      <c r="AY61" s="99" t="n">
        <f aca="false">COUNTIF($F61:$AJ64,"=І")</f>
        <v>0</v>
      </c>
      <c r="AZ61" s="99" t="n">
        <f aca="false">COUNTIF($F61:$AJ64,"=НЗ")</f>
        <v>0</v>
      </c>
      <c r="BA61" s="73" t="str">
        <f aca="false">IF(C61&gt;1,Графік!$L$36,"")</f>
        <v/>
      </c>
    </row>
    <row r="62" customFormat="false" ht="15" hidden="false" customHeight="true" outlineLevel="0" collapsed="false">
      <c r="A62" s="57"/>
      <c r="B62" s="58"/>
      <c r="C62" s="102"/>
      <c r="D62" s="60"/>
      <c r="E62" s="100"/>
      <c r="F62" s="75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1"/>
      <c r="R62" s="170"/>
      <c r="S62" s="170"/>
      <c r="T62" s="171"/>
      <c r="U62" s="170"/>
      <c r="V62" s="170"/>
      <c r="W62" s="171"/>
      <c r="X62" s="170"/>
      <c r="Y62" s="171"/>
      <c r="Z62" s="170"/>
      <c r="AA62" s="171"/>
      <c r="AB62" s="170"/>
      <c r="AC62" s="170"/>
      <c r="AD62" s="171"/>
      <c r="AE62" s="172"/>
      <c r="AF62" s="170"/>
      <c r="AG62" s="170"/>
      <c r="AH62" s="170"/>
      <c r="AI62" s="170"/>
      <c r="AJ62" s="170"/>
      <c r="AK62" s="93"/>
      <c r="AL62" s="94"/>
      <c r="AM62" s="95"/>
      <c r="AN62" s="96"/>
      <c r="AO62" s="70"/>
      <c r="AP62" s="70"/>
      <c r="AQ62" s="70"/>
      <c r="AR62" s="98"/>
      <c r="AS62" s="98"/>
      <c r="AT62" s="98"/>
      <c r="AU62" s="98"/>
      <c r="AV62" s="98"/>
      <c r="AW62" s="98"/>
      <c r="AX62" s="98"/>
      <c r="AY62" s="99"/>
      <c r="AZ62" s="99"/>
      <c r="BA62" s="73"/>
    </row>
    <row r="63" customFormat="false" ht="15" hidden="false" customHeight="true" outlineLevel="0" collapsed="false">
      <c r="A63" s="57"/>
      <c r="B63" s="58"/>
      <c r="C63" s="102"/>
      <c r="D63" s="60"/>
      <c r="E63" s="100"/>
      <c r="F63" s="81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4"/>
      <c r="R63" s="183"/>
      <c r="S63" s="183"/>
      <c r="T63" s="184"/>
      <c r="U63" s="183"/>
      <c r="V63" s="183"/>
      <c r="W63" s="184"/>
      <c r="X63" s="183"/>
      <c r="Y63" s="184"/>
      <c r="Z63" s="183"/>
      <c r="AA63" s="184"/>
      <c r="AB63" s="183"/>
      <c r="AC63" s="183"/>
      <c r="AD63" s="184"/>
      <c r="AE63" s="185"/>
      <c r="AF63" s="183"/>
      <c r="AG63" s="183"/>
      <c r="AH63" s="183" t="str">
        <f aca="false">IF(AH64&gt;0,"НУ","")</f>
        <v/>
      </c>
      <c r="AI63" s="183" t="str">
        <f aca="false">IF(AI64&gt;0,"НУ","")</f>
        <v/>
      </c>
      <c r="AJ63" s="183" t="str">
        <f aca="false">IF(AJ64&gt;0,"НУ","")</f>
        <v/>
      </c>
      <c r="AK63" s="93"/>
      <c r="AL63" s="94"/>
      <c r="AM63" s="95"/>
      <c r="AN63" s="96"/>
      <c r="AO63" s="70"/>
      <c r="AP63" s="70"/>
      <c r="AQ63" s="70"/>
      <c r="AR63" s="98"/>
      <c r="AS63" s="98"/>
      <c r="AT63" s="98"/>
      <c r="AU63" s="98"/>
      <c r="AV63" s="98"/>
      <c r="AW63" s="98"/>
      <c r="AX63" s="98"/>
      <c r="AY63" s="99"/>
      <c r="AZ63" s="99"/>
      <c r="BA63" s="73"/>
    </row>
    <row r="64" customFormat="false" ht="15" hidden="false" customHeight="true" outlineLevel="0" collapsed="false">
      <c r="A64" s="57"/>
      <c r="B64" s="58"/>
      <c r="C64" s="102"/>
      <c r="D64" s="60"/>
      <c r="E64" s="101"/>
      <c r="F64" s="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8"/>
      <c r="R64" s="187"/>
      <c r="S64" s="187"/>
      <c r="T64" s="188"/>
      <c r="U64" s="187"/>
      <c r="V64" s="187"/>
      <c r="W64" s="188"/>
      <c r="X64" s="187"/>
      <c r="Y64" s="188"/>
      <c r="Z64" s="187"/>
      <c r="AA64" s="188"/>
      <c r="AB64" s="187"/>
      <c r="AC64" s="187"/>
      <c r="AD64" s="188"/>
      <c r="AE64" s="189"/>
      <c r="AF64" s="187"/>
      <c r="AG64" s="187"/>
      <c r="AH64" s="187"/>
      <c r="AI64" s="187"/>
      <c r="AJ64" s="187"/>
      <c r="AK64" s="93"/>
      <c r="AL64" s="94"/>
      <c r="AM64" s="95"/>
      <c r="AN64" s="96"/>
      <c r="AO64" s="70"/>
      <c r="AP64" s="70"/>
      <c r="AQ64" s="70"/>
      <c r="AR64" s="98"/>
      <c r="AS64" s="98"/>
      <c r="AT64" s="98"/>
      <c r="AU64" s="98"/>
      <c r="AV64" s="98"/>
      <c r="AW64" s="98"/>
      <c r="AX64" s="98"/>
      <c r="AY64" s="99"/>
      <c r="AZ64" s="99"/>
      <c r="BA64" s="73"/>
    </row>
    <row r="65" customFormat="false" ht="15" hidden="false" customHeight="true" outlineLevel="0" collapsed="false">
      <c r="A65" s="57" t="n">
        <v>14</v>
      </c>
      <c r="B65" s="58" t="str">
        <f aca="false">IFERROR(VLOOKUP($C65,Списки!$A$1:$C$3999,2,0),"")</f>
        <v/>
      </c>
      <c r="C65" s="102"/>
      <c r="D65" s="60" t="str">
        <f aca="false">IFERROR(VLOOKUP($C65,Списки!$A$1:$C$3999,3,0),"")</f>
        <v/>
      </c>
      <c r="E65" s="92"/>
      <c r="F65" s="61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3"/>
      <c r="R65" s="62"/>
      <c r="S65" s="62"/>
      <c r="T65" s="63"/>
      <c r="U65" s="62"/>
      <c r="V65" s="62"/>
      <c r="W65" s="63"/>
      <c r="X65" s="62"/>
      <c r="Y65" s="63"/>
      <c r="Z65" s="62"/>
      <c r="AA65" s="63"/>
      <c r="AB65" s="62"/>
      <c r="AC65" s="62"/>
      <c r="AD65" s="63"/>
      <c r="AE65" s="64"/>
      <c r="AF65" s="62"/>
      <c r="AG65" s="62"/>
      <c r="AH65" s="62"/>
      <c r="AI65" s="62"/>
      <c r="AJ65" s="62"/>
      <c r="AK65" s="93" t="n">
        <f aca="false">SUMIF($F65:$AJ68,"Р",$F66:$AJ66)</f>
        <v>0</v>
      </c>
      <c r="AL65" s="94" t="n">
        <f aca="false">SUMIF($F67:$AJ68,"НУ",$F68:$AJ68)</f>
        <v>0</v>
      </c>
      <c r="AM65" s="95" t="n">
        <f aca="false">SUMIF(F65:AJ68,"РВ",F66:AJ66)</f>
        <v>0</v>
      </c>
      <c r="AN65" s="96" t="n">
        <f aca="false">AK65+AL65+AM65</f>
        <v>0</v>
      </c>
      <c r="AO65" s="70" t="n">
        <f aca="false">COUNTIF($F65:$AJ68,"=Р")</f>
        <v>0</v>
      </c>
      <c r="AP65" s="97" t="n">
        <f aca="false">COUNTIF($F65:$AJ68,"=ВВ")</f>
        <v>0</v>
      </c>
      <c r="AQ65" s="97" t="n">
        <f aca="false">COUNTIF($F65:$AJ68,"=В")</f>
        <v>0</v>
      </c>
      <c r="AR65" s="98" t="n">
        <f aca="false">COUNTIF($F65:$AJ68,"=НА")</f>
        <v>0</v>
      </c>
      <c r="AS65" s="98" t="n">
        <f aca="false">COUNTIF(F65:AJ68,"=ТН")</f>
        <v>0</v>
      </c>
      <c r="AT65" s="98" t="n">
        <f aca="false">COUNTIF($F65:$AJ68,"=ВД")</f>
        <v>0</v>
      </c>
      <c r="AU65" s="98" t="n">
        <f aca="false">COUNTIF($F65:$AJ68,"=ВП")</f>
        <v>0</v>
      </c>
      <c r="AV65" s="98" t="n">
        <f aca="false">COUNTIF($F65:$AJ68,"=ДД")</f>
        <v>0</v>
      </c>
      <c r="AW65" s="98" t="n">
        <f aca="false">COUNTIF($F65:$AJ68,"=П")</f>
        <v>0</v>
      </c>
      <c r="AX65" s="98" t="n">
        <f aca="false">COUNTIF($F65:$AJ68,"=ПР")</f>
        <v>0</v>
      </c>
      <c r="AY65" s="99" t="n">
        <f aca="false">COUNTIF($F65:$AJ68,"=І")</f>
        <v>0</v>
      </c>
      <c r="AZ65" s="99" t="n">
        <f aca="false">COUNTIF($F65:$AJ68,"=НЗ")</f>
        <v>0</v>
      </c>
      <c r="BA65" s="73" t="str">
        <f aca="false">IF(C65&gt;1,Графік!$L$36,"")</f>
        <v/>
      </c>
    </row>
    <row r="66" customFormat="false" ht="15" hidden="false" customHeight="true" outlineLevel="0" collapsed="false">
      <c r="A66" s="57"/>
      <c r="B66" s="58"/>
      <c r="C66" s="102"/>
      <c r="D66" s="60"/>
      <c r="E66" s="100"/>
      <c r="F66" s="75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1"/>
      <c r="R66" s="170"/>
      <c r="S66" s="170"/>
      <c r="T66" s="171"/>
      <c r="U66" s="170"/>
      <c r="V66" s="170"/>
      <c r="W66" s="171"/>
      <c r="X66" s="170"/>
      <c r="Y66" s="171"/>
      <c r="Z66" s="170"/>
      <c r="AA66" s="171"/>
      <c r="AB66" s="170"/>
      <c r="AC66" s="170"/>
      <c r="AD66" s="171"/>
      <c r="AE66" s="172"/>
      <c r="AF66" s="170"/>
      <c r="AG66" s="170"/>
      <c r="AH66" s="170"/>
      <c r="AI66" s="170"/>
      <c r="AJ66" s="170"/>
      <c r="AK66" s="93"/>
      <c r="AL66" s="94"/>
      <c r="AM66" s="95"/>
      <c r="AN66" s="96"/>
      <c r="AO66" s="70"/>
      <c r="AP66" s="70"/>
      <c r="AQ66" s="70"/>
      <c r="AR66" s="98"/>
      <c r="AS66" s="98"/>
      <c r="AT66" s="98"/>
      <c r="AU66" s="98"/>
      <c r="AV66" s="98"/>
      <c r="AW66" s="98"/>
      <c r="AX66" s="98"/>
      <c r="AY66" s="99"/>
      <c r="AZ66" s="99"/>
      <c r="BA66" s="73"/>
    </row>
    <row r="67" customFormat="false" ht="15" hidden="false" customHeight="true" outlineLevel="0" collapsed="false">
      <c r="A67" s="57"/>
      <c r="B67" s="58"/>
      <c r="C67" s="102"/>
      <c r="D67" s="60"/>
      <c r="E67" s="100"/>
      <c r="F67" s="81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4"/>
      <c r="R67" s="183"/>
      <c r="S67" s="183"/>
      <c r="T67" s="184"/>
      <c r="U67" s="183"/>
      <c r="V67" s="183"/>
      <c r="W67" s="184"/>
      <c r="X67" s="183"/>
      <c r="Y67" s="184"/>
      <c r="Z67" s="183"/>
      <c r="AA67" s="184"/>
      <c r="AB67" s="183"/>
      <c r="AC67" s="183"/>
      <c r="AD67" s="184"/>
      <c r="AE67" s="185"/>
      <c r="AF67" s="183"/>
      <c r="AG67" s="183"/>
      <c r="AH67" s="183" t="str">
        <f aca="false">IF(AH68&gt;0,"НУ","")</f>
        <v/>
      </c>
      <c r="AI67" s="183" t="str">
        <f aca="false">IF(AI68&gt;0,"НУ","")</f>
        <v/>
      </c>
      <c r="AJ67" s="183" t="str">
        <f aca="false">IF(AJ68&gt;0,"НУ","")</f>
        <v/>
      </c>
      <c r="AK67" s="93"/>
      <c r="AL67" s="94"/>
      <c r="AM67" s="95"/>
      <c r="AN67" s="96"/>
      <c r="AO67" s="70"/>
      <c r="AP67" s="70"/>
      <c r="AQ67" s="70"/>
      <c r="AR67" s="98"/>
      <c r="AS67" s="98"/>
      <c r="AT67" s="98"/>
      <c r="AU67" s="98"/>
      <c r="AV67" s="98"/>
      <c r="AW67" s="98"/>
      <c r="AX67" s="98"/>
      <c r="AY67" s="99"/>
      <c r="AZ67" s="99"/>
      <c r="BA67" s="73"/>
    </row>
    <row r="68" customFormat="false" ht="15" hidden="false" customHeight="true" outlineLevel="0" collapsed="false">
      <c r="A68" s="57"/>
      <c r="B68" s="58"/>
      <c r="C68" s="102"/>
      <c r="D68" s="60"/>
      <c r="E68" s="101"/>
      <c r="F68" s="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8"/>
      <c r="R68" s="187"/>
      <c r="S68" s="187"/>
      <c r="T68" s="188"/>
      <c r="U68" s="187"/>
      <c r="V68" s="187"/>
      <c r="W68" s="188"/>
      <c r="X68" s="187"/>
      <c r="Y68" s="188"/>
      <c r="Z68" s="187"/>
      <c r="AA68" s="188"/>
      <c r="AB68" s="187"/>
      <c r="AC68" s="187"/>
      <c r="AD68" s="188"/>
      <c r="AE68" s="189"/>
      <c r="AF68" s="187"/>
      <c r="AG68" s="187"/>
      <c r="AH68" s="187"/>
      <c r="AI68" s="187"/>
      <c r="AJ68" s="187"/>
      <c r="AK68" s="93"/>
      <c r="AL68" s="94"/>
      <c r="AM68" s="95"/>
      <c r="AN68" s="96"/>
      <c r="AO68" s="70"/>
      <c r="AP68" s="70"/>
      <c r="AQ68" s="70"/>
      <c r="AR68" s="98"/>
      <c r="AS68" s="98"/>
      <c r="AT68" s="98"/>
      <c r="AU68" s="98"/>
      <c r="AV68" s="98"/>
      <c r="AW68" s="98"/>
      <c r="AX68" s="98"/>
      <c r="AY68" s="99"/>
      <c r="AZ68" s="99"/>
      <c r="BA68" s="73"/>
    </row>
    <row r="69" customFormat="false" ht="15" hidden="false" customHeight="true" outlineLevel="0" collapsed="false">
      <c r="A69" s="57" t="n">
        <v>15</v>
      </c>
      <c r="B69" s="58" t="str">
        <f aca="false">IFERROR(VLOOKUP($C69,Списки!$A$1:$C$3999,2,0),"")</f>
        <v/>
      </c>
      <c r="C69" s="102"/>
      <c r="D69" s="164" t="str">
        <f aca="false">IFERROR(VLOOKUP($C69,Списки!$A$1:$C$3999,3,0),"")</f>
        <v/>
      </c>
      <c r="E69" s="92"/>
      <c r="F69" s="61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3"/>
      <c r="R69" s="62"/>
      <c r="S69" s="62"/>
      <c r="T69" s="63"/>
      <c r="U69" s="62"/>
      <c r="V69" s="62"/>
      <c r="W69" s="63"/>
      <c r="X69" s="62"/>
      <c r="Y69" s="63"/>
      <c r="Z69" s="62"/>
      <c r="AA69" s="63"/>
      <c r="AB69" s="62"/>
      <c r="AC69" s="62"/>
      <c r="AD69" s="63"/>
      <c r="AE69" s="64"/>
      <c r="AF69" s="62"/>
      <c r="AG69" s="62"/>
      <c r="AH69" s="62"/>
      <c r="AI69" s="62"/>
      <c r="AJ69" s="62"/>
      <c r="AK69" s="93" t="n">
        <f aca="false">SUMIF($F69:$AJ72,"Р",$F70:$AJ70)</f>
        <v>0</v>
      </c>
      <c r="AL69" s="94" t="n">
        <f aca="false">SUMIF($F71:$AJ72,"НУ",$F72:$AJ72)</f>
        <v>0</v>
      </c>
      <c r="AM69" s="95" t="n">
        <f aca="false">SUMIF(F69:AJ72,"РВ",F70:AJ70)</f>
        <v>0</v>
      </c>
      <c r="AN69" s="96" t="n">
        <f aca="false">AK69+AL69+AM69</f>
        <v>0</v>
      </c>
      <c r="AO69" s="70" t="n">
        <f aca="false">COUNTIF($F69:$AJ72,"=Р")</f>
        <v>0</v>
      </c>
      <c r="AP69" s="97" t="n">
        <f aca="false">COUNTIF($F69:$AJ72,"=ВВ")</f>
        <v>0</v>
      </c>
      <c r="AQ69" s="97" t="n">
        <f aca="false">COUNTIF($F69:$AJ72,"=В")</f>
        <v>0</v>
      </c>
      <c r="AR69" s="98" t="n">
        <f aca="false">COUNTIF($F69:$AJ72,"=НА")</f>
        <v>0</v>
      </c>
      <c r="AS69" s="98" t="n">
        <f aca="false">COUNTIF(F69:AJ72,"=ТН")</f>
        <v>0</v>
      </c>
      <c r="AT69" s="98" t="n">
        <f aca="false">COUNTIF($F69:$AJ72,"=ВД")</f>
        <v>0</v>
      </c>
      <c r="AU69" s="98" t="n">
        <f aca="false">COUNTIF($F69:$AJ72,"=ВП")</f>
        <v>0</v>
      </c>
      <c r="AV69" s="98" t="n">
        <f aca="false">COUNTIF($F69:$AJ72,"=ДД")</f>
        <v>0</v>
      </c>
      <c r="AW69" s="98" t="n">
        <f aca="false">COUNTIF($F69:$AJ72,"=П")</f>
        <v>0</v>
      </c>
      <c r="AX69" s="98" t="n">
        <f aca="false">COUNTIF($F69:$AJ72,"=ПР")</f>
        <v>0</v>
      </c>
      <c r="AY69" s="99" t="n">
        <f aca="false">COUNTIF($F69:$AJ72,"=І")</f>
        <v>0</v>
      </c>
      <c r="AZ69" s="99" t="n">
        <f aca="false">COUNTIF($F69:$AJ72,"=НЗ")</f>
        <v>0</v>
      </c>
      <c r="BA69" s="73" t="str">
        <f aca="false">IF(C69&gt;1,Графік!$L$36,"")</f>
        <v/>
      </c>
    </row>
    <row r="70" customFormat="false" ht="15" hidden="false" customHeight="true" outlineLevel="0" collapsed="false">
      <c r="A70" s="57"/>
      <c r="B70" s="58"/>
      <c r="C70" s="102"/>
      <c r="D70" s="164"/>
      <c r="E70" s="100"/>
      <c r="F70" s="75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1"/>
      <c r="R70" s="170"/>
      <c r="S70" s="170"/>
      <c r="T70" s="171"/>
      <c r="U70" s="170"/>
      <c r="V70" s="170"/>
      <c r="W70" s="171"/>
      <c r="X70" s="170"/>
      <c r="Y70" s="171"/>
      <c r="Z70" s="170"/>
      <c r="AA70" s="171"/>
      <c r="AB70" s="170"/>
      <c r="AC70" s="170"/>
      <c r="AD70" s="171"/>
      <c r="AE70" s="172"/>
      <c r="AF70" s="170"/>
      <c r="AG70" s="170"/>
      <c r="AH70" s="170"/>
      <c r="AI70" s="170"/>
      <c r="AJ70" s="170"/>
      <c r="AK70" s="93"/>
      <c r="AL70" s="94"/>
      <c r="AM70" s="95"/>
      <c r="AN70" s="96"/>
      <c r="AO70" s="70"/>
      <c r="AP70" s="70"/>
      <c r="AQ70" s="70"/>
      <c r="AR70" s="98"/>
      <c r="AS70" s="98"/>
      <c r="AT70" s="98"/>
      <c r="AU70" s="98"/>
      <c r="AV70" s="98"/>
      <c r="AW70" s="98"/>
      <c r="AX70" s="98"/>
      <c r="AY70" s="99"/>
      <c r="AZ70" s="99"/>
      <c r="BA70" s="73"/>
    </row>
    <row r="71" customFormat="false" ht="15" hidden="false" customHeight="true" outlineLevel="0" collapsed="false">
      <c r="A71" s="57"/>
      <c r="B71" s="58"/>
      <c r="C71" s="102"/>
      <c r="D71" s="164"/>
      <c r="E71" s="100"/>
      <c r="F71" s="81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4"/>
      <c r="R71" s="183"/>
      <c r="S71" s="183"/>
      <c r="T71" s="184"/>
      <c r="U71" s="183"/>
      <c r="V71" s="183"/>
      <c r="W71" s="184"/>
      <c r="X71" s="183"/>
      <c r="Y71" s="184"/>
      <c r="Z71" s="183"/>
      <c r="AA71" s="184"/>
      <c r="AB71" s="183"/>
      <c r="AC71" s="183"/>
      <c r="AD71" s="184"/>
      <c r="AE71" s="185"/>
      <c r="AF71" s="183"/>
      <c r="AG71" s="183"/>
      <c r="AH71" s="183"/>
      <c r="AI71" s="183"/>
      <c r="AJ71" s="183" t="str">
        <f aca="false">IF(AJ72&gt;0,"НУ","")</f>
        <v/>
      </c>
      <c r="AK71" s="93"/>
      <c r="AL71" s="94"/>
      <c r="AM71" s="95"/>
      <c r="AN71" s="96"/>
      <c r="AO71" s="70"/>
      <c r="AP71" s="70"/>
      <c r="AQ71" s="70"/>
      <c r="AR71" s="98"/>
      <c r="AS71" s="98"/>
      <c r="AT71" s="98"/>
      <c r="AU71" s="98"/>
      <c r="AV71" s="98"/>
      <c r="AW71" s="98"/>
      <c r="AX71" s="98"/>
      <c r="AY71" s="99"/>
      <c r="AZ71" s="99"/>
      <c r="BA71" s="73"/>
    </row>
    <row r="72" customFormat="false" ht="15" hidden="false" customHeight="true" outlineLevel="0" collapsed="false">
      <c r="A72" s="57"/>
      <c r="B72" s="58"/>
      <c r="C72" s="102"/>
      <c r="D72" s="164"/>
      <c r="E72" s="101"/>
      <c r="F72" s="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8"/>
      <c r="R72" s="187"/>
      <c r="S72" s="187"/>
      <c r="T72" s="188"/>
      <c r="U72" s="187"/>
      <c r="V72" s="187"/>
      <c r="W72" s="188"/>
      <c r="X72" s="187"/>
      <c r="Y72" s="188"/>
      <c r="Z72" s="187"/>
      <c r="AA72" s="188"/>
      <c r="AB72" s="187"/>
      <c r="AC72" s="187"/>
      <c r="AD72" s="188"/>
      <c r="AE72" s="189"/>
      <c r="AF72" s="187"/>
      <c r="AG72" s="187"/>
      <c r="AH72" s="187"/>
      <c r="AI72" s="187"/>
      <c r="AJ72" s="187"/>
      <c r="AK72" s="93"/>
      <c r="AL72" s="94"/>
      <c r="AM72" s="95"/>
      <c r="AN72" s="96"/>
      <c r="AO72" s="70"/>
      <c r="AP72" s="70"/>
      <c r="AQ72" s="70"/>
      <c r="AR72" s="98"/>
      <c r="AS72" s="98"/>
      <c r="AT72" s="98"/>
      <c r="AU72" s="98"/>
      <c r="AV72" s="98"/>
      <c r="AW72" s="98"/>
      <c r="AX72" s="98"/>
      <c r="AY72" s="99"/>
      <c r="AZ72" s="99"/>
      <c r="BA72" s="73"/>
    </row>
    <row r="73" customFormat="false" ht="27" hidden="false" customHeight="true" outlineLevel="0" collapsed="false">
      <c r="A73" s="103" t="s">
        <v>77</v>
      </c>
      <c r="B73" s="103"/>
      <c r="C73" s="103"/>
      <c r="D73" s="103"/>
      <c r="E73" s="103"/>
      <c r="F73" s="103" t="n">
        <f aca="false">IF(COUNTIF(F$13:F$72,"Р")=0,"-",COUNTIF(F$13:F$72,"Р"))</f>
        <v>12</v>
      </c>
      <c r="G73" s="103" t="n">
        <f aca="false">IF(COUNTIF(G$13:G$72,"Р")=0,"-",COUNTIF(G$13:G$72,"Р"))</f>
        <v>12</v>
      </c>
      <c r="H73" s="103" t="n">
        <f aca="false">IF(COUNTIF(H$13:H$72,"Р")=0,"-",COUNTIF(H$13:H$72,"Р"))</f>
        <v>12</v>
      </c>
      <c r="I73" s="103" t="n">
        <f aca="false">IF(COUNTIF(I$13:I$72,"Р")=0,"-",COUNTIF(I$13:I$72,"Р"))</f>
        <v>12</v>
      </c>
      <c r="J73" s="103" t="str">
        <f aca="false">IF(COUNTIF(J$13:J$72,"Р")=0,"-",COUNTIF(J$13:J$72,"Р"))</f>
        <v>-</v>
      </c>
      <c r="K73" s="103" t="str">
        <f aca="false">IF(COUNTIF(K$13:K$72,"Р")=0,"-",COUNTIF(K$13:K$72,"Р"))</f>
        <v>-</v>
      </c>
      <c r="L73" s="103" t="n">
        <f aca="false">IF(COUNTIF(L$13:L$72,"Р")=0,"-",COUNTIF(L$13:L$72,"Р"))</f>
        <v>12</v>
      </c>
      <c r="M73" s="103" t="n">
        <f aca="false">IF(COUNTIF(M$13:M$72,"Р")=0,"-",COUNTIF(M$13:M$72,"Р"))</f>
        <v>12</v>
      </c>
      <c r="N73" s="103" t="n">
        <f aca="false">IF(COUNTIF(N$13:N$72,"Р")=0,"-",COUNTIF(N$13:N$72,"Р"))</f>
        <v>11</v>
      </c>
      <c r="O73" s="103" t="n">
        <f aca="false">IF(COUNTIF(O$13:O$72,"Р")=0,"-",COUNTIF(O$13:O$72,"Р"))</f>
        <v>12</v>
      </c>
      <c r="P73" s="103" t="str">
        <f aca="false">IF(COUNTIF(P$13:P$72,"Р")=0,"-",COUNTIF(P$13:P$72,"Р"))</f>
        <v>-</v>
      </c>
      <c r="Q73" s="103" t="str">
        <f aca="false">IF(COUNTIF(Q$13:Q$72,"Р")=0,"-",COUNTIF(Q$13:Q$72,"Р"))</f>
        <v>-</v>
      </c>
      <c r="R73" s="103" t="n">
        <f aca="false">IF(COUNTIF(R$13:R$72,"Р")=0,"-",COUNTIF(R$13:R$72,"Р"))</f>
        <v>11</v>
      </c>
      <c r="S73" s="103" t="n">
        <f aca="false">IF(COUNTIF(S$13:S$72,"Р")=0,"-",COUNTIF(S$13:S$72,"Р"))</f>
        <v>11</v>
      </c>
      <c r="T73" s="103" t="n">
        <f aca="false">IF(COUNTIF(T$13:T$72,"Р")=0,"-",COUNTIF(T$13:T$72,"Р"))</f>
        <v>10</v>
      </c>
      <c r="U73" s="103" t="n">
        <f aca="false">IF(COUNTIF(U$13:U$72,"Р")=0,"-",COUNTIF(U$13:U$72,"Р"))</f>
        <v>9</v>
      </c>
      <c r="V73" s="103" t="str">
        <f aca="false">IF(COUNTIF(V$13:V$72,"Р")=0,"-",COUNTIF(V$13:V$72,"Р"))</f>
        <v>-</v>
      </c>
      <c r="W73" s="103" t="str">
        <f aca="false">IF(COUNTIF(W$13:W$72,"Р")=0,"-",COUNTIF(W$13:W$72,"Р"))</f>
        <v>-</v>
      </c>
      <c r="X73" s="103" t="n">
        <f aca="false">IF(COUNTIF(X$13:X$72,"Р")=0,"-",COUNTIF(X$13:X$72,"Р"))</f>
        <v>12</v>
      </c>
      <c r="Y73" s="104" t="n">
        <f aca="false">IF(COUNTIF(Y$13:Y$72,"Р")=0,"-",COUNTIF(Y$13:Y$72,"Р"))</f>
        <v>11</v>
      </c>
      <c r="Z73" s="103" t="n">
        <f aca="false">IF(COUNTIF(Z$13:Z$72,"Р")=0,"-",COUNTIF(Z$13:Z$72,"Р"))</f>
        <v>11</v>
      </c>
      <c r="AA73" s="104" t="n">
        <f aca="false">IF(COUNTIF(AA$13:AA$72,"Р")=0,"-",COUNTIF(AA$13:AA$72,"Р"))</f>
        <v>10</v>
      </c>
      <c r="AB73" s="103" t="str">
        <f aca="false">IF(COUNTIF(AB$13:AB$72,"Р")=0,"-",COUNTIF(AB$13:AB$72,"Р"))</f>
        <v>-</v>
      </c>
      <c r="AC73" s="103" t="str">
        <f aca="false">IF(COUNTIF(AC$13:AC$72,"Р")=0,"-",COUNTIF(AC$13:AC$72,"Р"))</f>
        <v>-</v>
      </c>
      <c r="AD73" s="104" t="n">
        <f aca="false">IF(COUNTIF(AD$13:AD$72,"Р")=0,"-",COUNTIF(AD$13:AD$72,"Р"))</f>
        <v>11</v>
      </c>
      <c r="AE73" s="105" t="n">
        <f aca="false">IF(COUNTIF(AE$13:AE$72,"Р")=0,"-",COUNTIF(AE$13:AE$72,"Р"))</f>
        <v>10</v>
      </c>
      <c r="AF73" s="103" t="n">
        <f aca="false">IF(COUNTIF(AF$13:AF$72,"Р")=0,"-",COUNTIF(AF$13:AF$72,"Р"))</f>
        <v>11</v>
      </c>
      <c r="AG73" s="103" t="n">
        <f aca="false">IF(COUNTIF(AG$13:AG$72,"Р")=0,"-",COUNTIF(AG$13:AG$72,"Р"))</f>
        <v>11</v>
      </c>
      <c r="AH73" s="103" t="str">
        <f aca="false">IF(COUNTIF(AH$13:AH$72,"Р")=0,"-",COUNTIF(AH$13:AH$72,"Р"))</f>
        <v>-</v>
      </c>
      <c r="AI73" s="103" t="str">
        <f aca="false">IF(COUNTIF(AI$13:AI$72,"Р")=0,"-",COUNTIF(AI$13:AI$72,"Р"))</f>
        <v>-</v>
      </c>
      <c r="AJ73" s="103" t="str">
        <f aca="false">IF(COUNTIF(AJ$13:AJ$72,"Р")=0,"-",COUNTIF(AJ$13:AJ$72,"Р"))</f>
        <v>-</v>
      </c>
      <c r="AK73" s="106" t="n">
        <f aca="false">IF(SUM(AK$13:AK$72)&gt;0,SUM(AK$13:AK$72),"-")</f>
        <v>1772</v>
      </c>
      <c r="AL73" s="107" t="n">
        <f aca="false">IF(SUM(AL$13:AL$72)&gt;0,SUM(AL$13:AL$72),"-")</f>
        <v>21</v>
      </c>
      <c r="AM73" s="107" t="str">
        <f aca="false">IF(SUM(AM$13:AM$72)&gt;0,SUM(AM$13:AM$72),"-")</f>
        <v>-</v>
      </c>
      <c r="AN73" s="108" t="n">
        <f aca="false">IF(SUM(AN$13:AN$72)&gt;0,SUM(AN$13:AN$72),"-")</f>
        <v>1793</v>
      </c>
      <c r="AO73" s="109" t="n">
        <f aca="false">IF(SUM(AO$13:AO$72)&gt;0,SUM(AO$13:AO$72),"-")</f>
        <v>223</v>
      </c>
      <c r="AP73" s="109" t="n">
        <f aca="false">IF(SUM(AP$13:AP$72)&gt;0,SUM(AP$13:AP$72),"-")</f>
        <v>92</v>
      </c>
      <c r="AQ73" s="109" t="n">
        <f aca="false">IF(SUM(AQ$13:AQ$72)&gt;0,SUM(AQ$13:AQ$72),"-")</f>
        <v>4</v>
      </c>
      <c r="AR73" s="109" t="str">
        <f aca="false">IF(SUM(AR$13:AR$72)&gt;0,SUM(AR$13:AR$72),"-")</f>
        <v>-</v>
      </c>
      <c r="AS73" s="109" t="n">
        <f aca="false">IF(SUM(AS$13:AS$72)&gt;0,SUM(AS$13:AS$72),"-")</f>
        <v>3</v>
      </c>
      <c r="AT73" s="109" t="str">
        <f aca="false">IF(SUM(AT$13:AT$72)&gt;0,SUM(AT$13:AT$72),"-")</f>
        <v>-</v>
      </c>
      <c r="AU73" s="109" t="str">
        <f aca="false">IF(SUM(AU$13:AU$72)&gt;0,SUM(AU$13:AU$72),"-")</f>
        <v>-</v>
      </c>
      <c r="AV73" s="109" t="str">
        <f aca="false">IF(SUM(AV$13:AV$72)&gt;0,SUM(AV$13:AV$72),"-")</f>
        <v>-</v>
      </c>
      <c r="AW73" s="109" t="str">
        <f aca="false">IF(SUM(AW$13:AW$72)&gt;0,SUM(AW$13:AW$72),"-")</f>
        <v>-</v>
      </c>
      <c r="AX73" s="109" t="str">
        <f aca="false">IF(SUM(AX$13:AX$72)&gt;0,SUM(AX$13:AX$72),"-")</f>
        <v>-</v>
      </c>
      <c r="AY73" s="109" t="str">
        <f aca="false">IF(SUM(AY$13:AY$72)&gt;0,SUM(AY$13:AY$72),"-")</f>
        <v>-</v>
      </c>
      <c r="AZ73" s="109" t="n">
        <f aca="false">IF(SUM(AZ$13:AZ$72)&gt;0,SUM(AZ$13:AZ$72),"-")</f>
        <v>6</v>
      </c>
      <c r="BA73" s="110" t="n">
        <f aca="false">IF(SUM(BA$13:BA$72)&gt;0,SUM(BA$13:BA$72),"-")</f>
        <v>1760</v>
      </c>
    </row>
    <row r="74" customFormat="false" ht="27" hidden="false" customHeight="true" outlineLevel="0" collapsed="false">
      <c r="A74" s="103" t="s">
        <v>78</v>
      </c>
      <c r="B74" s="103"/>
      <c r="C74" s="103"/>
      <c r="D74" s="103"/>
      <c r="E74" s="103"/>
      <c r="F74" s="103" t="str">
        <f aca="false">IF(COUNTIF(F$13:F$72,"РВ")=0,"-",COUNTIF(F$13:F$72,"РВ"))</f>
        <v>-</v>
      </c>
      <c r="G74" s="103" t="str">
        <f aca="false">IF(COUNTIF(G$13:G$72,"РВ")=0,"-",COUNTIF(G$13:G$72,"РВ"))</f>
        <v>-</v>
      </c>
      <c r="H74" s="103" t="str">
        <f aca="false">IF(COUNTIF(H$13:H$72,"РВ")=0,"-",COUNTIF(H$13:H$72,"РВ"))</f>
        <v>-</v>
      </c>
      <c r="I74" s="103" t="str">
        <f aca="false">IF(COUNTIF(I$13:I$72,"РВ")=0,"-",COUNTIF(I$13:I$72,"РВ"))</f>
        <v>-</v>
      </c>
      <c r="J74" s="103" t="str">
        <f aca="false">IF(COUNTIF(J$13:J$72,"РВ")=0,"-",COUNTIF(J$13:J$72,"РВ"))</f>
        <v>-</v>
      </c>
      <c r="K74" s="103" t="str">
        <f aca="false">IF(COUNTIF(K$13:K$72,"РВ")=0,"-",COUNTIF(K$13:K$72,"РВ"))</f>
        <v>-</v>
      </c>
      <c r="L74" s="103" t="str">
        <f aca="false">IF(COUNTIF(L$13:L$72,"РВ")=0,"-",COUNTIF(L$13:L$72,"РВ"))</f>
        <v>-</v>
      </c>
      <c r="M74" s="103" t="str">
        <f aca="false">IF(COUNTIF(M$13:M$72,"РВ")=0,"-",COUNTIF(M$13:M$72,"РВ"))</f>
        <v>-</v>
      </c>
      <c r="N74" s="103" t="str">
        <f aca="false">IF(COUNTIF(N$13:N$72,"РВ")=0,"-",COUNTIF(N$13:N$72,"РВ"))</f>
        <v>-</v>
      </c>
      <c r="O74" s="103" t="str">
        <f aca="false">IF(COUNTIF(O$13:O$72,"РВ")=0,"-",COUNTIF(O$13:O$72,"РВ"))</f>
        <v>-</v>
      </c>
      <c r="P74" s="103" t="str">
        <f aca="false">IF(COUNTIF(P$13:P$72,"РВ")=0,"-",COUNTIF(P$13:P$72,"РВ"))</f>
        <v>-</v>
      </c>
      <c r="Q74" s="103" t="str">
        <f aca="false">IF(COUNTIF(Q$13:Q$72,"РВ")=0,"-",COUNTIF(Q$13:Q$72,"РВ"))</f>
        <v>-</v>
      </c>
      <c r="R74" s="103" t="str">
        <f aca="false">IF(COUNTIF(R$13:R$72,"РВ")=0,"-",COUNTIF(R$13:R$72,"РВ"))</f>
        <v>-</v>
      </c>
      <c r="S74" s="103" t="str">
        <f aca="false">IF(COUNTIF(S$13:S$72,"РВ")=0,"-",COUNTIF(S$13:S$72,"РВ"))</f>
        <v>-</v>
      </c>
      <c r="T74" s="103" t="str">
        <f aca="false">IF(COUNTIF(T$13:T$72,"РВ")=0,"-",COUNTIF(T$13:T$72,"РВ"))</f>
        <v>-</v>
      </c>
      <c r="U74" s="103" t="str">
        <f aca="false">IF(COUNTIF(U$13:U$72,"РВ")=0,"-",COUNTIF(U$13:U$72,"РВ"))</f>
        <v>-</v>
      </c>
      <c r="V74" s="103" t="str">
        <f aca="false">IF(COUNTIF(V$13:V$72,"РВ")=0,"-",COUNTIF(V$13:V$72,"РВ"))</f>
        <v>-</v>
      </c>
      <c r="W74" s="103" t="str">
        <f aca="false">IF(COUNTIF(W$13:W$72,"РВ")=0,"-",COUNTIF(W$13:W$72,"РВ"))</f>
        <v>-</v>
      </c>
      <c r="X74" s="103" t="str">
        <f aca="false">IF(COUNTIF(X$13:X$72,"РВ")=0,"-",COUNTIF(X$13:X$72,"РВ"))</f>
        <v>-</v>
      </c>
      <c r="Y74" s="104" t="str">
        <f aca="false">IF(COUNTIF(Y$13:Y$72,"РВ")=0,"-",COUNTIF(Y$13:Y$72,"РВ"))</f>
        <v>-</v>
      </c>
      <c r="Z74" s="103" t="str">
        <f aca="false">IF(COUNTIF(Z$13:Z$72,"РВ")=0,"-",COUNTIF(Z$13:Z$72,"РВ"))</f>
        <v>-</v>
      </c>
      <c r="AA74" s="104" t="str">
        <f aca="false">IF(COUNTIF(AA$13:AA$72,"РВ")=0,"-",COUNTIF(AA$13:AA$72,"РВ"))</f>
        <v>-</v>
      </c>
      <c r="AB74" s="103" t="str">
        <f aca="false">IF(COUNTIF(AB$13:AB$72,"РВ")=0,"-",COUNTIF(AB$13:AB$72,"РВ"))</f>
        <v>-</v>
      </c>
      <c r="AC74" s="103" t="str">
        <f aca="false">IF(COUNTIF(AC$13:AC$72,"РВ")=0,"-",COUNTIF(AC$13:AC$72,"РВ"))</f>
        <v>-</v>
      </c>
      <c r="AD74" s="104" t="str">
        <f aca="false">IF(COUNTIF(AD$13:AD$72,"РВ")=0,"-",COUNTIF(AD$13:AD$72,"РВ"))</f>
        <v>-</v>
      </c>
      <c r="AE74" s="105" t="str">
        <f aca="false">IF(COUNTIF(AE$13:AE$72,"РВ")=0,"-",COUNTIF(AE$13:AE$72,"РВ"))</f>
        <v>-</v>
      </c>
      <c r="AF74" s="103" t="str">
        <f aca="false">IF(COUNTIF(AF$13:AF$72,"РВ")=0,"-",COUNTIF(AF$13:AF$72,"РВ"))</f>
        <v>-</v>
      </c>
      <c r="AG74" s="103" t="str">
        <f aca="false">IF(COUNTIF(AG$13:AG$72,"РВ")=0,"-",COUNTIF(AG$13:AG$72,"РВ"))</f>
        <v>-</v>
      </c>
      <c r="AH74" s="103" t="str">
        <f aca="false">IF(COUNTIF(AH$13:AH$72,"РВ")=0,"-",COUNTIF(AH$13:AH$72,"РВ"))</f>
        <v>-</v>
      </c>
      <c r="AI74" s="103" t="str">
        <f aca="false">IF(COUNTIF(AI$13:AI$72,"РВ")=0,"-",COUNTIF(AI$13:AI$72,"РВ"))</f>
        <v>-</v>
      </c>
      <c r="AJ74" s="103" t="str">
        <f aca="false">IF(COUNTIF(AJ$13:AJ$72,"РВ")=0,"-",COUNTIF(AJ$13:AJ$72,"РВ"))</f>
        <v>-</v>
      </c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  <c r="AX74" s="111"/>
      <c r="AY74" s="111"/>
      <c r="AZ74" s="111"/>
      <c r="BA74" s="112"/>
    </row>
    <row r="75" customFormat="false" ht="27" hidden="false" customHeight="true" outlineLevel="0" collapsed="false">
      <c r="A75" s="113" t="s">
        <v>79</v>
      </c>
      <c r="B75" s="113"/>
      <c r="C75" s="113"/>
      <c r="D75" s="113"/>
      <c r="E75" s="113"/>
      <c r="F75" s="103" t="str">
        <f aca="false">IF(COUNTIF(F$13:F$72,"НУ")=0,"-",COUNTIF(F$13:F$72,"НУ"))</f>
        <v>-</v>
      </c>
      <c r="G75" s="103" t="str">
        <f aca="false">IF(COUNTIF(G$13:G$72,"НУ")=0,"-",COUNTIF(G$13:G$72,"НУ"))</f>
        <v>-</v>
      </c>
      <c r="H75" s="103" t="str">
        <f aca="false">IF(COUNTIF(H$13:H$72,"НУ")=0,"-",COUNTIF(H$13:H$72,"НУ"))</f>
        <v>-</v>
      </c>
      <c r="I75" s="103" t="str">
        <f aca="false">IF(COUNTIF(I$13:I$72,"НУ")=0,"-",COUNTIF(I$13:I$72,"НУ"))</f>
        <v>-</v>
      </c>
      <c r="J75" s="103" t="str">
        <f aca="false">IF(COUNTIF(J$13:J$72,"НУ")=0,"-",COUNTIF(J$13:J$72,"НУ"))</f>
        <v>-</v>
      </c>
      <c r="K75" s="103" t="str">
        <f aca="false">IF(COUNTIF(K$13:K$72,"НУ")=0,"-",COUNTIF(K$13:K$72,"НУ"))</f>
        <v>-</v>
      </c>
      <c r="L75" s="103" t="str">
        <f aca="false">IF(COUNTIF(L$13:L$72,"НУ")=0,"-",COUNTIF(L$13:L$72,"НУ"))</f>
        <v>-</v>
      </c>
      <c r="M75" s="103" t="str">
        <f aca="false">IF(COUNTIF(M$13:M$72,"НУ")=0,"-",COUNTIF(M$13:M$72,"НУ"))</f>
        <v>-</v>
      </c>
      <c r="N75" s="103" t="n">
        <f aca="false">IF(COUNTIF(N$13:N$72,"НУ")=0,"-",COUNTIF(N$13:N$72,"НУ"))</f>
        <v>1</v>
      </c>
      <c r="O75" s="103" t="n">
        <f aca="false">IF(COUNTIF(O$13:O$72,"НУ")=0,"-",COUNTIF(O$13:O$72,"НУ"))</f>
        <v>2</v>
      </c>
      <c r="P75" s="103" t="str">
        <f aca="false">IF(COUNTIF(P$13:P$72,"НУ")=0,"-",COUNTIF(P$13:P$72,"НУ"))</f>
        <v>-</v>
      </c>
      <c r="Q75" s="103" t="str">
        <f aca="false">IF(COUNTIF(Q$13:Q$72,"НУ")=0,"-",COUNTIF(Q$13:Q$72,"НУ"))</f>
        <v>-</v>
      </c>
      <c r="R75" s="103" t="str">
        <f aca="false">IF(COUNTIF(R$13:R$72,"НУ")=0,"-",COUNTIF(R$13:R$72,"НУ"))</f>
        <v>-</v>
      </c>
      <c r="S75" s="103" t="str">
        <f aca="false">IF(COUNTIF(S$13:S$72,"НУ")=0,"-",COUNTIF(S$13:S$72,"НУ"))</f>
        <v>-</v>
      </c>
      <c r="T75" s="103" t="str">
        <f aca="false">IF(COUNTIF(T$13:T$72,"НУ")=0,"-",COUNTIF(T$13:T$72,"НУ"))</f>
        <v>-</v>
      </c>
      <c r="U75" s="103" t="str">
        <f aca="false">IF(COUNTIF(U$13:U$72,"НУ")=0,"-",COUNTIF(U$13:U$72,"НУ"))</f>
        <v>-</v>
      </c>
      <c r="V75" s="103" t="str">
        <f aca="false">IF(COUNTIF(V$13:V$72,"НУ")=0,"-",COUNTIF(V$13:V$72,"НУ"))</f>
        <v>-</v>
      </c>
      <c r="W75" s="103" t="str">
        <f aca="false">IF(COUNTIF(W$13:W$72,"НУ")=0,"-",COUNTIF(W$13:W$72,"НУ"))</f>
        <v>-</v>
      </c>
      <c r="X75" s="103" t="str">
        <f aca="false">IF(COUNTIF(X$13:X$72,"НУ")=0,"-",COUNTIF(X$13:X$72,"НУ"))</f>
        <v>-</v>
      </c>
      <c r="Y75" s="104" t="str">
        <f aca="false">IF(COUNTIF(Y$13:Y$72,"НУ")=0,"-",COUNTIF(Y$13:Y$72,"НУ"))</f>
        <v>-</v>
      </c>
      <c r="Z75" s="103" t="str">
        <f aca="false">IF(COUNTIF(Z$13:Z$72,"НУ")=0,"-",COUNTIF(Z$13:Z$72,"НУ"))</f>
        <v>-</v>
      </c>
      <c r="AA75" s="104" t="str">
        <f aca="false">IF(COUNTIF(AA$13:AA$72,"НУ")=0,"-",COUNTIF(AA$13:AA$72,"НУ"))</f>
        <v>-</v>
      </c>
      <c r="AB75" s="103" t="str">
        <f aca="false">IF(COUNTIF(AB$13:AB$72,"НУ")=0,"-",COUNTIF(AB$13:AB$72,"НУ"))</f>
        <v>-</v>
      </c>
      <c r="AC75" s="103" t="str">
        <f aca="false">IF(COUNTIF(AC$13:AC$72,"НУ")=0,"-",COUNTIF(AC$13:AC$72,"НУ"))</f>
        <v>-</v>
      </c>
      <c r="AD75" s="104" t="str">
        <f aca="false">IF(COUNTIF(AD$13:AD$72,"НУ")=0,"-",COUNTIF(AD$13:AD$72,"НУ"))</f>
        <v>-</v>
      </c>
      <c r="AE75" s="105" t="str">
        <f aca="false">IF(COUNTIF(AE$13:AE$72,"НУ")=0,"-",COUNTIF(AE$13:AE$72,"НУ"))</f>
        <v>-</v>
      </c>
      <c r="AF75" s="103" t="str">
        <f aca="false">IF(COUNTIF(AF$13:AF$72,"НУ")=0,"-",COUNTIF(AF$13:AF$72,"НУ"))</f>
        <v>-</v>
      </c>
      <c r="AG75" s="103" t="str">
        <f aca="false">IF(COUNTIF(AG$13:AG$72,"НУ")=0,"-",COUNTIF(AG$13:AG$72,"НУ"))</f>
        <v>-</v>
      </c>
      <c r="AH75" s="103" t="str">
        <f aca="false">IF(COUNTIF(AH$13:AH$72,"НУ")=0,"-",COUNTIF(AH$13:AH$72,"НУ"))</f>
        <v>-</v>
      </c>
      <c r="AI75" s="103" t="str">
        <f aca="false">IF(COUNTIF(AI$13:AI$72,"НУ")=0,"-",COUNTIF(AI$13:AI$72,"НУ"))</f>
        <v>-</v>
      </c>
      <c r="AJ75" s="103" t="str">
        <f aca="false">IF(COUNTIF(AJ$13:AJ$72,"НУ")=0,"-",COUNTIF(AJ$13:AJ$72,"НУ"))</f>
        <v>-</v>
      </c>
      <c r="AK75" s="111"/>
      <c r="AL75" s="111"/>
      <c r="AM75" s="111"/>
      <c r="AN75" s="111"/>
      <c r="AO75" s="111"/>
      <c r="AP75" s="111"/>
      <c r="AQ75" s="111"/>
      <c r="AR75" s="111"/>
      <c r="AS75" s="111"/>
      <c r="AT75" s="111"/>
      <c r="AU75" s="111"/>
      <c r="AV75" s="111"/>
      <c r="AW75" s="111"/>
      <c r="AX75" s="111"/>
      <c r="AY75" s="111"/>
      <c r="AZ75" s="111"/>
      <c r="BA75" s="112"/>
    </row>
    <row r="76" customFormat="false" ht="27" hidden="false" customHeight="true" outlineLevel="0" collapsed="false">
      <c r="A76" s="114" t="s">
        <v>80</v>
      </c>
      <c r="B76" s="114"/>
      <c r="C76" s="114"/>
      <c r="D76" s="114"/>
      <c r="E76" s="114"/>
      <c r="F76" s="115" t="str">
        <f aca="false">IF(COUNTIF(F$13:F$72,"ВВ"),"-",IF(COUNTIF(F$13:F$72,"НЗ")+COUNTIF(F$13:F$72,"ТН")+COUNTIF(F$13:F$72,"ПР")+COUNTIF(F$13:F$72,"П")+COUNTIF(F$13:F$72,"В")+COUNTIF(F$13:F$72,"НА")+COUNTIF(F$13:F$72,"ВД")+COUNTIF(F$13:F$72,"ВП")+COUNTIF(F$13:F$72,"ДД")+COUNTIF(F$13:F$72,"І")=0,"-",COUNTIF(F$13:F$72,"НЗ")+COUNTIF(F$13:F$72,"ТН")+COUNTIF(F$13:F$72,"ПР")+COUNTIF(F$13:F$72,"П")+COUNTIF(F$13:F$72,"В")+COUNTIF(F$13:F$72,"НА")+COUNTIF(F$13:F$72,"ВД")+COUNTIF(F$13:F$72,"ВП")+COUNTIF(F$13:F$72,"ДД")+COUNTIF(F$13:F$72,"І")))</f>
        <v>-</v>
      </c>
      <c r="G76" s="115" t="str">
        <f aca="false">IF(COUNTIF(G$13:G$72,"ВВ"),"-",IF(COUNTIF(G$13:G$72,"НЗ")+COUNTIF(G$13:G$72,"ТН")+COUNTIF(G$13:G$72,"ПР")+COUNTIF(G$13:G$72,"П")+COUNTIF(G$13:G$72,"В")+COUNTIF(G$13:G$72,"НА")+COUNTIF(G$13:G$72,"ВД")+COUNTIF(G$13:G$72,"ВП")+COUNTIF(G$13:G$72,"ДД")+COUNTIF(G$13:G$72,"І")=0,"-",COUNTIF(G$13:G$72,"НЗ")+COUNTIF(G$13:G$72,"ТН")+COUNTIF(G$13:G$72,"ПР")+COUNTIF(G$13:G$72,"П")+COUNTIF(G$13:G$72,"В")+COUNTIF(G$13:G$72,"НА")+COUNTIF(G$13:G$72,"ВД")+COUNTIF(G$13:G$72,"ВП")+COUNTIF(G$13:G$72,"ДД")+COUNTIF(G$13:G$72,"І")))</f>
        <v>-</v>
      </c>
      <c r="H76" s="115" t="str">
        <f aca="false">IF(COUNTIF(H$13:H$72,"ВВ"),"-",IF(COUNTIF(H$13:H$72,"НЗ")+COUNTIF(H$13:H$72,"ТН")+COUNTIF(H$13:H$72,"ПР")+COUNTIF(H$13:H$72,"П")+COUNTIF(H$13:H$72,"В")+COUNTIF(H$13:H$72,"НА")+COUNTIF(H$13:H$72,"ВД")+COUNTIF(H$13:H$72,"ВП")+COUNTIF(H$13:H$72,"ДД")+COUNTIF(H$13:H$72,"І")=0,"-",COUNTIF(H$13:H$72,"НЗ")+COUNTIF(H$13:H$72,"ТН")+COUNTIF(H$13:H$72,"ПР")+COUNTIF(H$13:H$72,"П")+COUNTIF(H$13:H$72,"В")+COUNTIF(H$13:H$72,"НА")+COUNTIF(H$13:H$72,"ВД")+COUNTIF(H$13:H$72,"ВП")+COUNTIF(H$13:H$72,"ДД")+COUNTIF(H$13:H$72,"І")))</f>
        <v>-</v>
      </c>
      <c r="I76" s="115" t="str">
        <f aca="false">IF(COUNTIF(I$13:I$72,"ВВ"),"-",IF(COUNTIF(I$13:I$72,"НЗ")+COUNTIF(I$13:I$72,"ТН")+COUNTIF(I$13:I$72,"ПР")+COUNTIF(I$13:I$72,"П")+COUNTIF(I$13:I$72,"В")+COUNTIF(I$13:I$72,"НА")+COUNTIF(I$13:I$72,"ВД")+COUNTIF(I$13:I$72,"ВП")+COUNTIF(I$13:I$72,"ДД")+COUNTIF(I$13:I$72,"І")=0,"-",COUNTIF(I$13:I$72,"НЗ")+COUNTIF(I$13:I$72,"ТН")+COUNTIF(I$13:I$72,"ПР")+COUNTIF(I$13:I$72,"П")+COUNTIF(I$13:I$72,"В")+COUNTIF(I$13:I$72,"НА")+COUNTIF(I$13:I$72,"ВД")+COUNTIF(I$13:I$72,"ВП")+COUNTIF(I$13:I$72,"ДД")+COUNTIF(I$13:I$72,"І")))</f>
        <v>-</v>
      </c>
      <c r="J76" s="115" t="str">
        <f aca="false">IF(COUNTIF(J$13:J$72,"ВВ"),"-",IF(COUNTIF(J$13:J$72,"НЗ")+COUNTIF(J$13:J$72,"ТН")+COUNTIF(J$13:J$72,"ПР")+COUNTIF(J$13:J$72,"П")+COUNTIF(J$13:J$72,"В")+COUNTIF(J$13:J$72,"НА")+COUNTIF(J$13:J$72,"ВД")+COUNTIF(J$13:J$72,"ВП")+COUNTIF(J$13:J$72,"ДД")+COUNTIF(J$13:J$72,"І")=0,"-",COUNTIF(J$13:J$72,"НЗ")+COUNTIF(J$13:J$72,"ТН")+COUNTIF(J$13:J$72,"ПР")+COUNTIF(J$13:J$72,"П")+COUNTIF(J$13:J$72,"В")+COUNTIF(J$13:J$72,"НА")+COUNTIF(J$13:J$72,"ВД")+COUNTIF(J$13:J$72,"ВП")+COUNTIF(J$13:J$72,"ДД")+COUNTIF(J$13:J$72,"І")))</f>
        <v>-</v>
      </c>
      <c r="K76" s="115" t="str">
        <f aca="false">IF(COUNTIF(K$13:K$72,"ВВ"),"-",IF(COUNTIF(K$13:K$72,"НЗ")+COUNTIF(K$13:K$72,"ТН")+COUNTIF(K$13:K$72,"ПР")+COUNTIF(K$13:K$72,"П")+COUNTIF(K$13:K$72,"В")+COUNTIF(K$13:K$72,"НА")+COUNTIF(K$13:K$72,"ВД")+COUNTIF(K$13:K$72,"ВП")+COUNTIF(K$13:K$72,"ДД")+COUNTIF(K$13:K$72,"І")=0,"-",COUNTIF(K$13:K$72,"НЗ")+COUNTIF(K$13:K$72,"ТН")+COUNTIF(K$13:K$72,"ПР")+COUNTIF(K$13:K$72,"П")+COUNTIF(K$13:K$72,"В")+COUNTIF(K$13:K$72,"НА")+COUNTIF(K$13:K$72,"ВД")+COUNTIF(K$13:K$72,"ВП")+COUNTIF(K$13:K$72,"ДД")+COUNTIF(K$13:K$72,"І")))</f>
        <v>-</v>
      </c>
      <c r="L76" s="115" t="str">
        <f aca="false">IF(COUNTIF(L$13:L$72,"ВВ"),"-",IF(COUNTIF(L$13:L$72,"НЗ")+COUNTIF(L$13:L$72,"ТН")+COUNTIF(L$13:L$72,"ПР")+COUNTIF(L$13:L$72,"П")+COUNTIF(L$13:L$72,"В")+COUNTIF(L$13:L$72,"НА")+COUNTIF(L$13:L$72,"ВД")+COUNTIF(L$13:L$72,"ВП")+COUNTIF(L$13:L$72,"ДД")+COUNTIF(L$13:L$72,"І")=0,"-",COUNTIF(L$13:L$72,"НЗ")+COUNTIF(L$13:L$72,"ТН")+COUNTIF(L$13:L$72,"ПР")+COUNTIF(L$13:L$72,"П")+COUNTIF(L$13:L$72,"В")+COUNTIF(L$13:L$72,"НА")+COUNTIF(L$13:L$72,"ВД")+COUNTIF(L$13:L$72,"ВП")+COUNTIF(L$13:L$72,"ДД")+COUNTIF(L$13:L$72,"І")))</f>
        <v>-</v>
      </c>
      <c r="M76" s="115" t="str">
        <f aca="false">IF(COUNTIF(M$13:M$72,"ВВ"),"-",IF(COUNTIF(M$13:M$72,"НЗ")+COUNTIF(M$13:M$72,"ТН")+COUNTIF(M$13:M$72,"ПР")+COUNTIF(M$13:M$72,"П")+COUNTIF(M$13:M$72,"В")+COUNTIF(M$13:M$72,"НА")+COUNTIF(M$13:M$72,"ВД")+COUNTIF(M$13:M$72,"ВП")+COUNTIF(M$13:M$72,"ДД")+COUNTIF(M$13:M$72,"І")=0,"-",COUNTIF(M$13:M$72,"НЗ")+COUNTIF(M$13:M$72,"ТН")+COUNTIF(M$13:M$72,"ПР")+COUNTIF(M$13:M$72,"П")+COUNTIF(M$13:M$72,"В")+COUNTIF(M$13:M$72,"НА")+COUNTIF(M$13:M$72,"ВД")+COUNTIF(M$13:M$72,"ВП")+COUNTIF(M$13:M$72,"ДД")+COUNTIF(M$13:M$72,"І")))</f>
        <v>-</v>
      </c>
      <c r="N76" s="115" t="n">
        <f aca="false">IF(COUNTIF(N$13:N$72,"ВВ"),"-",IF(COUNTIF(N$13:N$72,"НЗ")+COUNTIF(N$13:N$72,"ТН")+COUNTIF(N$13:N$72,"ПР")+COUNTIF(N$13:N$72,"П")+COUNTIF(N$13:N$72,"В")+COUNTIF(N$13:N$72,"НА")+COUNTIF(N$13:N$72,"ВД")+COUNTIF(N$13:N$72,"ВП")+COUNTIF(N$13:N$72,"ДД")+COUNTIF(N$13:N$72,"І")=0,"-",COUNTIF(N$13:N$72,"НЗ")+COUNTIF(N$13:N$72,"ТН")+COUNTIF(N$13:N$72,"ПР")+COUNTIF(N$13:N$72,"П")+COUNTIF(N$13:N$72,"В")+COUNTIF(N$13:N$72,"НА")+COUNTIF(N$13:N$72,"ВД")+COUNTIF(N$13:N$72,"ВП")+COUNTIF(N$13:N$72,"ДД")+COUNTIF(N$13:N$72,"І")))</f>
        <v>1</v>
      </c>
      <c r="O76" s="115" t="str">
        <f aca="false">IF(COUNTIF(O$13:O$72,"ВВ"),"-",IF(COUNTIF(O$13:O$72,"НЗ")+COUNTIF(O$13:O$72,"ТН")+COUNTIF(O$13:O$72,"ПР")+COUNTIF(O$13:O$72,"П")+COUNTIF(O$13:O$72,"В")+COUNTIF(O$13:O$72,"НА")+COUNTIF(O$13:O$72,"ВД")+COUNTIF(O$13:O$72,"ВП")+COUNTIF(O$13:O$72,"ДД")+COUNTIF(O$13:O$72,"І")=0,"-",COUNTIF(O$13:O$72,"НЗ")+COUNTIF(O$13:O$72,"ТН")+COUNTIF(O$13:O$72,"ПР")+COUNTIF(O$13:O$72,"П")+COUNTIF(O$13:O$72,"В")+COUNTIF(O$13:O$72,"НА")+COUNTIF(O$13:O$72,"ВД")+COUNTIF(O$13:O$72,"ВП")+COUNTIF(O$13:O$72,"ДД")+COUNTIF(O$13:O$72,"І")))</f>
        <v>-</v>
      </c>
      <c r="P76" s="115" t="str">
        <f aca="false">IF(COUNTIF(P$13:P$72,"ВВ"),"-",IF(COUNTIF(P$13:P$72,"НЗ")+COUNTIF(P$13:P$72,"ТН")+COUNTIF(P$13:P$72,"ПР")+COUNTIF(P$13:P$72,"П")+COUNTIF(P$13:P$72,"В")+COUNTIF(P$13:P$72,"НА")+COUNTIF(P$13:P$72,"ВД")+COUNTIF(P$13:P$72,"ВП")+COUNTIF(P$13:P$72,"ДД")+COUNTIF(P$13:P$72,"І")=0,"-",COUNTIF(P$13:P$72,"НЗ")+COUNTIF(P$13:P$72,"ТН")+COUNTIF(P$13:P$72,"ПР")+COUNTIF(P$13:P$72,"П")+COUNTIF(P$13:P$72,"В")+COUNTIF(P$13:P$72,"НА")+COUNTIF(P$13:P$72,"ВД")+COUNTIF(P$13:P$72,"ВП")+COUNTIF(P$13:P$72,"ДД")+COUNTIF(P$13:P$72,"І")))</f>
        <v>-</v>
      </c>
      <c r="Q76" s="115" t="str">
        <f aca="false">IF(COUNTIF(Q$13:Q$72,"ВВ"),"-",IF(COUNTIF(Q$13:Q$72,"НЗ")+COUNTIF(Q$13:Q$72,"ТН")+COUNTIF(Q$13:Q$72,"ПР")+COUNTIF(Q$13:Q$72,"П")+COUNTIF(Q$13:Q$72,"В")+COUNTIF(Q$13:Q$72,"НА")+COUNTIF(Q$13:Q$72,"ВД")+COUNTIF(Q$13:Q$72,"ВП")+COUNTIF(Q$13:Q$72,"ДД")+COUNTIF(Q$13:Q$72,"І")=0,"-",COUNTIF(Q$13:Q$72,"НЗ")+COUNTIF(Q$13:Q$72,"ТН")+COUNTIF(Q$13:Q$72,"ПР")+COUNTIF(Q$13:Q$72,"П")+COUNTIF(Q$13:Q$72,"В")+COUNTIF(Q$13:Q$72,"НА")+COUNTIF(Q$13:Q$72,"ВД")+COUNTIF(Q$13:Q$72,"ВП")+COUNTIF(Q$13:Q$72,"ДД")+COUNTIF(Q$13:Q$72,"І")))</f>
        <v>-</v>
      </c>
      <c r="R76" s="115" t="n">
        <f aca="false">IF(COUNTIF(R$13:R$72,"ВВ"),"-",IF(COUNTIF(R$13:R$72,"НЗ")+COUNTIF(R$13:R$72,"ТН")+COUNTIF(R$13:R$72,"ПР")+COUNTIF(R$13:R$72,"П")+COUNTIF(R$13:R$72,"В")+COUNTIF(R$13:R$72,"НА")+COUNTIF(R$13:R$72,"ВД")+COUNTIF(R$13:R$72,"ВП")+COUNTIF(R$13:R$72,"ДД")+COUNTIF(R$13:R$72,"І")=0,"-",COUNTIF(R$13:R$72,"НЗ")+COUNTIF(R$13:R$72,"ТН")+COUNTIF(R$13:R$72,"ПР")+COUNTIF(R$13:R$72,"П")+COUNTIF(R$13:R$72,"В")+COUNTIF(R$13:R$72,"НА")+COUNTIF(R$13:R$72,"ВД")+COUNTIF(R$13:R$72,"ВП")+COUNTIF(R$13:R$72,"ДД")+COUNTIF(R$13:R$72,"І")))</f>
        <v>1</v>
      </c>
      <c r="S76" s="115" t="n">
        <f aca="false">IF(COUNTIF(S$13:S$72,"ВВ"),"-",IF(COUNTIF(S$13:S$72,"НЗ")+COUNTIF(S$13:S$72,"ТН")+COUNTIF(S$13:S$72,"ПР")+COUNTIF(S$13:S$72,"П")+COUNTIF(S$13:S$72,"В")+COUNTIF(S$13:S$72,"НА")+COUNTIF(S$13:S$72,"ВД")+COUNTIF(S$13:S$72,"ВП")+COUNTIF(S$13:S$72,"ДД")+COUNTIF(S$13:S$72,"І")=0,"-",COUNTIF(S$13:S$72,"НЗ")+COUNTIF(S$13:S$72,"ТН")+COUNTIF(S$13:S$72,"ПР")+COUNTIF(S$13:S$72,"П")+COUNTIF(S$13:S$72,"В")+COUNTIF(S$13:S$72,"НА")+COUNTIF(S$13:S$72,"ВД")+COUNTIF(S$13:S$72,"ВП")+COUNTIF(S$13:S$72,"ДД")+COUNTIF(S$13:S$72,"І")))</f>
        <v>1</v>
      </c>
      <c r="T76" s="115" t="n">
        <f aca="false">IF(COUNTIF(T$13:T$72,"ВВ"),"-",IF(COUNTIF(T$13:T$72,"НЗ")+COUNTIF(T$13:T$72,"ТН")+COUNTIF(T$13:T$72,"ПР")+COUNTIF(T$13:T$72,"П")+COUNTIF(T$13:T$72,"В")+COUNTIF(T$13:T$72,"НА")+COUNTIF(T$13:T$72,"ВД")+COUNTIF(T$13:T$72,"ВП")+COUNTIF(T$13:T$72,"ДД")+COUNTIF(T$13:T$72,"І")=0,"-",COUNTIF(T$13:T$72,"НЗ")+COUNTIF(T$13:T$72,"ТН")+COUNTIF(T$13:T$72,"ПР")+COUNTIF(T$13:T$72,"П")+COUNTIF(T$13:T$72,"В")+COUNTIF(T$13:T$72,"НА")+COUNTIF(T$13:T$72,"ВД")+COUNTIF(T$13:T$72,"ВП")+COUNTIF(T$13:T$72,"ДД")+COUNTIF(T$13:T$72,"І")))</f>
        <v>2</v>
      </c>
      <c r="U76" s="115" t="n">
        <f aca="false">IF(COUNTIF(U$13:U$72,"ВВ"),"-",IF(COUNTIF(U$13:U$72,"НЗ")+COUNTIF(U$13:U$72,"ТН")+COUNTIF(U$13:U$72,"ПР")+COUNTIF(U$13:U$72,"П")+COUNTIF(U$13:U$72,"В")+COUNTIF(U$13:U$72,"НА")+COUNTIF(U$13:U$72,"ВД")+COUNTIF(U$13:U$72,"ВП")+COUNTIF(U$13:U$72,"ДД")+COUNTIF(U$13:U$72,"І")=0,"-",COUNTIF(U$13:U$72,"НЗ")+COUNTIF(U$13:U$72,"ТН")+COUNTIF(U$13:U$72,"ПР")+COUNTIF(U$13:U$72,"П")+COUNTIF(U$13:U$72,"В")+COUNTIF(U$13:U$72,"НА")+COUNTIF(U$13:U$72,"ВД")+COUNTIF(U$13:U$72,"ВП")+COUNTIF(U$13:U$72,"ДД")+COUNTIF(U$13:U$72,"І")))</f>
        <v>3</v>
      </c>
      <c r="V76" s="115" t="str">
        <f aca="false">IF(COUNTIF(V$13:V$72,"ВВ"),"-",IF(COUNTIF(V$13:V$72,"НЗ")+COUNTIF(V$13:V$72,"ТН")+COUNTIF(V$13:V$72,"ПР")+COUNTIF(V$13:V$72,"П")+COUNTIF(V$13:V$72,"В")+COUNTIF(V$13:V$72,"НА")+COUNTIF(V$13:V$72,"ВД")+COUNTIF(V$13:V$72,"ВП")+COUNTIF(V$13:V$72,"ДД")+COUNTIF(V$13:V$72,"І")=0,"-",COUNTIF(V$13:V$72,"НЗ")+COUNTIF(V$13:V$72,"ТН")+COUNTIF(V$13:V$72,"ПР")+COUNTIF(V$13:V$72,"П")+COUNTIF(V$13:V$72,"В")+COUNTIF(V$13:V$72,"НА")+COUNTIF(V$13:V$72,"ВД")+COUNTIF(V$13:V$72,"ВП")+COUNTIF(V$13:V$72,"ДД")+COUNTIF(V$13:V$72,"І")))</f>
        <v>-</v>
      </c>
      <c r="W76" s="115" t="str">
        <f aca="false">IF(COUNTIF(W$13:W$72,"ВВ"),"-",IF(COUNTIF(W$13:W$72,"НЗ")+COUNTIF(W$13:W$72,"ТН")+COUNTIF(W$13:W$72,"ПР")+COUNTIF(W$13:W$72,"П")+COUNTIF(W$13:W$72,"В")+COUNTIF(W$13:W$72,"НА")+COUNTIF(W$13:W$72,"ВД")+COUNTIF(W$13:W$72,"ВП")+COUNTIF(W$13:W$72,"ДД")+COUNTIF(W$13:W$72,"І")=0,"-",COUNTIF(W$13:W$72,"НЗ")+COUNTIF(W$13:W$72,"ТН")+COUNTIF(W$13:W$72,"ПР")+COUNTIF(W$13:W$72,"П")+COUNTIF(W$13:W$72,"В")+COUNTIF(W$13:W$72,"НА")+COUNTIF(W$13:W$72,"ВД")+COUNTIF(W$13:W$72,"ВП")+COUNTIF(W$13:W$72,"ДД")+COUNTIF(W$13:W$72,"І")))</f>
        <v>-</v>
      </c>
      <c r="X76" s="115" t="str">
        <f aca="false">IF(COUNTIF(X$13:X$72,"ВВ"),"-",IF(COUNTIF(X$13:X$72,"НЗ")+COUNTIF(X$13:X$72,"ТН")+COUNTIF(X$13:X$72,"ПР")+COUNTIF(X$13:X$72,"П")+COUNTIF(X$13:X$72,"В")+COUNTIF(X$13:X$72,"НА")+COUNTIF(X$13:X$72,"ВД")+COUNTIF(X$13:X$72,"ВП")+COUNTIF(X$13:X$72,"ДД")+COUNTIF(X$13:X$72,"І")=0,"-",COUNTIF(X$13:X$72,"НЗ")+COUNTIF(X$13:X$72,"ТН")+COUNTIF(X$13:X$72,"ПР")+COUNTIF(X$13:X$72,"П")+COUNTIF(X$13:X$72,"В")+COUNTIF(X$13:X$72,"НА")+COUNTIF(X$13:X$72,"ВД")+COUNTIF(X$13:X$72,"ВП")+COUNTIF(X$13:X$72,"ДД")+COUNTIF(X$13:X$72,"І")))</f>
        <v>-</v>
      </c>
      <c r="Y76" s="116" t="n">
        <f aca="false">IF(COUNTIF(Y$13:Y$72,"ВВ"),"-",IF(COUNTIF(Y$13:Y$72,"НЗ")+COUNTIF(Y$13:Y$72,"ТН")+COUNTIF(Y$13:Y$72,"ПР")+COUNTIF(Y$13:Y$72,"П")+COUNTIF(Y$13:Y$72,"В")+COUNTIF(Y$13:Y$72,"НА")+COUNTIF(Y$13:Y$72,"ВД")+COUNTIF(Y$13:Y$72,"ВП")+COUNTIF(Y$13:Y$72,"ДД")+COUNTIF(Y$13:Y$72,"І")=0,"-",COUNTIF(Y$13:Y$72,"НЗ")+COUNTIF(Y$13:Y$72,"ТН")+COUNTIF(Y$13:Y$72,"ПР")+COUNTIF(Y$13:Y$72,"П")+COUNTIF(Y$13:Y$72,"В")+COUNTIF(Y$13:Y$72,"НА")+COUNTIF(Y$13:Y$72,"ВД")+COUNTIF(Y$13:Y$72,"ВП")+COUNTIF(Y$13:Y$72,"ДД")+COUNTIF(Y$13:Y$72,"І")))</f>
        <v>1</v>
      </c>
      <c r="Z76" s="115" t="str">
        <f aca="false">IF(COUNTIF(Z$13:Z$72,"ВВ"),"-",IF(COUNTIF(Z$13:Z$72,"НЗ")+COUNTIF(Z$13:Z$72,"ТН")+COUNTIF(Z$13:Z$72,"ПР")+COUNTIF(Z$13:Z$72,"П")+COUNTIF(Z$13:Z$72,"В")+COUNTIF(Z$13:Z$72,"НА")+COUNTIF(Z$13:Z$72,"ВД")+COUNTIF(Z$13:Z$72,"ВП")+COUNTIF(Z$13:Z$72,"ДД")+COUNTIF(Z$13:Z$72,"І")=0,"-",COUNTIF(Z$13:Z$72,"НЗ")+COUNTIF(Z$13:Z$72,"ТН")+COUNTIF(Z$13:Z$72,"ПР")+COUNTIF(Z$13:Z$72,"П")+COUNTIF(Z$13:Z$72,"В")+COUNTIF(Z$13:Z$72,"НА")+COUNTIF(Z$13:Z$72,"ВД")+COUNTIF(Z$13:Z$72,"ВП")+COUNTIF(Z$13:Z$72,"ДД")+COUNTIF(Z$13:Z$72,"І")))</f>
        <v>-</v>
      </c>
      <c r="AA76" s="116" t="n">
        <f aca="false">IF(COUNTIF(AA$13:AA$72,"ВВ"),"-",IF(COUNTIF(AA$13:AA$72,"НЗ")+COUNTIF(AA$13:AA$72,"ТН")+COUNTIF(AA$13:AA$72,"ПР")+COUNTIF(AA$13:AA$72,"П")+COUNTIF(AA$13:AA$72,"В")+COUNTIF(AA$13:AA$72,"НА")+COUNTIF(AA$13:AA$72,"ВД")+COUNTIF(AA$13:AA$72,"ВП")+COUNTIF(AA$13:AA$72,"ДД")+COUNTIF(AA$13:AA$72,"І")=0,"-",COUNTIF(AA$13:AA$72,"НЗ")+COUNTIF(AA$13:AA$72,"ТН")+COUNTIF(AA$13:AA$72,"ПР")+COUNTIF(AA$13:AA$72,"П")+COUNTIF(AA$13:AA$72,"В")+COUNTIF(AA$13:AA$72,"НА")+COUNTIF(AA$13:AA$72,"ВД")+COUNTIF(AA$13:AA$72,"ВП")+COUNTIF(AA$13:AA$72,"ДД")+COUNTIF(AA$13:AA$72,"І")))</f>
        <v>1</v>
      </c>
      <c r="AB76" s="115" t="str">
        <f aca="false">IF(COUNTIF(AB$13:AB$72,"ВВ"),"-",IF(COUNTIF(AB$13:AB$72,"НЗ")+COUNTIF(AB$13:AB$72,"ТН")+COUNTIF(AB$13:AB$72,"ПР")+COUNTIF(AB$13:AB$72,"П")+COUNTIF(AB$13:AB$72,"В")+COUNTIF(AB$13:AB$72,"НА")+COUNTIF(AB$13:AB$72,"ВД")+COUNTIF(AB$13:AB$72,"ВП")+COUNTIF(AB$13:AB$72,"ДД")+COUNTIF(AB$13:AB$72,"І")=0,"-",COUNTIF(AB$13:AB$72,"НЗ")+COUNTIF(AB$13:AB$72,"ТН")+COUNTIF(AB$13:AB$72,"ПР")+COUNTIF(AB$13:AB$72,"П")+COUNTIF(AB$13:AB$72,"В")+COUNTIF(AB$13:AB$72,"НА")+COUNTIF(AB$13:AB$72,"ВД")+COUNTIF(AB$13:AB$72,"ВП")+COUNTIF(AB$13:AB$72,"ДД")+COUNTIF(AB$13:AB$72,"І")))</f>
        <v>-</v>
      </c>
      <c r="AC76" s="115" t="str">
        <f aca="false">IF(COUNTIF(AC$13:AC$72,"ВВ"),"-",IF(COUNTIF(AC$13:AC$72,"НЗ")+COUNTIF(AC$13:AC$72,"ТН")+COUNTIF(AC$13:AC$72,"ПР")+COUNTIF(AC$13:AC$72,"П")+COUNTIF(AC$13:AC$72,"В")+COUNTIF(AC$13:AC$72,"НА")+COUNTIF(AC$13:AC$72,"ВД")+COUNTIF(AC$13:AC$72,"ВП")+COUNTIF(AC$13:AC$72,"ДД")+COUNTIF(AC$13:AC$72,"І")=0,"-",COUNTIF(AC$13:AC$72,"НЗ")+COUNTIF(AC$13:AC$72,"ТН")+COUNTIF(AC$13:AC$72,"ПР")+COUNTIF(AC$13:AC$72,"П")+COUNTIF(AC$13:AC$72,"В")+COUNTIF(AC$13:AC$72,"НА")+COUNTIF(AC$13:AC$72,"ВД")+COUNTIF(AC$13:AC$72,"ВП")+COUNTIF(AC$13:AC$72,"ДД")+COUNTIF(AC$13:AC$72,"І")))</f>
        <v>-</v>
      </c>
      <c r="AD76" s="116" t="str">
        <f aca="false">IF(COUNTIF(AD$13:AD$72,"ВВ"),"-",IF(COUNTIF(AD$13:AD$72,"НЗ")+COUNTIF(AD$13:AD$72,"ТН")+COUNTIF(AD$13:AD$72,"ПР")+COUNTIF(AD$13:AD$72,"П")+COUNTIF(AD$13:AD$72,"В")+COUNTIF(AD$13:AD$72,"НА")+COUNTIF(AD$13:AD$72,"ВД")+COUNTIF(AD$13:AD$72,"ВП")+COUNTIF(AD$13:AD$72,"ДД")+COUNTIF(AD$13:AD$72,"І")=0,"-",COUNTIF(AD$13:AD$72,"НЗ")+COUNTIF(AD$13:AD$72,"ТН")+COUNTIF(AD$13:AD$72,"ПР")+COUNTIF(AD$13:AD$72,"П")+COUNTIF(AD$13:AD$72,"В")+COUNTIF(AD$13:AD$72,"НА")+COUNTIF(AD$13:AD$72,"ВД")+COUNTIF(AD$13:AD$72,"ВП")+COUNTIF(AD$13:AD$72,"ДД")+COUNTIF(AD$13:AD$72,"І")))</f>
        <v>-</v>
      </c>
      <c r="AE76" s="117" t="n">
        <f aca="false">IF(COUNTIF(AE$13:AE$72,"ВВ"),"-",IF(COUNTIF(AE$13:AE$72,"НЗ")+COUNTIF(AE$13:AE$72,"ТН")+COUNTIF(AE$13:AE$72,"ПР")+COUNTIF(AE$13:AE$72,"П")+COUNTIF(AE$13:AE$72,"В")+COUNTIF(AE$13:AE$72,"НА")+COUNTIF(AE$13:AE$72,"ВД")+COUNTIF(AE$13:AE$72,"ВП")+COUNTIF(AE$13:AE$72,"ДД")+COUNTIF(AE$13:AE$72,"І")=0,"-",COUNTIF(AE$13:AE$72,"НЗ")+COUNTIF(AE$13:AE$72,"ТН")+COUNTIF(AE$13:AE$72,"ПР")+COUNTIF(AE$13:AE$72,"П")+COUNTIF(AE$13:AE$72,"В")+COUNTIF(AE$13:AE$72,"НА")+COUNTIF(AE$13:AE$72,"ВД")+COUNTIF(AE$13:AE$72,"ВП")+COUNTIF(AE$13:AE$72,"ДД")+COUNTIF(AE$13:AE$72,"І")))</f>
        <v>1</v>
      </c>
      <c r="AF76" s="115" t="str">
        <f aca="false">IF(COUNTIF(AF$13:AF$72,"ВВ"),"-",IF(COUNTIF(AF$13:AF$72,"НЗ")+COUNTIF(AF$13:AF$72,"ТН")+COUNTIF(AF$13:AF$72,"ПР")+COUNTIF(AF$13:AF$72,"П")+COUNTIF(AF$13:AF$72,"В")+COUNTIF(AF$13:AF$72,"НА")+COUNTIF(AF$13:AF$72,"ВД")+COUNTIF(AF$13:AF$72,"ВП")+COUNTIF(AF$13:AF$72,"ДД")+COUNTIF(AF$13:AF$72,"І")=0,"-",COUNTIF(AF$13:AF$72,"НЗ")+COUNTIF(AF$13:AF$72,"ТН")+COUNTIF(AF$13:AF$72,"ПР")+COUNTIF(AF$13:AF$72,"П")+COUNTIF(AF$13:AF$72,"В")+COUNTIF(AF$13:AF$72,"НА")+COUNTIF(AF$13:AF$72,"ВД")+COUNTIF(AF$13:AF$72,"ВП")+COUNTIF(AF$13:AF$72,"ДД")+COUNTIF(AF$13:AF$72,"І")))</f>
        <v>-</v>
      </c>
      <c r="AG76" s="115" t="str">
        <f aca="false">IF(COUNTIF(AG$13:AG$72,"ВВ"),"-",IF(COUNTIF(AG$13:AG$72,"НЗ")+COUNTIF(AG$13:AG$72,"ТН")+COUNTIF(AG$13:AG$72,"ПР")+COUNTIF(AG$13:AG$72,"П")+COUNTIF(AG$13:AG$72,"В")+COUNTIF(AG$13:AG$72,"НА")+COUNTIF(AG$13:AG$72,"ВД")+COUNTIF(AG$13:AG$72,"ВП")+COUNTIF(AG$13:AG$72,"ДД")+COUNTIF(AG$13:AG$72,"І")=0,"-",COUNTIF(AG$13:AG$72,"НЗ")+COUNTIF(AG$13:AG$72,"ТН")+COUNTIF(AG$13:AG$72,"ПР")+COUNTIF(AG$13:AG$72,"П")+COUNTIF(AG$13:AG$72,"В")+COUNTIF(AG$13:AG$72,"НА")+COUNTIF(AG$13:AG$72,"ВД")+COUNTIF(AG$13:AG$72,"ВП")+COUNTIF(AG$13:AG$72,"ДД")+COUNTIF(AG$13:AG$72,"І")))</f>
        <v>-</v>
      </c>
      <c r="AH76" s="115" t="str">
        <f aca="false">IF(COUNTIF(AH$13:AH$72,"ВВ"),"-",IF(COUNTIF(AH$13:AH$72,"НЗ")+COUNTIF(AH$13:AH$72,"ТН")+COUNTIF(AH$13:AH$72,"ПР")+COUNTIF(AH$13:AH$72,"П")+COUNTIF(AH$13:AH$72,"В")+COUNTIF(AH$13:AH$72,"НА")+COUNTIF(AH$13:AH$72,"ВД")+COUNTIF(AH$13:AH$72,"ВП")+COUNTIF(AH$13:AH$72,"ДД")+COUNTIF(AH$13:AH$72,"І")=0,"-",COUNTIF(AH$13:AH$72,"НЗ")+COUNTIF(AH$13:AH$72,"ТН")+COUNTIF(AH$13:AH$72,"ПР")+COUNTIF(AH$13:AH$72,"П")+COUNTIF(AH$13:AH$72,"В")+COUNTIF(AH$13:AH$72,"НА")+COUNTIF(AH$13:AH$72,"ВД")+COUNTIF(AH$13:AH$72,"ВП")+COUNTIF(AH$13:AH$72,"ДД")+COUNTIF(AH$13:AH$72,"І")))</f>
        <v>-</v>
      </c>
      <c r="AI76" s="115" t="str">
        <f aca="false">IF(COUNTIF(AI$13:AI$72,"ВВ"),"-",IF(COUNTIF(AI$13:AI$72,"НЗ")+COUNTIF(AI$13:AI$72,"ТН")+COUNTIF(AI$13:AI$72,"ПР")+COUNTIF(AI$13:AI$72,"П")+COUNTIF(AI$13:AI$72,"В")+COUNTIF(AI$13:AI$72,"НА")+COUNTIF(AI$13:AI$72,"ВД")+COUNTIF(AI$13:AI$72,"ВП")+COUNTIF(AI$13:AI$72,"ДД")+COUNTIF(AI$13:AI$72,"І")=0,"-",COUNTIF(AI$13:AI$72,"НЗ")+COUNTIF(AI$13:AI$72,"ТН")+COUNTIF(AI$13:AI$72,"ПР")+COUNTIF(AI$13:AI$72,"П")+COUNTIF(AI$13:AI$72,"В")+COUNTIF(AI$13:AI$72,"НА")+COUNTIF(AI$13:AI$72,"ВД")+COUNTIF(AI$13:AI$72,"ВП")+COUNTIF(AI$13:AI$72,"ДД")+COUNTIF(AI$13:AI$72,"І")))</f>
        <v>-</v>
      </c>
      <c r="AJ76" s="115" t="str">
        <f aca="false">IF(COUNTIF(AJ$13:AJ$72,"ВВ"),"-",IF(COUNTIF(AJ$13:AJ$72,"НЗ")+COUNTIF(AJ$13:AJ$72,"ТН")+COUNTIF(AJ$13:AJ$72,"ПР")+COUNTIF(AJ$13:AJ$72,"П")+COUNTIF(AJ$13:AJ$72,"В")+COUNTIF(AJ$13:AJ$72,"НА")+COUNTIF(AJ$13:AJ$72,"ВД")+COUNTIF(AJ$13:AJ$72,"ВП")+COUNTIF(AJ$13:AJ$72,"ДД")+COUNTIF(AJ$13:AJ$72,"І")=0,"-",COUNTIF(AJ$13:AJ$72,"НЗ")+COUNTIF(AJ$13:AJ$72,"ТН")+COUNTIF(AJ$13:AJ$72,"ПР")+COUNTIF(AJ$13:AJ$72,"П")+COUNTIF(AJ$13:AJ$72,"В")+COUNTIF(AJ$13:AJ$72,"НА")+COUNTIF(AJ$13:AJ$72,"ВД")+COUNTIF(AJ$13:AJ$72,"ВП")+COUNTIF(AJ$13:AJ$72,"ДД")+COUNTIF(AJ$13:AJ$72,"І")))</f>
        <v>-</v>
      </c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9"/>
    </row>
    <row r="77" customFormat="false" ht="12.75" hidden="false" customHeight="false" outlineLevel="0" collapsed="false">
      <c r="D77" s="120"/>
      <c r="E77" s="120"/>
    </row>
    <row r="78" customFormat="false" ht="12.75" hidden="false" customHeight="true" outlineLevel="0" collapsed="false">
      <c r="A78" s="121" t="s">
        <v>81</v>
      </c>
      <c r="B78" s="121"/>
      <c r="C78" s="121"/>
      <c r="D78" s="121"/>
      <c r="E78" s="122"/>
      <c r="F78" s="122"/>
      <c r="G78" s="122"/>
      <c r="H78" s="122"/>
      <c r="I78" s="122"/>
      <c r="J78" s="122"/>
      <c r="L78" s="123"/>
      <c r="M78" s="123"/>
      <c r="N78" s="123"/>
      <c r="P78" s="124"/>
      <c r="Q78" s="124"/>
      <c r="R78" s="124"/>
      <c r="S78" s="124"/>
      <c r="T78" s="124"/>
      <c r="U78" s="125"/>
      <c r="V78" s="125"/>
      <c r="W78" s="126"/>
      <c r="X78" s="125"/>
      <c r="Y78" s="126"/>
      <c r="Z78" s="125"/>
      <c r="AA78" s="126"/>
      <c r="AB78" s="125"/>
      <c r="AC78" s="125"/>
      <c r="AD78" s="126"/>
      <c r="AE78" s="127"/>
      <c r="AF78" s="125"/>
      <c r="AG78" s="125"/>
      <c r="AH78" s="125"/>
      <c r="AI78" s="125"/>
      <c r="AJ78" s="125"/>
      <c r="AK78" s="128"/>
      <c r="AL78" s="128"/>
      <c r="AM78" s="128"/>
      <c r="AN78" s="129"/>
      <c r="AO78" s="129"/>
    </row>
    <row r="79" customFormat="false" ht="12.75" hidden="false" customHeight="true" outlineLevel="0" collapsed="false">
      <c r="A79" s="40"/>
      <c r="B79" s="130"/>
      <c r="C79" s="200"/>
      <c r="D79" s="40"/>
      <c r="E79" s="132" t="s">
        <v>82</v>
      </c>
      <c r="F79" s="132"/>
      <c r="G79" s="132"/>
      <c r="H79" s="132"/>
      <c r="I79" s="132"/>
      <c r="J79" s="132"/>
      <c r="K79" s="40"/>
      <c r="L79" s="132" t="s">
        <v>83</v>
      </c>
      <c r="M79" s="132"/>
      <c r="N79" s="132"/>
      <c r="O79" s="40"/>
      <c r="P79" s="132" t="s">
        <v>84</v>
      </c>
      <c r="Q79" s="132"/>
      <c r="R79" s="132"/>
      <c r="S79" s="132"/>
      <c r="T79" s="132"/>
      <c r="U79" s="40"/>
      <c r="V79" s="40"/>
      <c r="W79" s="133"/>
      <c r="X79" s="40"/>
      <c r="Y79" s="133"/>
      <c r="Z79" s="40"/>
      <c r="AA79" s="133"/>
      <c r="AB79" s="40"/>
      <c r="AC79" s="40"/>
      <c r="AD79" s="133"/>
      <c r="AE79" s="134"/>
      <c r="AF79" s="40"/>
      <c r="AG79" s="40"/>
      <c r="AH79" s="40"/>
      <c r="AI79" s="40"/>
      <c r="AJ79" s="40"/>
      <c r="AK79" s="40"/>
      <c r="AL79" s="135"/>
      <c r="AM79" s="40"/>
      <c r="AN79" s="136"/>
      <c r="AO79" s="136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137"/>
    </row>
    <row r="80" customFormat="false" ht="12.75" hidden="false" customHeight="true" outlineLevel="0" collapsed="false">
      <c r="A80" s="138" t="s">
        <v>85</v>
      </c>
      <c r="B80" s="138"/>
      <c r="C80" s="201"/>
      <c r="E80" s="140" t="s">
        <v>86</v>
      </c>
      <c r="F80" s="140"/>
      <c r="G80" s="140"/>
      <c r="H80" s="140"/>
      <c r="I80" s="140"/>
      <c r="J80" s="140"/>
      <c r="L80" s="123"/>
      <c r="M80" s="123"/>
      <c r="N80" s="123"/>
      <c r="P80" s="124"/>
      <c r="Q80" s="124"/>
      <c r="R80" s="124"/>
      <c r="S80" s="124"/>
      <c r="T80" s="124"/>
      <c r="U80" s="125"/>
      <c r="V80" s="125"/>
      <c r="W80" s="126"/>
      <c r="X80" s="125"/>
      <c r="Y80" s="126"/>
      <c r="Z80" s="125"/>
      <c r="AA80" s="126"/>
      <c r="AB80" s="125"/>
      <c r="AC80" s="125"/>
      <c r="AD80" s="126"/>
      <c r="AE80" s="127"/>
      <c r="AF80" s="125"/>
      <c r="AG80" s="125"/>
      <c r="AH80" s="125"/>
      <c r="AI80" s="125"/>
      <c r="AJ80" s="125"/>
      <c r="AK80" s="141" t="n">
        <f aca="false">AO4</f>
        <v>43522</v>
      </c>
      <c r="AL80" s="141"/>
      <c r="AM80" s="141"/>
      <c r="AN80" s="129"/>
      <c r="AO80" s="129"/>
    </row>
    <row r="81" customFormat="false" ht="12.75" hidden="false" customHeight="true" outlineLevel="0" collapsed="false">
      <c r="A81" s="40"/>
      <c r="B81" s="40"/>
      <c r="C81" s="202"/>
      <c r="D81" s="40"/>
      <c r="E81" s="132" t="s">
        <v>82</v>
      </c>
      <c r="F81" s="132"/>
      <c r="G81" s="132"/>
      <c r="H81" s="132"/>
      <c r="I81" s="132"/>
      <c r="J81" s="132"/>
      <c r="K81" s="40"/>
      <c r="L81" s="132" t="s">
        <v>83</v>
      </c>
      <c r="M81" s="132"/>
      <c r="N81" s="132"/>
      <c r="O81" s="40"/>
      <c r="P81" s="132" t="s">
        <v>84</v>
      </c>
      <c r="Q81" s="132"/>
      <c r="R81" s="132"/>
      <c r="S81" s="132"/>
      <c r="T81" s="132"/>
      <c r="U81" s="136"/>
      <c r="V81" s="136"/>
      <c r="W81" s="142"/>
      <c r="X81" s="136"/>
      <c r="Y81" s="142"/>
      <c r="Z81" s="136"/>
      <c r="AA81" s="142"/>
      <c r="AB81" s="136"/>
      <c r="AC81" s="136"/>
      <c r="AD81" s="142"/>
      <c r="AE81" s="143"/>
      <c r="AF81" s="136"/>
      <c r="AG81" s="136"/>
      <c r="AH81" s="136"/>
      <c r="AI81" s="136"/>
      <c r="AJ81" s="136"/>
      <c r="AK81" s="136"/>
      <c r="AL81" s="40"/>
      <c r="AM81" s="136"/>
      <c r="AN81" s="136"/>
      <c r="AO81" s="136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137"/>
    </row>
    <row r="83" customFormat="false" ht="12.75" hidden="false" customHeight="true" outlineLevel="0" collapsed="false">
      <c r="D83" s="144" t="s">
        <v>87</v>
      </c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144"/>
      <c r="AM83" s="144"/>
    </row>
    <row r="84" customFormat="false" ht="12.75" hidden="false" customHeight="true" outlineLevel="0" collapsed="false">
      <c r="D84" s="6" t="s">
        <v>35</v>
      </c>
      <c r="E84" s="6" t="s">
        <v>88</v>
      </c>
      <c r="F84" s="145" t="s">
        <v>89</v>
      </c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</row>
    <row r="85" customFormat="false" ht="12.75" hidden="false" customHeight="true" outlineLevel="0" collapsed="false">
      <c r="D85" s="6" t="s">
        <v>38</v>
      </c>
      <c r="E85" s="6" t="s">
        <v>88</v>
      </c>
      <c r="F85" s="145" t="s">
        <v>90</v>
      </c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</row>
    <row r="86" customFormat="false" ht="12.75" hidden="false" customHeight="true" outlineLevel="0" collapsed="false">
      <c r="D86" s="6" t="s">
        <v>91</v>
      </c>
      <c r="E86" s="6" t="s">
        <v>88</v>
      </c>
      <c r="F86" s="145" t="s">
        <v>92</v>
      </c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</row>
    <row r="87" customFormat="false" ht="12.75" hidden="false" customHeight="true" outlineLevel="0" collapsed="false">
      <c r="D87" s="6" t="s">
        <v>93</v>
      </c>
      <c r="E87" s="6" t="s">
        <v>88</v>
      </c>
      <c r="F87" s="145" t="s">
        <v>94</v>
      </c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</row>
    <row r="88" customFormat="false" ht="12.75" hidden="false" customHeight="true" outlineLevel="0" collapsed="false">
      <c r="D88" s="6" t="s">
        <v>36</v>
      </c>
      <c r="E88" s="6" t="s">
        <v>88</v>
      </c>
      <c r="F88" s="145" t="s">
        <v>95</v>
      </c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</row>
    <row r="89" customFormat="false" ht="12.75" hidden="false" customHeight="true" outlineLevel="0" collapsed="false">
      <c r="D89" s="6" t="s">
        <v>37</v>
      </c>
      <c r="E89" s="6" t="s">
        <v>88</v>
      </c>
      <c r="F89" s="145" t="s">
        <v>96</v>
      </c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</row>
    <row r="90" customFormat="false" ht="12.75" hidden="false" customHeight="true" outlineLevel="0" collapsed="false">
      <c r="D90" s="6" t="s">
        <v>42</v>
      </c>
      <c r="E90" s="6" t="s">
        <v>88</v>
      </c>
      <c r="F90" s="145" t="s">
        <v>27</v>
      </c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</row>
    <row r="91" customFormat="false" ht="12.75" hidden="false" customHeight="true" outlineLevel="0" collapsed="false">
      <c r="D91" s="6" t="s">
        <v>97</v>
      </c>
      <c r="E91" s="6" t="s">
        <v>88</v>
      </c>
      <c r="F91" s="145" t="s">
        <v>98</v>
      </c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</row>
    <row r="92" customFormat="false" ht="12.75" hidden="false" customHeight="true" outlineLevel="0" collapsed="false">
      <c r="D92" s="6" t="s">
        <v>43</v>
      </c>
      <c r="E92" s="6" t="s">
        <v>88</v>
      </c>
      <c r="F92" s="145" t="s">
        <v>99</v>
      </c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</row>
    <row r="93" customFormat="false" ht="12.75" hidden="false" customHeight="true" outlineLevel="0" collapsed="false">
      <c r="D93" s="6" t="s">
        <v>44</v>
      </c>
      <c r="E93" s="6" t="s">
        <v>88</v>
      </c>
      <c r="F93" s="145" t="s">
        <v>100</v>
      </c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</row>
    <row r="94" customFormat="false" ht="12.75" hidden="false" customHeight="true" outlineLevel="0" collapsed="false">
      <c r="D94" s="6" t="s">
        <v>40</v>
      </c>
      <c r="E94" s="6" t="s">
        <v>88</v>
      </c>
      <c r="F94" s="145" t="s">
        <v>101</v>
      </c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</row>
    <row r="95" customFormat="false" ht="12.75" hidden="false" customHeight="true" outlineLevel="0" collapsed="false">
      <c r="D95" s="6" t="s">
        <v>45</v>
      </c>
      <c r="E95" s="6" t="s">
        <v>88</v>
      </c>
      <c r="F95" s="145" t="s">
        <v>30</v>
      </c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</row>
    <row r="96" customFormat="false" ht="12.75" hidden="false" customHeight="true" outlineLevel="0" collapsed="false">
      <c r="D96" s="6" t="s">
        <v>46</v>
      </c>
      <c r="E96" s="6" t="s">
        <v>88</v>
      </c>
      <c r="F96" s="145" t="s">
        <v>31</v>
      </c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</row>
    <row r="97" customFormat="false" ht="12.75" hidden="false" customHeight="true" outlineLevel="0" collapsed="false">
      <c r="D97" s="6" t="s">
        <v>41</v>
      </c>
      <c r="E97" s="6" t="s">
        <v>88</v>
      </c>
      <c r="F97" s="145" t="s">
        <v>102</v>
      </c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</row>
    <row r="98" customFormat="false" ht="12.75" hidden="false" customHeight="true" outlineLevel="0" collapsed="false">
      <c r="D98" s="6" t="s">
        <v>47</v>
      </c>
      <c r="E98" s="6" t="s">
        <v>88</v>
      </c>
      <c r="F98" s="145" t="s">
        <v>32</v>
      </c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</row>
    <row r="99" customFormat="false" ht="12.75" hidden="false" customHeight="true" outlineLevel="0" collapsed="false">
      <c r="D99" s="6" t="s">
        <v>48</v>
      </c>
      <c r="E99" s="6" t="s">
        <v>88</v>
      </c>
      <c r="F99" s="145" t="s">
        <v>33</v>
      </c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</row>
  </sheetData>
  <autoFilter ref="A12:BA74"/>
  <mergeCells count="389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E73"/>
    <mergeCell ref="A74:E74"/>
    <mergeCell ref="A75:E75"/>
    <mergeCell ref="A76:E76"/>
    <mergeCell ref="A78:D78"/>
    <mergeCell ref="E78:J78"/>
    <mergeCell ref="L78:N78"/>
    <mergeCell ref="P78:T78"/>
    <mergeCell ref="AK78:AM78"/>
    <mergeCell ref="E79:J79"/>
    <mergeCell ref="L79:N79"/>
    <mergeCell ref="P79:T79"/>
    <mergeCell ref="E80:J80"/>
    <mergeCell ref="L80:N80"/>
    <mergeCell ref="P80:T80"/>
    <mergeCell ref="AK80:AM80"/>
    <mergeCell ref="E81:J81"/>
    <mergeCell ref="L81:N81"/>
    <mergeCell ref="P81:T81"/>
    <mergeCell ref="D83:AM83"/>
    <mergeCell ref="F84:AM84"/>
    <mergeCell ref="F85:AM85"/>
    <mergeCell ref="F86:AM86"/>
    <mergeCell ref="F87:AM87"/>
    <mergeCell ref="F88:AM88"/>
    <mergeCell ref="F89:AM89"/>
    <mergeCell ref="F90:AM90"/>
    <mergeCell ref="F91:AM91"/>
    <mergeCell ref="F92:AM92"/>
    <mergeCell ref="F93:AM93"/>
    <mergeCell ref="F94:AM94"/>
    <mergeCell ref="F95:AM95"/>
    <mergeCell ref="F96:AM96"/>
    <mergeCell ref="F97:AM97"/>
    <mergeCell ref="F98:AM98"/>
    <mergeCell ref="F99:AM99"/>
  </mergeCells>
  <conditionalFormatting sqref="F16:AJ16,F20:AJ20,F24:AJ24,F28:AJ28,F32:AJ32,F36:AJ36,F40:AJ40,F44:AJ44,F48:AJ48,F52:AJ52">
    <cfRule type="cellIs" priority="2" operator="greaterThan" aboveAverage="0" equalAverage="0" bottom="0" percent="0" rank="0" text="" dxfId="0">
      <formula>4</formula>
    </cfRule>
  </conditionalFormatting>
  <conditionalFormatting sqref="F56:AJ56">
    <cfRule type="cellIs" priority="3" operator="greaterThan" aboveAverage="0" equalAverage="0" bottom="0" percent="0" rank="0" text="" dxfId="1">
      <formula>4</formula>
    </cfRule>
  </conditionalFormatting>
  <conditionalFormatting sqref="F60:AJ60">
    <cfRule type="cellIs" priority="4" operator="greaterThan" aboveAverage="0" equalAverage="0" bottom="0" percent="0" rank="0" text="" dxfId="2">
      <formula>4</formula>
    </cfRule>
  </conditionalFormatting>
  <conditionalFormatting sqref="F68:AJ68">
    <cfRule type="cellIs" priority="5" operator="greaterThan" aboveAverage="0" equalAverage="0" bottom="0" percent="0" rank="0" text="" dxfId="3">
      <formula>4</formula>
    </cfRule>
  </conditionalFormatting>
  <conditionalFormatting sqref="F72:AJ72">
    <cfRule type="cellIs" priority="6" operator="greaterThan" aboveAverage="0" equalAverage="0" bottom="0" percent="0" rank="0" text="" dxfId="4">
      <formula>4</formula>
    </cfRule>
  </conditionalFormatting>
  <conditionalFormatting sqref="F64:AJ64">
    <cfRule type="cellIs" priority="7" operator="greaterThan" aboveAverage="0" equalAverage="0" bottom="0" percent="0" rank="0" text="" dxfId="5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true"/>
  </sheetPr>
  <dimension ref="A2:BA7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80" workbookViewId="0">
      <pane xSplit="5" ySplit="12" topLeftCell="F13" activePane="bottomRight" state="frozen"/>
      <selection pane="topLeft" activeCell="A1" activeCellId="0" sqref="A1"/>
      <selection pane="topRight" activeCell="F1" activeCellId="0" sqref="F1"/>
      <selection pane="bottomLeft" activeCell="A13" activeCellId="0" sqref="A13"/>
      <selection pane="bottomRight" activeCell="AD17" activeCellId="0" sqref="AD17"/>
    </sheetView>
  </sheetViews>
  <sheetFormatPr defaultRowHeight="12.75"/>
  <cols>
    <col collapsed="false" hidden="false" max="1" min="1" style="1" width="3.99489795918367"/>
    <col collapsed="false" hidden="false" max="2" min="2" style="1" width="32.3877551020408"/>
    <col collapsed="false" hidden="false" max="3" min="3" style="120" width="16.5510204081633"/>
    <col collapsed="false" hidden="false" max="4" min="4" style="1" width="27.6836734693878"/>
    <col collapsed="false" hidden="false" max="5" min="5" style="1" width="3.99489795918367"/>
    <col collapsed="false" hidden="false" max="16" min="6" style="1" width="4.70918367346939"/>
    <col collapsed="false" hidden="false" max="17" min="17" style="2" width="4.70918367346939"/>
    <col collapsed="false" hidden="false" max="19" min="18" style="1" width="4.70918367346939"/>
    <col collapsed="false" hidden="false" max="20" min="20" style="2" width="4.70918367346939"/>
    <col collapsed="false" hidden="false" max="22" min="21" style="1" width="4.70918367346939"/>
    <col collapsed="false" hidden="false" max="23" min="23" style="2" width="4.70918367346939"/>
    <col collapsed="false" hidden="false" max="25" min="24" style="1" width="4.70918367346939"/>
    <col collapsed="false" hidden="false" max="26" min="26" style="2" width="4.70918367346939"/>
    <col collapsed="false" hidden="false" max="36" min="27" style="1" width="4.70918367346939"/>
    <col collapsed="false" hidden="false" max="37" min="37" style="1" width="7.28061224489796"/>
    <col collapsed="false" hidden="false" max="39" min="38" style="1" width="4.70918367346939"/>
    <col collapsed="false" hidden="false" max="40" min="40" style="1" width="7.56122448979592"/>
    <col collapsed="false" hidden="false" max="41" min="41" style="1" width="5.56122448979592"/>
    <col collapsed="false" hidden="false" max="45" min="42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9.28061224489796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9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4"/>
      <c r="Q4" s="13"/>
      <c r="R4" s="14"/>
      <c r="S4" s="11"/>
      <c r="U4" s="11"/>
      <c r="V4" s="11"/>
      <c r="X4" s="11"/>
      <c r="Y4" s="11"/>
      <c r="AA4" s="11"/>
      <c r="AB4" s="11"/>
      <c r="AC4" s="11"/>
      <c r="AD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  <c r="Q5" s="19"/>
      <c r="R5" s="11"/>
      <c r="S5" s="11"/>
      <c r="U5" s="11"/>
      <c r="V5" s="11"/>
      <c r="X5" s="11"/>
      <c r="Y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4"/>
      <c r="Q6" s="13"/>
      <c r="R6" s="11"/>
      <c r="S6" s="11"/>
      <c r="U6" s="11"/>
      <c r="V6" s="11"/>
      <c r="X6" s="11"/>
      <c r="Y6" s="11"/>
      <c r="AA6" s="11"/>
      <c r="AB6" s="11"/>
      <c r="AC6" s="11"/>
      <c r="AD6" s="11"/>
      <c r="AK6" s="11"/>
    </row>
    <row r="7" customFormat="false" ht="16.5" hidden="false" customHeight="true" outlineLevel="0" collapsed="false">
      <c r="A7" s="11"/>
      <c r="B7" s="22"/>
      <c r="C7" s="194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5"/>
      <c r="X7" s="23"/>
      <c r="Y7" s="23"/>
      <c r="Z7" s="25"/>
      <c r="AA7" s="23"/>
      <c r="AB7" s="23"/>
      <c r="AC7" s="23"/>
      <c r="AD7" s="23"/>
      <c r="AE7" s="27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93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196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46.45" hidden="false" customHeight="true" outlineLevel="0" collapsed="false">
      <c r="A11" s="31"/>
      <c r="B11" s="31"/>
      <c r="C11" s="196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2" t="n">
        <v>11</v>
      </c>
      <c r="Q11" s="43" t="n">
        <v>12</v>
      </c>
      <c r="R11" s="42" t="n">
        <v>13</v>
      </c>
      <c r="S11" s="42" t="n">
        <v>14</v>
      </c>
      <c r="T11" s="43" t="n">
        <v>15</v>
      </c>
      <c r="U11" s="42" t="n">
        <v>16</v>
      </c>
      <c r="V11" s="42" t="n">
        <v>17</v>
      </c>
      <c r="W11" s="43" t="n">
        <v>18</v>
      </c>
      <c r="X11" s="42" t="n">
        <v>19</v>
      </c>
      <c r="Y11" s="42" t="n">
        <v>20</v>
      </c>
      <c r="Z11" s="43" t="n">
        <v>21</v>
      </c>
      <c r="AA11" s="42" t="n">
        <v>22</v>
      </c>
      <c r="AB11" s="42" t="n">
        <v>23</v>
      </c>
      <c r="AC11" s="42" t="n">
        <v>24</v>
      </c>
      <c r="AD11" s="42" t="n">
        <v>25</v>
      </c>
      <c r="AE11" s="42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5.25" hidden="false" customHeight="true" outlineLevel="0" collapsed="false">
      <c r="A12" s="46"/>
      <c r="B12" s="47"/>
      <c r="C12" s="197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  <c r="R12" s="49"/>
      <c r="S12" s="49"/>
      <c r="T12" s="50"/>
      <c r="U12" s="49"/>
      <c r="V12" s="49"/>
      <c r="W12" s="50"/>
      <c r="X12" s="49"/>
      <c r="Y12" s="49"/>
      <c r="Z12" s="50"/>
      <c r="AA12" s="49"/>
      <c r="AB12" s="49"/>
      <c r="AC12" s="49"/>
      <c r="AD12" s="49"/>
      <c r="AE12" s="49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>Cкаловська Ольга Аурелівна</v>
      </c>
      <c r="C13" s="102" t="s">
        <v>257</v>
      </c>
      <c r="D13" s="60" t="str">
        <f aca="false">IFERROR(VLOOKUP($C13,Списки!$A$1:$C$3999,3,0),"")</f>
        <v>прибиральник</v>
      </c>
      <c r="E13" s="0"/>
      <c r="F13" s="61" t="str">
        <f aca="false">VLOOKUP(F$11,Графік!$E$5:$H$32,3,0)</f>
        <v>ВВ</v>
      </c>
      <c r="G13" s="62" t="str">
        <f aca="false">VLOOKUP(G$11,Графік!$E$5:$H$32,3,0)</f>
        <v>ВВ</v>
      </c>
      <c r="H13" s="62" t="str">
        <f aca="false">VLOOKUP(H$11,Графік!$E$5:$H$32,3,0)</f>
        <v>Р</v>
      </c>
      <c r="I13" s="62" t="str">
        <f aca="false">VLOOKUP(I$11,Графік!$E$5:$H$32,3,0)</f>
        <v>Р</v>
      </c>
      <c r="J13" s="62" t="str">
        <f aca="false">VLOOKUP(J$11,Графік!$E$5:$H$32,3,0)</f>
        <v>Р</v>
      </c>
      <c r="K13" s="62" t="str">
        <f aca="false">VLOOKUP(K$11,Графік!$E$5:$H$32,3,0)</f>
        <v>Р</v>
      </c>
      <c r="L13" s="62" t="str">
        <f aca="false">VLOOKUP(L$11,Графік!$E$5:$H$32,3,0)</f>
        <v>ВВ</v>
      </c>
      <c r="M13" s="62" t="str">
        <f aca="false">VLOOKUP(M$11,Графік!$E$5:$H$32,3,0)</f>
        <v>ВВ</v>
      </c>
      <c r="N13" s="62" t="str">
        <f aca="false">VLOOKUP(N$11,Графік!$E$5:$H$32,3,0)</f>
        <v>Р</v>
      </c>
      <c r="O13" s="62" t="str">
        <f aca="false">VLOOKUP(O$11,Графік!$E$5:$H$32,3,0)</f>
        <v>Р</v>
      </c>
      <c r="P13" s="62" t="str">
        <f aca="false">VLOOKUP(P$11,Графік!$E$5:$H$32,3,0)</f>
        <v>Р</v>
      </c>
      <c r="Q13" s="63" t="str">
        <f aca="false">VLOOKUP(Q$11,Графік!$E$5:$H$32,3,0)</f>
        <v>Р</v>
      </c>
      <c r="R13" s="62" t="str">
        <f aca="false">VLOOKUP(R$11,Графік!$E$5:$H$32,3,0)</f>
        <v>ВВ</v>
      </c>
      <c r="S13" s="62" t="str">
        <f aca="false">VLOOKUP(S$11,Графік!$E$5:$H$32,3,0)</f>
        <v>ВВ</v>
      </c>
      <c r="T13" s="63" t="str">
        <f aca="false">VLOOKUP(T$11,Графік!$E$5:$H$32,3,0)</f>
        <v>Р</v>
      </c>
      <c r="U13" s="62" t="str">
        <f aca="false">VLOOKUP(U$11,Графік!$E$5:$H$32,3,0)</f>
        <v>Р</v>
      </c>
      <c r="V13" s="62" t="str">
        <f aca="false">VLOOKUP(V$11,Графік!$E$5:$H$32,3,0)</f>
        <v>Р</v>
      </c>
      <c r="W13" s="63" t="str">
        <f aca="false">VLOOKUP(W$11,Графік!$E$5:$H$32,3,0)</f>
        <v>Р</v>
      </c>
      <c r="X13" s="62" t="str">
        <f aca="false">VLOOKUP(X$11,Графік!$E$5:$H$32,3,0)</f>
        <v>ВВ</v>
      </c>
      <c r="Y13" s="62" t="str">
        <f aca="false">VLOOKUP(Y$11,Графік!$E$5:$H$32,3,0)</f>
        <v>ВВ</v>
      </c>
      <c r="Z13" s="63" t="str">
        <f aca="false">VLOOKUP(Z$11,Графік!$E$5:$H$32,3,0)</f>
        <v>Р</v>
      </c>
      <c r="AA13" s="63" t="str">
        <f aca="false">VLOOKUP(AA$11,Графік!$E$5:$H$32,3,0)</f>
        <v>Р</v>
      </c>
      <c r="AB13" s="62" t="s">
        <v>51</v>
      </c>
      <c r="AC13" s="62" t="s">
        <v>51</v>
      </c>
      <c r="AD13" s="62" t="str">
        <f aca="false">VLOOKUP(AD$11,Графік!$E$5:$H$32,3,0)</f>
        <v>ВВ</v>
      </c>
      <c r="AE13" s="62" t="str">
        <f aca="false">VLOOKUP(AE$11,Графік!$E$5:$H$32,3,0)</f>
        <v>ВВ</v>
      </c>
      <c r="AF13" s="63" t="str">
        <f aca="false">VLOOKUP(AF$11,Графік!$E$5:$H$32,3,0)</f>
        <v>Р</v>
      </c>
      <c r="AG13" s="63" t="str">
        <f aca="false">VLOOKUP(AG$11,Графік!$E$5:$H$32,3,0)</f>
        <v>Р</v>
      </c>
      <c r="AH13" s="62"/>
      <c r="AI13" s="62"/>
      <c r="AJ13" s="65"/>
      <c r="AK13" s="66" t="n">
        <f aca="false">SUMIF($F13:$AJ16,"Р",$F14:$AJ14)</f>
        <v>128</v>
      </c>
      <c r="AL13" s="67" t="n">
        <f aca="false">SUMIF($F15:$AJ16,"НУ",$F16:$AJ16)</f>
        <v>0</v>
      </c>
      <c r="AM13" s="68" t="n">
        <f aca="false">SUMIF(F13:AJ16,"РВ",F14:AJ14)</f>
        <v>0</v>
      </c>
      <c r="AN13" s="69" t="n">
        <f aca="false">AK13+AL13+AM13</f>
        <v>128</v>
      </c>
      <c r="AO13" s="70" t="n">
        <f aca="false">COUNTIF($F13:$AJ16,"=Р")</f>
        <v>16</v>
      </c>
      <c r="AP13" s="70" t="n">
        <f aca="false">COUNTIF($F13:$AJ16,"=ВВ")</f>
        <v>10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0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2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n">
        <f aca="false">IF(C13&gt;1,Графік!$H$36,"")</f>
        <v>144</v>
      </c>
    </row>
    <row r="14" s="80" customFormat="true" ht="15" hidden="false" customHeight="true" outlineLevel="0" collapsed="false">
      <c r="A14" s="57"/>
      <c r="B14" s="58"/>
      <c r="C14" s="102"/>
      <c r="D14" s="60"/>
      <c r="E14" s="74"/>
      <c r="F14" s="75" t="str">
        <f aca="false">IF(F13="Р",8,"")</f>
        <v/>
      </c>
      <c r="G14" s="76" t="str">
        <f aca="false">IF(G13="Р",8,"")</f>
        <v/>
      </c>
      <c r="H14" s="76" t="n">
        <f aca="false">IF(H13="Р",8,"")</f>
        <v>8</v>
      </c>
      <c r="I14" s="76" t="n">
        <f aca="false">IF(I13="Р",8,"")</f>
        <v>8</v>
      </c>
      <c r="J14" s="76" t="n">
        <f aca="false">IF(J13="Р",8,"")</f>
        <v>8</v>
      </c>
      <c r="K14" s="76" t="n">
        <f aca="false">IF(K13="Р",8,"")</f>
        <v>8</v>
      </c>
      <c r="L14" s="76" t="str">
        <f aca="false">IF(L13="Р",8,"")</f>
        <v/>
      </c>
      <c r="M14" s="76" t="str">
        <f aca="false">IF(M13="Р",8,"")</f>
        <v/>
      </c>
      <c r="N14" s="76" t="n">
        <f aca="false">IF(N13="Р",8,"")</f>
        <v>8</v>
      </c>
      <c r="O14" s="76" t="n">
        <f aca="false">IF(O13="Р",8,"")</f>
        <v>8</v>
      </c>
      <c r="P14" s="76" t="n">
        <f aca="false">IF(P13="Р",8,"")</f>
        <v>8</v>
      </c>
      <c r="Q14" s="77" t="n">
        <f aca="false">IF(Q13="Р",8,"")</f>
        <v>8</v>
      </c>
      <c r="R14" s="76" t="str">
        <f aca="false">IF(R13="Р",8,"")</f>
        <v/>
      </c>
      <c r="S14" s="76" t="str">
        <f aca="false">IF(S13="Р",8,"")</f>
        <v/>
      </c>
      <c r="T14" s="77" t="n">
        <f aca="false">IF(T13="Р",8,"")</f>
        <v>8</v>
      </c>
      <c r="U14" s="76" t="n">
        <f aca="false">IF(U13="Р",8,"")</f>
        <v>8</v>
      </c>
      <c r="V14" s="76" t="n">
        <f aca="false">IF(V13="Р",8,"")</f>
        <v>8</v>
      </c>
      <c r="W14" s="77" t="n">
        <f aca="false">IF(W13="Р",8,"")</f>
        <v>8</v>
      </c>
      <c r="X14" s="76" t="str">
        <f aca="false">IF(X13="Р",8,"")</f>
        <v/>
      </c>
      <c r="Y14" s="76" t="str">
        <f aca="false">IF(Y13="Р",8,"")</f>
        <v/>
      </c>
      <c r="Z14" s="77" t="n">
        <f aca="false">IF(Z13="Р",8,"")</f>
        <v>8</v>
      </c>
      <c r="AA14" s="77" t="n">
        <f aca="false">IF(AA13="Р",8,"")</f>
        <v>8</v>
      </c>
      <c r="AB14" s="76"/>
      <c r="AC14" s="76"/>
      <c r="AD14" s="76" t="str">
        <f aca="false">IF(AD13="Р",8,"")</f>
        <v/>
      </c>
      <c r="AE14" s="76" t="str">
        <f aca="false">IF(AE13="Р",8,"")</f>
        <v/>
      </c>
      <c r="AF14" s="77" t="n">
        <f aca="false">IF(AF13="Р",8,"")</f>
        <v>8</v>
      </c>
      <c r="AG14" s="77" t="n">
        <f aca="false">IF(AG13="Р",8,"")</f>
        <v>8</v>
      </c>
      <c r="AH14" s="76"/>
      <c r="AI14" s="76"/>
      <c r="AJ14" s="79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102"/>
      <c r="D15" s="60"/>
      <c r="E15" s="74"/>
      <c r="F15" s="81" t="str">
        <f aca="false">IF(F16&gt;0,"НУ","")</f>
        <v/>
      </c>
      <c r="G15" s="82" t="str">
        <f aca="false">IF(G16&gt;0,"НУ","")</f>
        <v/>
      </c>
      <c r="H15" s="82" t="str">
        <f aca="false">IF(H16&gt;0,"НУ","")</f>
        <v/>
      </c>
      <c r="I15" s="82" t="str">
        <f aca="false">IF(I16&gt;0,"НУ","")</f>
        <v/>
      </c>
      <c r="J15" s="82" t="str">
        <f aca="false">IF(J16&gt;0,"НУ","")</f>
        <v/>
      </c>
      <c r="K15" s="82" t="str">
        <f aca="false">IF(K16&gt;0,"НУ","")</f>
        <v/>
      </c>
      <c r="L15" s="82" t="str">
        <f aca="false">IF(L16&gt;0,"НУ","")</f>
        <v/>
      </c>
      <c r="M15" s="82" t="str">
        <f aca="false">IF(M16&gt;0,"НУ","")</f>
        <v/>
      </c>
      <c r="N15" s="82" t="str">
        <f aca="false">IF(N16&gt;0,"НУ","")</f>
        <v/>
      </c>
      <c r="O15" s="82" t="str">
        <f aca="false">IF(O16&gt;0,"НУ","")</f>
        <v/>
      </c>
      <c r="P15" s="82" t="str">
        <f aca="false">IF(P16&gt;0,"НУ","")</f>
        <v/>
      </c>
      <c r="Q15" s="83" t="str">
        <f aca="false">IF(Q16&gt;0,"НУ","")</f>
        <v/>
      </c>
      <c r="R15" s="82" t="str">
        <f aca="false">IF(R16&gt;0,"НУ","")</f>
        <v/>
      </c>
      <c r="S15" s="82" t="str">
        <f aca="false">IF(S16&gt;0,"НУ","")</f>
        <v/>
      </c>
      <c r="T15" s="83" t="str">
        <f aca="false">IF(T16&gt;0,"НУ","")</f>
        <v/>
      </c>
      <c r="U15" s="82" t="str">
        <f aca="false">IF(U16&gt;0,"НУ","")</f>
        <v/>
      </c>
      <c r="V15" s="82" t="str">
        <f aca="false">IF(V16&gt;0,"НУ","")</f>
        <v/>
      </c>
      <c r="W15" s="83" t="str">
        <f aca="false">IF(W16&gt;0,"НУ","")</f>
        <v/>
      </c>
      <c r="X15" s="82" t="str">
        <f aca="false">IF(X16&gt;0,"НУ","")</f>
        <v/>
      </c>
      <c r="Y15" s="82" t="str">
        <f aca="false">IF(Y16&gt;0,"НУ","")</f>
        <v/>
      </c>
      <c r="Z15" s="83" t="str">
        <f aca="false">IF(Z16&gt;0,"НУ","")</f>
        <v/>
      </c>
      <c r="AA15" s="83" t="str">
        <f aca="false">IF(AA16&gt;0,"НУ","")</f>
        <v/>
      </c>
      <c r="AB15" s="82"/>
      <c r="AC15" s="82"/>
      <c r="AD15" s="82" t="str">
        <f aca="false">IF(AD16&gt;0,"НУ","")</f>
        <v/>
      </c>
      <c r="AE15" s="82" t="str">
        <f aca="false">IF(AE16&gt;0,"НУ","")</f>
        <v/>
      </c>
      <c r="AF15" s="83" t="str">
        <f aca="false">IF(AF16&gt;0,"НУ","")</f>
        <v/>
      </c>
      <c r="AG15" s="83" t="str">
        <f aca="false">IF(AG16&gt;0,"НУ","")</f>
        <v/>
      </c>
      <c r="AH15" s="83"/>
      <c r="AI15" s="83" t="str">
        <f aca="false">IF(AI16&gt;0,"НУ","")</f>
        <v/>
      </c>
      <c r="AJ15" s="85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102"/>
      <c r="D16" s="60"/>
      <c r="E16" s="86"/>
      <c r="F16" s="87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9"/>
      <c r="R16" s="88"/>
      <c r="S16" s="88"/>
      <c r="T16" s="89"/>
      <c r="U16" s="88"/>
      <c r="V16" s="88"/>
      <c r="W16" s="89"/>
      <c r="X16" s="88"/>
      <c r="Y16" s="88"/>
      <c r="Z16" s="89"/>
      <c r="AA16" s="89"/>
      <c r="AB16" s="88"/>
      <c r="AC16" s="88"/>
      <c r="AD16" s="88"/>
      <c r="AE16" s="88"/>
      <c r="AF16" s="89"/>
      <c r="AG16" s="89"/>
      <c r="AH16" s="88"/>
      <c r="AI16" s="88"/>
      <c r="AJ16" s="91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>Ботлунг Анжела  Георгіївна</v>
      </c>
      <c r="C17" s="102" t="s">
        <v>258</v>
      </c>
      <c r="D17" s="60" t="str">
        <f aca="false">IFERROR(VLOOKUP($C17,Списки!$A$1:$C$3999,3,0),"")</f>
        <v>прибиральник</v>
      </c>
      <c r="E17" s="92"/>
      <c r="F17" s="61" t="str">
        <f aca="false">VLOOKUP(F$11,Графік!$E$5:$H$32,3,0)</f>
        <v>ВВ</v>
      </c>
      <c r="G17" s="62" t="str">
        <f aca="false">VLOOKUP(G$11,Графік!$E$5:$H$32,3,0)</f>
        <v>ВВ</v>
      </c>
      <c r="H17" s="62" t="str">
        <f aca="false">VLOOKUP(H$11,Графік!$E$5:$H$32,3,0)</f>
        <v>Р</v>
      </c>
      <c r="I17" s="62" t="str">
        <f aca="false">VLOOKUP(I$11,Графік!$E$5:$H$32,3,0)</f>
        <v>Р</v>
      </c>
      <c r="J17" s="62" t="str">
        <f aca="false">VLOOKUP(J$11,Графік!$E$5:$H$32,3,0)</f>
        <v>Р</v>
      </c>
      <c r="K17" s="62" t="str">
        <f aca="false">VLOOKUP(K$11,Графік!$E$5:$H$32,3,0)</f>
        <v>Р</v>
      </c>
      <c r="L17" s="62" t="str">
        <f aca="false">VLOOKUP(L$11,Графік!$E$5:$H$32,3,0)</f>
        <v>ВВ</v>
      </c>
      <c r="M17" s="62" t="str">
        <f aca="false">VLOOKUP(M$11,Графік!$E$5:$H$32,3,0)</f>
        <v>ВВ</v>
      </c>
      <c r="N17" s="62" t="str">
        <f aca="false">VLOOKUP(N$11,Графік!$E$5:$H$32,3,0)</f>
        <v>Р</v>
      </c>
      <c r="O17" s="62" t="str">
        <f aca="false">VLOOKUP(O$11,Графік!$E$5:$H$32,3,0)</f>
        <v>Р</v>
      </c>
      <c r="P17" s="62" t="s">
        <v>70</v>
      </c>
      <c r="Q17" s="62" t="s">
        <v>70</v>
      </c>
      <c r="R17" s="62" t="s">
        <v>70</v>
      </c>
      <c r="S17" s="62" t="s">
        <v>70</v>
      </c>
      <c r="T17" s="62" t="s">
        <v>70</v>
      </c>
      <c r="U17" s="62" t="str">
        <f aca="false">VLOOKUP(U$11,Графік!$E$5:$H$32,3,0)</f>
        <v>Р</v>
      </c>
      <c r="V17" s="62" t="str">
        <f aca="false">VLOOKUP(V$11,Графік!$E$5:$H$32,3,0)</f>
        <v>Р</v>
      </c>
      <c r="W17" s="63" t="str">
        <f aca="false">VLOOKUP(W$11,Графік!$E$5:$H$32,3,0)</f>
        <v>Р</v>
      </c>
      <c r="X17" s="62" t="str">
        <f aca="false">VLOOKUP(X$11,Графік!$E$5:$H$32,3,0)</f>
        <v>ВВ</v>
      </c>
      <c r="Y17" s="62" t="str">
        <f aca="false">VLOOKUP(Y$11,Графік!$E$5:$H$32,3,0)</f>
        <v>ВВ</v>
      </c>
      <c r="Z17" s="63" t="str">
        <f aca="false">VLOOKUP(Z$11,Графік!$E$5:$H$32,3,0)</f>
        <v>Р</v>
      </c>
      <c r="AA17" s="63" t="str">
        <f aca="false">VLOOKUP(AA$11,Графік!$E$5:$H$32,3,0)</f>
        <v>Р</v>
      </c>
      <c r="AB17" s="62" t="s">
        <v>51</v>
      </c>
      <c r="AC17" s="62" t="s">
        <v>51</v>
      </c>
      <c r="AD17" s="62" t="str">
        <f aca="false">VLOOKUP(AD$11,Графік!$E$5:$H$32,3,0)</f>
        <v>ВВ</v>
      </c>
      <c r="AE17" s="62" t="str">
        <f aca="false">VLOOKUP(AE$11,Графік!$E$5:$H$32,3,0)</f>
        <v>ВВ</v>
      </c>
      <c r="AF17" s="62"/>
      <c r="AG17" s="62"/>
      <c r="AH17" s="62"/>
      <c r="AI17" s="62"/>
      <c r="AJ17" s="65"/>
      <c r="AK17" s="93" t="n">
        <f aca="false">SUMIF($F17:$AJ20,"Р",$F18:$AJ18)</f>
        <v>85.5</v>
      </c>
      <c r="AL17" s="94" t="n">
        <f aca="false">SUMIF($F19:$AJ20,"НУ",$F20:$AJ20)</f>
        <v>0</v>
      </c>
      <c r="AM17" s="95" t="n">
        <f aca="false">SUMIF(F17:AJ20,"РВ",F18:AJ18)</f>
        <v>0</v>
      </c>
      <c r="AN17" s="96" t="n">
        <f aca="false">AK17+AL17+AM17</f>
        <v>85.5</v>
      </c>
      <c r="AO17" s="70" t="n">
        <f aca="false">COUNTIF($F17:$AJ20,"=Р")</f>
        <v>11</v>
      </c>
      <c r="AP17" s="97" t="n">
        <f aca="false">COUNTIF($F17:$AJ20,"=ВВ")</f>
        <v>8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5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2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0</v>
      </c>
      <c r="BA17" s="73" t="n">
        <f aca="false">IF(C17&gt;1,Графік!$H$36,"")</f>
        <v>144</v>
      </c>
    </row>
    <row r="18" customFormat="false" ht="15" hidden="false" customHeight="true" outlineLevel="0" collapsed="false">
      <c r="A18" s="57"/>
      <c r="B18" s="58"/>
      <c r="C18" s="102"/>
      <c r="D18" s="60"/>
      <c r="E18" s="100"/>
      <c r="F18" s="75" t="str">
        <f aca="false">IF(F17="Р",8,"")</f>
        <v/>
      </c>
      <c r="G18" s="76" t="str">
        <f aca="false">IF(G17="Р",8,"")</f>
        <v/>
      </c>
      <c r="H18" s="76" t="n">
        <f aca="false">IF(H17="Р",8,"")</f>
        <v>8</v>
      </c>
      <c r="I18" s="76" t="n">
        <f aca="false">IF(I17="Р",8,"")</f>
        <v>8</v>
      </c>
      <c r="J18" s="76" t="n">
        <f aca="false">IF(J17="Р",8,"")</f>
        <v>8</v>
      </c>
      <c r="K18" s="76" t="n">
        <f aca="false">IF(K17="Р",8,"")</f>
        <v>8</v>
      </c>
      <c r="L18" s="76" t="str">
        <f aca="false">IF(L17="Р",8,"")</f>
        <v/>
      </c>
      <c r="M18" s="76" t="str">
        <f aca="false">IF(M17="Р",8,"")</f>
        <v/>
      </c>
      <c r="N18" s="76" t="n">
        <f aca="false">IF(N17="Р",8,"")</f>
        <v>8</v>
      </c>
      <c r="O18" s="76" t="n">
        <v>5.5</v>
      </c>
      <c r="P18" s="76" t="str">
        <f aca="false">IF(P17="Р",8,"")</f>
        <v/>
      </c>
      <c r="Q18" s="77" t="str">
        <f aca="false">IF(Q17="Р",8,"")</f>
        <v/>
      </c>
      <c r="R18" s="76" t="str">
        <f aca="false">IF(R17="Р",8,"")</f>
        <v/>
      </c>
      <c r="S18" s="76" t="str">
        <f aca="false">IF(S17="Р",8,"")</f>
        <v/>
      </c>
      <c r="T18" s="77" t="str">
        <f aca="false">IF(T17="Р",8,"")</f>
        <v/>
      </c>
      <c r="U18" s="76" t="n">
        <f aca="false">IF(U17="Р",8,"")</f>
        <v>8</v>
      </c>
      <c r="V18" s="76" t="n">
        <f aca="false">IF(V17="Р",8,"")</f>
        <v>8</v>
      </c>
      <c r="W18" s="77" t="n">
        <f aca="false">IF(W17="Р",8,"")</f>
        <v>8</v>
      </c>
      <c r="X18" s="76" t="str">
        <f aca="false">IF(X17="Р",8,"")</f>
        <v/>
      </c>
      <c r="Y18" s="76" t="str">
        <f aca="false">IF(Y17="Р",8,"")</f>
        <v/>
      </c>
      <c r="Z18" s="77" t="n">
        <f aca="false">IF(Z17="Р",8,"")</f>
        <v>8</v>
      </c>
      <c r="AA18" s="77" t="n">
        <f aca="false">IF(AA17="Р",8,"")</f>
        <v>8</v>
      </c>
      <c r="AB18" s="76"/>
      <c r="AC18" s="76"/>
      <c r="AD18" s="76" t="str">
        <f aca="false">IF(AD17="Р",8,"")</f>
        <v/>
      </c>
      <c r="AE18" s="76" t="str">
        <f aca="false">IF(AE17="Р",8,"")</f>
        <v/>
      </c>
      <c r="AF18" s="76"/>
      <c r="AG18" s="76"/>
      <c r="AH18" s="76"/>
      <c r="AI18" s="76"/>
      <c r="AJ18" s="79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102"/>
      <c r="D19" s="60"/>
      <c r="E19" s="100"/>
      <c r="F19" s="81" t="str">
        <f aca="false">IF(F20&gt;0,"НУ","")</f>
        <v/>
      </c>
      <c r="G19" s="82" t="str">
        <f aca="false">IF(G20&gt;0,"НУ","")</f>
        <v/>
      </c>
      <c r="H19" s="82" t="str">
        <f aca="false">IF(H20&gt;0,"НУ","")</f>
        <v/>
      </c>
      <c r="I19" s="82" t="str">
        <f aca="false">IF(I20&gt;0,"НУ","")</f>
        <v/>
      </c>
      <c r="J19" s="82" t="str">
        <f aca="false">IF(J20&gt;0,"НУ","")</f>
        <v/>
      </c>
      <c r="K19" s="82" t="str">
        <f aca="false">IF(K20&gt;0,"НУ","")</f>
        <v/>
      </c>
      <c r="L19" s="82" t="str">
        <f aca="false">IF(L20&gt;0,"НУ","")</f>
        <v/>
      </c>
      <c r="M19" s="82" t="str">
        <f aca="false">IF(M20&gt;0,"НУ","")</f>
        <v/>
      </c>
      <c r="N19" s="82" t="str">
        <f aca="false">IF(N20&gt;0,"НУ","")</f>
        <v/>
      </c>
      <c r="O19" s="82" t="str">
        <f aca="false">IF(O20&gt;0,"НУ","")</f>
        <v/>
      </c>
      <c r="P19" s="82" t="str">
        <f aca="false">IF(P20&gt;0,"НУ","")</f>
        <v/>
      </c>
      <c r="Q19" s="83" t="str">
        <f aca="false">IF(Q20&gt;0,"НУ","")</f>
        <v/>
      </c>
      <c r="R19" s="82" t="str">
        <f aca="false">IF(R20&gt;0,"НУ","")</f>
        <v/>
      </c>
      <c r="S19" s="82" t="str">
        <f aca="false">IF(S20&gt;0,"НУ","")</f>
        <v/>
      </c>
      <c r="T19" s="83" t="str">
        <f aca="false">IF(T20&gt;0,"НУ","")</f>
        <v/>
      </c>
      <c r="U19" s="82" t="str">
        <f aca="false">IF(U20&gt;0,"НУ","")</f>
        <v/>
      </c>
      <c r="V19" s="82" t="str">
        <f aca="false">IF(V20&gt;0,"НУ","")</f>
        <v/>
      </c>
      <c r="W19" s="83" t="str">
        <f aca="false">IF(W20&gt;0,"НУ","")</f>
        <v/>
      </c>
      <c r="X19" s="82" t="str">
        <f aca="false">IF(X20&gt;0,"НУ","")</f>
        <v/>
      </c>
      <c r="Y19" s="82" t="str">
        <f aca="false">IF(Y20&gt;0,"НУ","")</f>
        <v/>
      </c>
      <c r="Z19" s="83" t="str">
        <f aca="false">IF(Z20&gt;0,"НУ","")</f>
        <v/>
      </c>
      <c r="AA19" s="83" t="str">
        <f aca="false">IF(AA20&gt;0,"НУ","")</f>
        <v/>
      </c>
      <c r="AB19" s="82"/>
      <c r="AC19" s="82"/>
      <c r="AD19" s="82" t="str">
        <f aca="false">IF(AD20&gt;0,"НУ","")</f>
        <v/>
      </c>
      <c r="AE19" s="82" t="str">
        <f aca="false">IF(AE20&gt;0,"НУ","")</f>
        <v/>
      </c>
      <c r="AF19" s="82"/>
      <c r="AG19" s="82"/>
      <c r="AH19" s="83"/>
      <c r="AI19" s="83" t="str">
        <f aca="false">IF(AI20&gt;0,"НУ","")</f>
        <v/>
      </c>
      <c r="AJ19" s="85" t="str">
        <f aca="false">IF(AJ20&gt;0,"НУ","")</f>
        <v/>
      </c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102"/>
      <c r="D20" s="60"/>
      <c r="E20" s="101"/>
      <c r="F20" s="87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9"/>
      <c r="R20" s="88"/>
      <c r="S20" s="88"/>
      <c r="T20" s="89"/>
      <c r="U20" s="88"/>
      <c r="V20" s="88"/>
      <c r="W20" s="89"/>
      <c r="X20" s="88"/>
      <c r="Y20" s="88"/>
      <c r="Z20" s="89"/>
      <c r="AA20" s="89"/>
      <c r="AB20" s="88"/>
      <c r="AC20" s="88"/>
      <c r="AD20" s="88"/>
      <c r="AE20" s="88"/>
      <c r="AF20" s="88"/>
      <c r="AG20" s="88"/>
      <c r="AH20" s="88"/>
      <c r="AI20" s="88"/>
      <c r="AJ20" s="91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>Гемблюк Марина Георгіївна</v>
      </c>
      <c r="C21" s="102" t="s">
        <v>259</v>
      </c>
      <c r="D21" s="60" t="str">
        <f aca="false">IFERROR(VLOOKUP($C21,Списки!$A$1:$C$3999,3,0),"")</f>
        <v>прибиральник</v>
      </c>
      <c r="E21" s="92"/>
      <c r="F21" s="61" t="str">
        <f aca="false">VLOOKUP(F$11,Графік!$E$5:$H$32,3,0)</f>
        <v>ВВ</v>
      </c>
      <c r="G21" s="62" t="str">
        <f aca="false">VLOOKUP(G$11,Графік!$E$5:$H$32,3,0)</f>
        <v>ВВ</v>
      </c>
      <c r="H21" s="62" t="str">
        <f aca="false">VLOOKUP(H$11,Графік!$E$5:$H$32,3,0)</f>
        <v>Р</v>
      </c>
      <c r="I21" s="62" t="str">
        <f aca="false">VLOOKUP(I$11,Графік!$E$5:$H$32,3,0)</f>
        <v>Р</v>
      </c>
      <c r="J21" s="62" t="str">
        <f aca="false">VLOOKUP(J$11,Графік!$E$5:$H$32,3,0)</f>
        <v>Р</v>
      </c>
      <c r="K21" s="62" t="str">
        <f aca="false">VLOOKUP(K$11,Графік!$E$5:$H$32,3,0)</f>
        <v>Р</v>
      </c>
      <c r="L21" s="62" t="str">
        <f aca="false">VLOOKUP(L$11,Графік!$E$5:$H$32,3,0)</f>
        <v>ВВ</v>
      </c>
      <c r="M21" s="62" t="str">
        <f aca="false">VLOOKUP(M$11,Графік!$E$5:$H$32,3,0)</f>
        <v>ВВ</v>
      </c>
      <c r="N21" s="62" t="str">
        <f aca="false">VLOOKUP(N$11,Графік!$E$5:$H$32,3,0)</f>
        <v>Р</v>
      </c>
      <c r="O21" s="62" t="str">
        <f aca="false">VLOOKUP(O$11,Графік!$E$5:$H$32,3,0)</f>
        <v>Р</v>
      </c>
      <c r="P21" s="62" t="str">
        <f aca="false">VLOOKUP(P$11,Графік!$E$5:$H$32,3,0)</f>
        <v>Р</v>
      </c>
      <c r="Q21" s="63" t="str">
        <f aca="false">VLOOKUP(Q$11,Графік!$E$5:$H$32,3,0)</f>
        <v>Р</v>
      </c>
      <c r="R21" s="62" t="s">
        <v>37</v>
      </c>
      <c r="S21" s="62" t="str">
        <f aca="false">VLOOKUP(S$11,Графік!$E$5:$H$32,3,0)</f>
        <v>ВВ</v>
      </c>
      <c r="T21" s="63" t="str">
        <f aca="false">VLOOKUP(T$11,Графік!$E$5:$H$32,3,0)</f>
        <v>Р</v>
      </c>
      <c r="U21" s="62" t="str">
        <f aca="false">VLOOKUP(U$11,Графік!$E$5:$H$32,3,0)</f>
        <v>Р</v>
      </c>
      <c r="V21" s="62" t="str">
        <f aca="false">VLOOKUP(V$11,Графік!$E$5:$H$32,3,0)</f>
        <v>Р</v>
      </c>
      <c r="W21" s="63" t="str">
        <f aca="false">VLOOKUP(W$11,Графік!$E$5:$H$32,3,0)</f>
        <v>Р</v>
      </c>
      <c r="X21" s="62" t="str">
        <f aca="false">VLOOKUP(X$11,Графік!$E$5:$H$32,3,0)</f>
        <v>ВВ</v>
      </c>
      <c r="Y21" s="62" t="str">
        <f aca="false">VLOOKUP(Y$11,Графік!$E$5:$H$32,3,0)</f>
        <v>ВВ</v>
      </c>
      <c r="Z21" s="63" t="str">
        <f aca="false">VLOOKUP(Z$11,Графік!$E$5:$H$32,3,0)</f>
        <v>Р</v>
      </c>
      <c r="AA21" s="63" t="str">
        <f aca="false">VLOOKUP(AA$11,Графік!$E$5:$H$32,3,0)</f>
        <v>Р</v>
      </c>
      <c r="AB21" s="62" t="s">
        <v>51</v>
      </c>
      <c r="AC21" s="62" t="s">
        <v>51</v>
      </c>
      <c r="AD21" s="62" t="str">
        <f aca="false">VLOOKUP(AD$11,Графік!$E$5:$H$32,3,0)</f>
        <v>ВВ</v>
      </c>
      <c r="AE21" s="62" t="str">
        <f aca="false">VLOOKUP(AE$11,Графік!$E$5:$H$32,3,0)</f>
        <v>ВВ</v>
      </c>
      <c r="AF21" s="62"/>
      <c r="AG21" s="62"/>
      <c r="AH21" s="62"/>
      <c r="AI21" s="62"/>
      <c r="AJ21" s="65"/>
      <c r="AK21" s="93" t="n">
        <f aca="false">SUMIF($F21:$AJ24,"Р",$F22:$AJ22)</f>
        <v>112</v>
      </c>
      <c r="AL21" s="94" t="n">
        <f aca="false">SUMIF($F23:$AJ24,"НУ",$F24:$AJ24)</f>
        <v>0</v>
      </c>
      <c r="AM21" s="95" t="n">
        <f aca="false">SUMIF(F21:AJ24,"РВ",F22:AJ22)</f>
        <v>4</v>
      </c>
      <c r="AN21" s="96" t="n">
        <f aca="false">AK21+AL21+AM21</f>
        <v>116</v>
      </c>
      <c r="AO21" s="70" t="n">
        <f aca="false">COUNTIF($F21:$AJ24,"=Р")</f>
        <v>14</v>
      </c>
      <c r="AP21" s="97" t="n">
        <f aca="false">COUNTIF($F21:$AJ24,"=ВВ")</f>
        <v>9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2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0</v>
      </c>
      <c r="BA21" s="73" t="n">
        <f aca="false">IF(C21&gt;1,Графік!$H$36,"")</f>
        <v>144</v>
      </c>
    </row>
    <row r="22" customFormat="false" ht="15" hidden="false" customHeight="true" outlineLevel="0" collapsed="false">
      <c r="A22" s="57"/>
      <c r="B22" s="58"/>
      <c r="C22" s="102"/>
      <c r="D22" s="60"/>
      <c r="E22" s="100"/>
      <c r="F22" s="75" t="str">
        <f aca="false">IF(F21="Р",8,"")</f>
        <v/>
      </c>
      <c r="G22" s="76" t="str">
        <f aca="false">IF(G21="Р",8,"")</f>
        <v/>
      </c>
      <c r="H22" s="76" t="n">
        <f aca="false">IF(H21="Р",8,"")</f>
        <v>8</v>
      </c>
      <c r="I22" s="76" t="n">
        <f aca="false">IF(I21="Р",8,"")</f>
        <v>8</v>
      </c>
      <c r="J22" s="76" t="n">
        <f aca="false">IF(J21="Р",8,"")</f>
        <v>8</v>
      </c>
      <c r="K22" s="76" t="n">
        <f aca="false">IF(K21="Р",8,"")</f>
        <v>8</v>
      </c>
      <c r="L22" s="76" t="str">
        <f aca="false">IF(L21="Р",8,"")</f>
        <v/>
      </c>
      <c r="M22" s="76" t="str">
        <f aca="false">IF(M21="Р",8,"")</f>
        <v/>
      </c>
      <c r="N22" s="76" t="n">
        <f aca="false">IF(N21="Р",8,"")</f>
        <v>8</v>
      </c>
      <c r="O22" s="76" t="n">
        <f aca="false">IF(O21="Р",8,"")</f>
        <v>8</v>
      </c>
      <c r="P22" s="76" t="n">
        <f aca="false">IF(P21="Р",8,"")</f>
        <v>8</v>
      </c>
      <c r="Q22" s="77" t="n">
        <f aca="false">IF(Q21="Р",8,"")</f>
        <v>8</v>
      </c>
      <c r="R22" s="76" t="n">
        <v>4</v>
      </c>
      <c r="S22" s="76" t="str">
        <f aca="false">IF(S21="Р",8,"")</f>
        <v/>
      </c>
      <c r="T22" s="77" t="n">
        <f aca="false">IF(T21="Р",8,"")</f>
        <v>8</v>
      </c>
      <c r="U22" s="76" t="n">
        <f aca="false">IF(U21="Р",8,"")</f>
        <v>8</v>
      </c>
      <c r="V22" s="76" t="n">
        <f aca="false">IF(V21="Р",8,"")</f>
        <v>8</v>
      </c>
      <c r="W22" s="77" t="n">
        <f aca="false">IF(W21="Р",8,"")</f>
        <v>8</v>
      </c>
      <c r="X22" s="76" t="str">
        <f aca="false">IF(X21="Р",8,"")</f>
        <v/>
      </c>
      <c r="Y22" s="76" t="str">
        <f aca="false">IF(Y21="Р",8,"")</f>
        <v/>
      </c>
      <c r="Z22" s="77" t="n">
        <f aca="false">IF(Z21="Р",8,"")</f>
        <v>8</v>
      </c>
      <c r="AA22" s="77" t="n">
        <f aca="false">IF(AA21="Р",8,"")</f>
        <v>8</v>
      </c>
      <c r="AB22" s="76"/>
      <c r="AC22" s="76"/>
      <c r="AD22" s="76" t="str">
        <f aca="false">IF(AD21="Р",8,"")</f>
        <v/>
      </c>
      <c r="AE22" s="76" t="str">
        <f aca="false">IF(AE21="Р",8,"")</f>
        <v/>
      </c>
      <c r="AF22" s="76"/>
      <c r="AG22" s="76"/>
      <c r="AH22" s="76"/>
      <c r="AI22" s="76"/>
      <c r="AJ22" s="79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102"/>
      <c r="D23" s="60"/>
      <c r="E23" s="100"/>
      <c r="F23" s="81" t="str">
        <f aca="false">IF(F24&gt;0,"НУ","")</f>
        <v/>
      </c>
      <c r="G23" s="82" t="str">
        <f aca="false">IF(G24&gt;0,"НУ","")</f>
        <v/>
      </c>
      <c r="H23" s="82" t="str">
        <f aca="false">IF(H24&gt;0,"НУ","")</f>
        <v/>
      </c>
      <c r="I23" s="82" t="str">
        <f aca="false">IF(I24&gt;0,"НУ","")</f>
        <v/>
      </c>
      <c r="J23" s="82" t="str">
        <f aca="false">IF(J24&gt;0,"НУ","")</f>
        <v/>
      </c>
      <c r="K23" s="82" t="str">
        <f aca="false">IF(K24&gt;0,"НУ","")</f>
        <v/>
      </c>
      <c r="L23" s="82" t="str">
        <f aca="false">IF(L24&gt;0,"НУ","")</f>
        <v/>
      </c>
      <c r="M23" s="82" t="str">
        <f aca="false">IF(M24&gt;0,"НУ","")</f>
        <v/>
      </c>
      <c r="N23" s="82" t="str">
        <f aca="false">IF(N24&gt;0,"НУ","")</f>
        <v/>
      </c>
      <c r="O23" s="82" t="str">
        <f aca="false">IF(O24&gt;0,"НУ","")</f>
        <v/>
      </c>
      <c r="P23" s="82" t="str">
        <f aca="false">IF(P24&gt;0,"НУ","")</f>
        <v/>
      </c>
      <c r="Q23" s="83" t="str">
        <f aca="false">IF(Q24&gt;0,"НУ","")</f>
        <v/>
      </c>
      <c r="R23" s="82" t="str">
        <f aca="false">IF(R24&gt;0,"НУ","")</f>
        <v/>
      </c>
      <c r="S23" s="82" t="str">
        <f aca="false">IF(S24&gt;0,"НУ","")</f>
        <v/>
      </c>
      <c r="T23" s="83" t="str">
        <f aca="false">IF(T24&gt;0,"НУ","")</f>
        <v/>
      </c>
      <c r="U23" s="82" t="str">
        <f aca="false">IF(U24&gt;0,"НУ","")</f>
        <v/>
      </c>
      <c r="V23" s="82" t="str">
        <f aca="false">IF(V24&gt;0,"НУ","")</f>
        <v/>
      </c>
      <c r="W23" s="83" t="str">
        <f aca="false">IF(W24&gt;0,"НУ","")</f>
        <v/>
      </c>
      <c r="X23" s="82" t="str">
        <f aca="false">IF(X24&gt;0,"НУ","")</f>
        <v/>
      </c>
      <c r="Y23" s="82" t="str">
        <f aca="false">IF(Y24&gt;0,"НУ","")</f>
        <v/>
      </c>
      <c r="Z23" s="83" t="str">
        <f aca="false">IF(Z24&gt;0,"НУ","")</f>
        <v/>
      </c>
      <c r="AA23" s="83" t="str">
        <f aca="false">IF(AA24&gt;0,"НУ","")</f>
        <v/>
      </c>
      <c r="AB23" s="82"/>
      <c r="AC23" s="82"/>
      <c r="AD23" s="82" t="str">
        <f aca="false">IF(AD24&gt;0,"НУ","")</f>
        <v/>
      </c>
      <c r="AE23" s="82" t="str">
        <f aca="false">IF(AE24&gt;0,"НУ","")</f>
        <v/>
      </c>
      <c r="AF23" s="82"/>
      <c r="AG23" s="82"/>
      <c r="AH23" s="83"/>
      <c r="AI23" s="83" t="str">
        <f aca="false">IF(AI24&gt;0,"НУ","")</f>
        <v/>
      </c>
      <c r="AJ23" s="85" t="str">
        <f aca="false">IF(AJ24&gt;0,"НУ","")</f>
        <v/>
      </c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102"/>
      <c r="D24" s="60"/>
      <c r="E24" s="101"/>
      <c r="F24" s="87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9"/>
      <c r="R24" s="88"/>
      <c r="S24" s="88"/>
      <c r="T24" s="89"/>
      <c r="U24" s="88"/>
      <c r="V24" s="88"/>
      <c r="W24" s="89"/>
      <c r="X24" s="88"/>
      <c r="Y24" s="88"/>
      <c r="Z24" s="89"/>
      <c r="AA24" s="89"/>
      <c r="AB24" s="88"/>
      <c r="AC24" s="88"/>
      <c r="AD24" s="88"/>
      <c r="AE24" s="88"/>
      <c r="AF24" s="88"/>
      <c r="AG24" s="88"/>
      <c r="AH24" s="88"/>
      <c r="AI24" s="88"/>
      <c r="AJ24" s="91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>Гуцуляк  Оксана  Аурелівна</v>
      </c>
      <c r="C25" s="102" t="s">
        <v>260</v>
      </c>
      <c r="D25" s="60" t="str">
        <f aca="false">IFERROR(VLOOKUP($C25,Списки!$A$1:$C$3999,3,0),"")</f>
        <v>прибиральник </v>
      </c>
      <c r="E25" s="92"/>
      <c r="F25" s="61" t="str">
        <f aca="false">VLOOKUP(F$11,Графік!$E$5:$H$32,3,0)</f>
        <v>ВВ</v>
      </c>
      <c r="G25" s="62" t="str">
        <f aca="false">VLOOKUP(G$11,Графік!$E$5:$H$32,3,0)</f>
        <v>ВВ</v>
      </c>
      <c r="H25" s="62" t="str">
        <f aca="false">VLOOKUP(H$11,Графік!$E$5:$H$32,3,0)</f>
        <v>Р</v>
      </c>
      <c r="I25" s="62" t="str">
        <f aca="false">VLOOKUP(I$11,Графік!$E$5:$H$32,3,0)</f>
        <v>Р</v>
      </c>
      <c r="J25" s="62" t="str">
        <f aca="false">VLOOKUP(J$11,Графік!$E$5:$H$32,3,0)</f>
        <v>Р</v>
      </c>
      <c r="K25" s="62" t="str">
        <f aca="false">VLOOKUP(K$11,Графік!$E$5:$H$32,3,0)</f>
        <v>Р</v>
      </c>
      <c r="L25" s="62" t="s">
        <v>37</v>
      </c>
      <c r="M25" s="62" t="str">
        <f aca="false">VLOOKUP(M$11,Графік!$E$5:$H$32,3,0)</f>
        <v>ВВ</v>
      </c>
      <c r="N25" s="62" t="str">
        <f aca="false">VLOOKUP(N$11,Графік!$E$5:$H$32,3,0)</f>
        <v>Р</v>
      </c>
      <c r="O25" s="62" t="str">
        <f aca="false">VLOOKUP(O$11,Графік!$E$5:$H$32,3,0)</f>
        <v>Р</v>
      </c>
      <c r="P25" s="62" t="str">
        <f aca="false">VLOOKUP(P$11,Графік!$E$5:$H$32,3,0)</f>
        <v>Р</v>
      </c>
      <c r="Q25" s="63" t="str">
        <f aca="false">VLOOKUP(Q$11,Графік!$E$5:$H$32,3,0)</f>
        <v>Р</v>
      </c>
      <c r="R25" s="62" t="str">
        <f aca="false">VLOOKUP(R$11,Графік!$E$5:$H$32,3,0)</f>
        <v>ВВ</v>
      </c>
      <c r="S25" s="62" t="s">
        <v>132</v>
      </c>
      <c r="T25" s="63" t="str">
        <f aca="false">VLOOKUP(T$11,Графік!$E$5:$H$32,3,0)</f>
        <v>Р</v>
      </c>
      <c r="U25" s="62" t="str">
        <f aca="false">VLOOKUP(U$11,Графік!$E$5:$H$32,3,0)</f>
        <v>Р</v>
      </c>
      <c r="V25" s="62" t="str">
        <f aca="false">VLOOKUP(V$11,Графік!$E$5:$H$32,3,0)</f>
        <v>Р</v>
      </c>
      <c r="W25" s="63" t="str">
        <f aca="false">VLOOKUP(W$11,Графік!$E$5:$H$32,3,0)</f>
        <v>Р</v>
      </c>
      <c r="X25" s="62" t="str">
        <f aca="false">VLOOKUP(X$11,Графік!$E$5:$H$32,3,0)</f>
        <v>ВВ</v>
      </c>
      <c r="Y25" s="62" t="str">
        <f aca="false">VLOOKUP(Y$11,Графік!$E$5:$H$32,3,0)</f>
        <v>ВВ</v>
      </c>
      <c r="Z25" s="63" t="str">
        <f aca="false">VLOOKUP(Z$11,Графік!$E$5:$H$32,3,0)</f>
        <v>Р</v>
      </c>
      <c r="AA25" s="63" t="str">
        <f aca="false">VLOOKUP(AA$11,Графік!$E$5:$H$32,3,0)</f>
        <v>Р</v>
      </c>
      <c r="AB25" s="62" t="s">
        <v>51</v>
      </c>
      <c r="AC25" s="62" t="s">
        <v>51</v>
      </c>
      <c r="AD25" s="62" t="str">
        <f aca="false">VLOOKUP(AD$11,Графік!$E$5:$H$32,3,0)</f>
        <v>ВВ</v>
      </c>
      <c r="AE25" s="62" t="str">
        <f aca="false">VLOOKUP(AE$11,Графік!$E$5:$H$32,3,0)</f>
        <v>ВВ</v>
      </c>
      <c r="AF25" s="62"/>
      <c r="AG25" s="62"/>
      <c r="AH25" s="62"/>
      <c r="AI25" s="62"/>
      <c r="AJ25" s="65"/>
      <c r="AK25" s="93" t="n">
        <f aca="false">SUMIF($F25:$AJ28,"Р",$F26:$AJ26)</f>
        <v>112</v>
      </c>
      <c r="AL25" s="94" t="n">
        <f aca="false">SUMIF($F27:$AJ28,"НУ",$F28:$AJ28)</f>
        <v>0</v>
      </c>
      <c r="AM25" s="95" t="n">
        <f aca="false">SUMIF(F25:AJ28,"РВ",F26:AJ26)</f>
        <v>8</v>
      </c>
      <c r="AN25" s="96" t="n">
        <f aca="false">AK25+AL25+AM25</f>
        <v>120</v>
      </c>
      <c r="AO25" s="70" t="n">
        <f aca="false">COUNTIF($F25:$AJ28,"=Р")</f>
        <v>14</v>
      </c>
      <c r="AP25" s="97" t="n">
        <f aca="false">COUNTIF($F25:$AJ28,"=ВВ")</f>
        <v>8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2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0</v>
      </c>
      <c r="BA25" s="73" t="n">
        <f aca="false">IF(C25&gt;1,Графік!$H$36,"")</f>
        <v>144</v>
      </c>
    </row>
    <row r="26" customFormat="false" ht="15" hidden="false" customHeight="true" outlineLevel="0" collapsed="false">
      <c r="A26" s="57"/>
      <c r="B26" s="58"/>
      <c r="C26" s="102"/>
      <c r="D26" s="60"/>
      <c r="E26" s="100"/>
      <c r="F26" s="75" t="str">
        <f aca="false">IF(F25="Р",8,"")</f>
        <v/>
      </c>
      <c r="G26" s="76" t="str">
        <f aca="false">IF(G25="Р",8,"")</f>
        <v/>
      </c>
      <c r="H26" s="76" t="n">
        <f aca="false">IF(H25="Р",8,"")</f>
        <v>8</v>
      </c>
      <c r="I26" s="76" t="n">
        <f aca="false">IF(I25="Р",8,"")</f>
        <v>8</v>
      </c>
      <c r="J26" s="76" t="n">
        <f aca="false">IF(J25="Р",8,"")</f>
        <v>8</v>
      </c>
      <c r="K26" s="76" t="n">
        <f aca="false">IF(K25="Р",8,"")</f>
        <v>8</v>
      </c>
      <c r="L26" s="76" t="n">
        <v>4</v>
      </c>
      <c r="M26" s="76" t="str">
        <f aca="false">IF(M25="Р",8,"")</f>
        <v/>
      </c>
      <c r="N26" s="76" t="n">
        <f aca="false">IF(N25="Р",8,"")</f>
        <v>8</v>
      </c>
      <c r="O26" s="76" t="n">
        <f aca="false">IF(O25="Р",8,"")</f>
        <v>8</v>
      </c>
      <c r="P26" s="76" t="n">
        <f aca="false">IF(P25="Р",8,"")</f>
        <v>8</v>
      </c>
      <c r="Q26" s="77" t="n">
        <f aca="false">IF(Q25="Р",8,"")</f>
        <v>8</v>
      </c>
      <c r="R26" s="76" t="str">
        <f aca="false">IF(R25="Р",8,"")</f>
        <v/>
      </c>
      <c r="S26" s="76" t="n">
        <v>4</v>
      </c>
      <c r="T26" s="77" t="n">
        <f aca="false">IF(T25="Р",8,"")</f>
        <v>8</v>
      </c>
      <c r="U26" s="76" t="n">
        <f aca="false">IF(U25="Р",8,"")</f>
        <v>8</v>
      </c>
      <c r="V26" s="76" t="n">
        <f aca="false">IF(V25="Р",8,"")</f>
        <v>8</v>
      </c>
      <c r="W26" s="77" t="n">
        <f aca="false">IF(W25="Р",8,"")</f>
        <v>8</v>
      </c>
      <c r="X26" s="76" t="str">
        <f aca="false">IF(X25="Р",8,"")</f>
        <v/>
      </c>
      <c r="Y26" s="76" t="str">
        <f aca="false">IF(Y25="Р",8,"")</f>
        <v/>
      </c>
      <c r="Z26" s="77" t="n">
        <f aca="false">IF(Z25="Р",8,"")</f>
        <v>8</v>
      </c>
      <c r="AA26" s="77" t="n">
        <f aca="false">IF(AA25="Р",8,"")</f>
        <v>8</v>
      </c>
      <c r="AB26" s="76"/>
      <c r="AC26" s="76"/>
      <c r="AD26" s="76" t="str">
        <f aca="false">IF(AD25="Р",8,"")</f>
        <v/>
      </c>
      <c r="AE26" s="76" t="str">
        <f aca="false">IF(AE25="Р",8,"")</f>
        <v/>
      </c>
      <c r="AF26" s="76"/>
      <c r="AG26" s="76"/>
      <c r="AH26" s="76"/>
      <c r="AI26" s="76"/>
      <c r="AJ26" s="79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102"/>
      <c r="D27" s="60"/>
      <c r="E27" s="100"/>
      <c r="F27" s="81" t="str">
        <f aca="false">IF(F28&gt;0,"НУ","")</f>
        <v/>
      </c>
      <c r="G27" s="82" t="str">
        <f aca="false">IF(G28&gt;0,"НУ","")</f>
        <v/>
      </c>
      <c r="H27" s="82" t="str">
        <f aca="false">IF(H28&gt;0,"НУ","")</f>
        <v/>
      </c>
      <c r="I27" s="82" t="str">
        <f aca="false">IF(I28&gt;0,"НУ","")</f>
        <v/>
      </c>
      <c r="J27" s="82" t="str">
        <f aca="false">IF(J28&gt;0,"НУ","")</f>
        <v/>
      </c>
      <c r="K27" s="82" t="str">
        <f aca="false">IF(K28&gt;0,"НУ","")</f>
        <v/>
      </c>
      <c r="L27" s="82" t="str">
        <f aca="false">IF(L28&gt;0,"НУ","")</f>
        <v/>
      </c>
      <c r="M27" s="82" t="str">
        <f aca="false">IF(M28&gt;0,"НУ","")</f>
        <v/>
      </c>
      <c r="N27" s="82" t="str">
        <f aca="false">IF(N28&gt;0,"НУ","")</f>
        <v/>
      </c>
      <c r="O27" s="82" t="str">
        <f aca="false">IF(O28&gt;0,"НУ","")</f>
        <v/>
      </c>
      <c r="P27" s="82" t="str">
        <f aca="false">IF(P28&gt;0,"НУ","")</f>
        <v/>
      </c>
      <c r="Q27" s="83" t="str">
        <f aca="false">IF(Q28&gt;0,"НУ","")</f>
        <v/>
      </c>
      <c r="R27" s="82" t="str">
        <f aca="false">IF(R28&gt;0,"НУ","")</f>
        <v/>
      </c>
      <c r="S27" s="82"/>
      <c r="T27" s="83" t="str">
        <f aca="false">IF(T28&gt;0,"НУ","")</f>
        <v/>
      </c>
      <c r="U27" s="82" t="str">
        <f aca="false">IF(U28&gt;0,"НУ","")</f>
        <v/>
      </c>
      <c r="V27" s="82" t="str">
        <f aca="false">IF(V28&gt;0,"НУ","")</f>
        <v/>
      </c>
      <c r="W27" s="83" t="str">
        <f aca="false">IF(W28&gt;0,"НУ","")</f>
        <v/>
      </c>
      <c r="X27" s="82" t="str">
        <f aca="false">IF(X28&gt;0,"НУ","")</f>
        <v/>
      </c>
      <c r="Y27" s="82" t="str">
        <f aca="false">IF(Y28&gt;0,"НУ","")</f>
        <v/>
      </c>
      <c r="Z27" s="83" t="str">
        <f aca="false">IF(Z28&gt;0,"НУ","")</f>
        <v/>
      </c>
      <c r="AA27" s="83" t="str">
        <f aca="false">IF(AA28&gt;0,"НУ","")</f>
        <v/>
      </c>
      <c r="AB27" s="82"/>
      <c r="AC27" s="82"/>
      <c r="AD27" s="82" t="str">
        <f aca="false">IF(AD28&gt;0,"НУ","")</f>
        <v/>
      </c>
      <c r="AE27" s="82" t="str">
        <f aca="false">IF(AE28&gt;0,"НУ","")</f>
        <v/>
      </c>
      <c r="AF27" s="82"/>
      <c r="AG27" s="82"/>
      <c r="AH27" s="83"/>
      <c r="AI27" s="83" t="str">
        <f aca="false">IF(AI28&gt;0,"НУ","")</f>
        <v/>
      </c>
      <c r="AJ27" s="85" t="str">
        <f aca="false">IF(AJ28&gt;0,"НУ","")</f>
        <v/>
      </c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102"/>
      <c r="D28" s="60"/>
      <c r="E28" s="101"/>
      <c r="F28" s="87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9"/>
      <c r="R28" s="88"/>
      <c r="S28" s="88"/>
      <c r="T28" s="89"/>
      <c r="U28" s="88"/>
      <c r="V28" s="88"/>
      <c r="W28" s="89"/>
      <c r="X28" s="88"/>
      <c r="Y28" s="88"/>
      <c r="Z28" s="89"/>
      <c r="AA28" s="89"/>
      <c r="AB28" s="88"/>
      <c r="AC28" s="88"/>
      <c r="AD28" s="88"/>
      <c r="AE28" s="88"/>
      <c r="AF28" s="88"/>
      <c r="AG28" s="88"/>
      <c r="AH28" s="88"/>
      <c r="AI28" s="88"/>
      <c r="AJ28" s="91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>Куцик Олена Костянтинівна</v>
      </c>
      <c r="C29" s="102" t="s">
        <v>261</v>
      </c>
      <c r="D29" s="60" t="str">
        <f aca="false">IFERROR(VLOOKUP($C29,Списки!$A$1:$C$3999,3,0),"")</f>
        <v>прибираньник</v>
      </c>
      <c r="E29" s="92"/>
      <c r="F29" s="61" t="str">
        <f aca="false">VLOOKUP(F$11,Графік!$E$5:$H$32,3,0)</f>
        <v>ВВ</v>
      </c>
      <c r="G29" s="62" t="str">
        <f aca="false">VLOOKUP(G$11,Графік!$E$5:$H$32,3,0)</f>
        <v>ВВ</v>
      </c>
      <c r="H29" s="62" t="str">
        <f aca="false">VLOOKUP(H$11,Графік!$E$5:$H$32,3,0)</f>
        <v>Р</v>
      </c>
      <c r="I29" s="62" t="str">
        <f aca="false">VLOOKUP(I$11,Графік!$E$5:$H$32,3,0)</f>
        <v>Р</v>
      </c>
      <c r="J29" s="62" t="str">
        <f aca="false">VLOOKUP(J$11,Графік!$E$5:$H$32,3,0)</f>
        <v>Р</v>
      </c>
      <c r="K29" s="62" t="str">
        <f aca="false">VLOOKUP(K$11,Графік!$E$5:$H$32,3,0)</f>
        <v>Р</v>
      </c>
      <c r="L29" s="62" t="str">
        <f aca="false">VLOOKUP(L$11,Графік!$E$5:$H$32,3,0)</f>
        <v>ВВ</v>
      </c>
      <c r="M29" s="62" t="s">
        <v>37</v>
      </c>
      <c r="N29" s="62" t="str">
        <f aca="false">VLOOKUP(N$11,Графік!$E$5:$H$32,3,0)</f>
        <v>Р</v>
      </c>
      <c r="O29" s="62" t="str">
        <f aca="false">VLOOKUP(O$11,Графік!$E$5:$H$32,3,0)</f>
        <v>Р</v>
      </c>
      <c r="P29" s="62" t="str">
        <f aca="false">VLOOKUP(P$11,Графік!$E$5:$H$32,3,0)</f>
        <v>Р</v>
      </c>
      <c r="Q29" s="63" t="str">
        <f aca="false">VLOOKUP(Q$11,Графік!$E$5:$H$32,3,0)</f>
        <v>Р</v>
      </c>
      <c r="R29" s="62" t="s">
        <v>37</v>
      </c>
      <c r="S29" s="62" t="str">
        <f aca="false">VLOOKUP(S$11,Графік!$E$5:$H$32,3,0)</f>
        <v>ВВ</v>
      </c>
      <c r="T29" s="63" t="str">
        <f aca="false">VLOOKUP(T$11,Графік!$E$5:$H$32,3,0)</f>
        <v>Р</v>
      </c>
      <c r="U29" s="62" t="str">
        <f aca="false">VLOOKUP(U$11,Графік!$E$5:$H$32,3,0)</f>
        <v>Р</v>
      </c>
      <c r="V29" s="62" t="str">
        <f aca="false">VLOOKUP(V$11,Графік!$E$5:$H$32,3,0)</f>
        <v>Р</v>
      </c>
      <c r="W29" s="63" t="str">
        <f aca="false">VLOOKUP(W$11,Графік!$E$5:$H$32,3,0)</f>
        <v>Р</v>
      </c>
      <c r="X29" s="62" t="str">
        <f aca="false">VLOOKUP(X$11,Графік!$E$5:$H$32,3,0)</f>
        <v>ВВ</v>
      </c>
      <c r="Y29" s="62" t="str">
        <f aca="false">VLOOKUP(Y$11,Графік!$E$5:$H$32,3,0)</f>
        <v>ВВ</v>
      </c>
      <c r="Z29" s="63" t="str">
        <f aca="false">VLOOKUP(Z$11,Графік!$E$5:$H$32,3,0)</f>
        <v>Р</v>
      </c>
      <c r="AA29" s="63" t="str">
        <f aca="false">VLOOKUP(AA$11,Графік!$E$5:$H$32,3,0)</f>
        <v>Р</v>
      </c>
      <c r="AB29" s="62" t="s">
        <v>51</v>
      </c>
      <c r="AC29" s="62" t="s">
        <v>51</v>
      </c>
      <c r="AD29" s="62" t="str">
        <f aca="false">VLOOKUP(AD$11,Графік!$E$5:$H$32,3,0)</f>
        <v>ВВ</v>
      </c>
      <c r="AE29" s="62" t="str">
        <f aca="false">VLOOKUP(AE$11,Графік!$E$5:$H$32,3,0)</f>
        <v>ВВ</v>
      </c>
      <c r="AF29" s="62"/>
      <c r="AG29" s="62"/>
      <c r="AH29" s="62"/>
      <c r="AI29" s="62"/>
      <c r="AJ29" s="65"/>
      <c r="AK29" s="93" t="n">
        <f aca="false">SUMIF($F29:$AJ32,"Р",$F30:$AJ30)</f>
        <v>112</v>
      </c>
      <c r="AL29" s="94" t="n">
        <f aca="false">SUMIF($F31:$AJ32,"НУ",$F32:$AJ32)</f>
        <v>0</v>
      </c>
      <c r="AM29" s="95" t="n">
        <f aca="false">SUMIF(F29:AJ32,"РВ",F30:AJ30)</f>
        <v>8</v>
      </c>
      <c r="AN29" s="96" t="n">
        <f aca="false">AK29+AL29+AM29</f>
        <v>120</v>
      </c>
      <c r="AO29" s="70" t="n">
        <f aca="false">COUNTIF($F29:$AJ32,"=Р")</f>
        <v>14</v>
      </c>
      <c r="AP29" s="97" t="n">
        <f aca="false">COUNTIF($F29:$AJ32,"=ВВ")</f>
        <v>8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2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n">
        <f aca="false">IF(C29&gt;1,Графік!$H$36,"")</f>
        <v>144</v>
      </c>
    </row>
    <row r="30" customFormat="false" ht="15" hidden="false" customHeight="true" outlineLevel="0" collapsed="false">
      <c r="A30" s="57"/>
      <c r="B30" s="58"/>
      <c r="C30" s="102"/>
      <c r="D30" s="60"/>
      <c r="E30" s="100"/>
      <c r="F30" s="75" t="str">
        <f aca="false">IF(F29="Р",8,"")</f>
        <v/>
      </c>
      <c r="G30" s="76" t="str">
        <f aca="false">IF(G29="Р",8,"")</f>
        <v/>
      </c>
      <c r="H30" s="76" t="n">
        <f aca="false">IF(H29="Р",8,"")</f>
        <v>8</v>
      </c>
      <c r="I30" s="76" t="n">
        <f aca="false">IF(I29="Р",8,"")</f>
        <v>8</v>
      </c>
      <c r="J30" s="76" t="n">
        <f aca="false">IF(J29="Р",8,"")</f>
        <v>8</v>
      </c>
      <c r="K30" s="76" t="n">
        <f aca="false">IF(K29="Р",8,"")</f>
        <v>8</v>
      </c>
      <c r="L30" s="76" t="str">
        <f aca="false">IF(L29="Р",8,"")</f>
        <v/>
      </c>
      <c r="M30" s="76" t="n">
        <v>4</v>
      </c>
      <c r="N30" s="76" t="n">
        <f aca="false">IF(N29="Р",8,"")</f>
        <v>8</v>
      </c>
      <c r="O30" s="76" t="n">
        <f aca="false">IF(O29="Р",8,"")</f>
        <v>8</v>
      </c>
      <c r="P30" s="76" t="n">
        <f aca="false">IF(P29="Р",8,"")</f>
        <v>8</v>
      </c>
      <c r="Q30" s="77" t="n">
        <f aca="false">IF(Q29="Р",8,"")</f>
        <v>8</v>
      </c>
      <c r="R30" s="76" t="n">
        <v>4</v>
      </c>
      <c r="S30" s="76" t="str">
        <f aca="false">IF(S29="Р",8,"")</f>
        <v/>
      </c>
      <c r="T30" s="77" t="n">
        <f aca="false">IF(T29="Р",8,"")</f>
        <v>8</v>
      </c>
      <c r="U30" s="76" t="n">
        <f aca="false">IF(U29="Р",8,"")</f>
        <v>8</v>
      </c>
      <c r="V30" s="76" t="n">
        <f aca="false">IF(V29="Р",8,"")</f>
        <v>8</v>
      </c>
      <c r="W30" s="77" t="n">
        <f aca="false">IF(W29="Р",8,"")</f>
        <v>8</v>
      </c>
      <c r="X30" s="76" t="str">
        <f aca="false">IF(X29="Р",8,"")</f>
        <v/>
      </c>
      <c r="Y30" s="76" t="str">
        <f aca="false">IF(Y29="Р",8,"")</f>
        <v/>
      </c>
      <c r="Z30" s="77" t="n">
        <f aca="false">IF(Z29="Р",8,"")</f>
        <v>8</v>
      </c>
      <c r="AA30" s="77" t="n">
        <f aca="false">IF(AA29="Р",8,"")</f>
        <v>8</v>
      </c>
      <c r="AB30" s="76"/>
      <c r="AC30" s="76"/>
      <c r="AD30" s="76" t="str">
        <f aca="false">IF(AD29="Р",8,"")</f>
        <v/>
      </c>
      <c r="AE30" s="76" t="str">
        <f aca="false">IF(AE29="Р",8,"")</f>
        <v/>
      </c>
      <c r="AF30" s="76"/>
      <c r="AG30" s="76"/>
      <c r="AH30" s="76"/>
      <c r="AI30" s="76"/>
      <c r="AJ30" s="79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102"/>
      <c r="D31" s="60"/>
      <c r="E31" s="100"/>
      <c r="F31" s="81" t="str">
        <f aca="false">IF(F32&gt;0,"НУ","")</f>
        <v/>
      </c>
      <c r="G31" s="82" t="str">
        <f aca="false">IF(G32&gt;0,"НУ","")</f>
        <v/>
      </c>
      <c r="H31" s="82" t="str">
        <f aca="false">IF(H32&gt;0,"НУ","")</f>
        <v/>
      </c>
      <c r="I31" s="82" t="str">
        <f aca="false">IF(I32&gt;0,"НУ","")</f>
        <v/>
      </c>
      <c r="J31" s="82" t="str">
        <f aca="false">IF(J32&gt;0,"НУ","")</f>
        <v/>
      </c>
      <c r="K31" s="82" t="str">
        <f aca="false">IF(K32&gt;0,"НУ","")</f>
        <v/>
      </c>
      <c r="L31" s="82" t="str">
        <f aca="false">IF(L32&gt;0,"НУ","")</f>
        <v/>
      </c>
      <c r="M31" s="82" t="str">
        <f aca="false">IF(M32&gt;0,"НУ","")</f>
        <v/>
      </c>
      <c r="N31" s="82" t="str">
        <f aca="false">IF(N32&gt;0,"НУ","")</f>
        <v/>
      </c>
      <c r="O31" s="82" t="str">
        <f aca="false">IF(O32&gt;0,"НУ","")</f>
        <v/>
      </c>
      <c r="P31" s="82" t="str">
        <f aca="false">IF(P32&gt;0,"НУ","")</f>
        <v/>
      </c>
      <c r="Q31" s="83" t="str">
        <f aca="false">IF(Q32&gt;0,"НУ","")</f>
        <v/>
      </c>
      <c r="R31" s="82" t="str">
        <f aca="false">IF(R32&gt;0,"НУ","")</f>
        <v/>
      </c>
      <c r="S31" s="82" t="str">
        <f aca="false">IF(S32&gt;0,"НУ","")</f>
        <v/>
      </c>
      <c r="T31" s="83" t="str">
        <f aca="false">IF(T32&gt;0,"НУ","")</f>
        <v/>
      </c>
      <c r="U31" s="82" t="str">
        <f aca="false">IF(U32&gt;0,"НУ","")</f>
        <v/>
      </c>
      <c r="V31" s="82" t="str">
        <f aca="false">IF(V32&gt;0,"НУ","")</f>
        <v/>
      </c>
      <c r="W31" s="83" t="str">
        <f aca="false">IF(W32&gt;0,"НУ","")</f>
        <v/>
      </c>
      <c r="X31" s="82" t="str">
        <f aca="false">IF(X32&gt;0,"НУ","")</f>
        <v/>
      </c>
      <c r="Y31" s="82" t="str">
        <f aca="false">IF(Y32&gt;0,"НУ","")</f>
        <v/>
      </c>
      <c r="Z31" s="83" t="str">
        <f aca="false">IF(Z32&gt;0,"НУ","")</f>
        <v/>
      </c>
      <c r="AA31" s="83" t="str">
        <f aca="false">IF(AA32&gt;0,"НУ","")</f>
        <v/>
      </c>
      <c r="AB31" s="82"/>
      <c r="AC31" s="82"/>
      <c r="AD31" s="82" t="str">
        <f aca="false">IF(AD32&gt;0,"НУ","")</f>
        <v/>
      </c>
      <c r="AE31" s="82" t="str">
        <f aca="false">IF(AE32&gt;0,"НУ","")</f>
        <v/>
      </c>
      <c r="AF31" s="82"/>
      <c r="AG31" s="82"/>
      <c r="AH31" s="83"/>
      <c r="AI31" s="83" t="str">
        <f aca="false">IF(AI32&gt;0,"НУ","")</f>
        <v/>
      </c>
      <c r="AJ31" s="85" t="str">
        <f aca="false">IF(AJ32&gt;0,"НУ","")</f>
        <v/>
      </c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102"/>
      <c r="D32" s="60"/>
      <c r="E32" s="101"/>
      <c r="F32" s="87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9"/>
      <c r="R32" s="88"/>
      <c r="S32" s="88"/>
      <c r="T32" s="89"/>
      <c r="U32" s="88"/>
      <c r="V32" s="88"/>
      <c r="W32" s="89"/>
      <c r="X32" s="88"/>
      <c r="Y32" s="88"/>
      <c r="Z32" s="89"/>
      <c r="AA32" s="89"/>
      <c r="AB32" s="88"/>
      <c r="AC32" s="88"/>
      <c r="AD32" s="88"/>
      <c r="AE32" s="88"/>
      <c r="AF32" s="88"/>
      <c r="AG32" s="88"/>
      <c r="AH32" s="88"/>
      <c r="AI32" s="88"/>
      <c r="AJ32" s="91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>Рущак Віоріка Теофилівна</v>
      </c>
      <c r="C33" s="102" t="s">
        <v>262</v>
      </c>
      <c r="D33" s="60" t="str">
        <f aca="false">IFERROR(VLOOKUP($C33,Списки!$A$1:$C$3999,3,0),"")</f>
        <v>прибиральник</v>
      </c>
      <c r="E33" s="92"/>
      <c r="F33" s="61" t="str">
        <f aca="false">VLOOKUP(F$11,Графік!$E$5:$H$32,3,0)</f>
        <v>ВВ</v>
      </c>
      <c r="G33" s="62" t="str">
        <f aca="false">VLOOKUP(G$11,Графік!$E$5:$H$32,3,0)</f>
        <v>ВВ</v>
      </c>
      <c r="H33" s="62" t="str">
        <f aca="false">VLOOKUP(H$11,Графік!$E$5:$H$32,3,0)</f>
        <v>Р</v>
      </c>
      <c r="I33" s="62" t="str">
        <f aca="false">VLOOKUP(I$11,Графік!$E$5:$H$32,3,0)</f>
        <v>Р</v>
      </c>
      <c r="J33" s="62" t="str">
        <f aca="false">VLOOKUP(J$11,Графік!$E$5:$H$32,3,0)</f>
        <v>Р</v>
      </c>
      <c r="K33" s="62" t="str">
        <f aca="false">VLOOKUP(K$11,Графік!$E$5:$H$32,3,0)</f>
        <v>Р</v>
      </c>
      <c r="L33" s="62" t="str">
        <f aca="false">VLOOKUP(L$11,Графік!$E$5:$H$32,3,0)</f>
        <v>ВВ</v>
      </c>
      <c r="M33" s="62" t="str">
        <f aca="false">VLOOKUP(M$11,Графік!$E$5:$H$32,3,0)</f>
        <v>ВВ</v>
      </c>
      <c r="N33" s="62" t="str">
        <f aca="false">VLOOKUP(N$11,Графік!$E$5:$H$32,3,0)</f>
        <v>Р</v>
      </c>
      <c r="O33" s="62" t="str">
        <f aca="false">VLOOKUP(O$11,Графік!$E$5:$H$32,3,0)</f>
        <v>Р</v>
      </c>
      <c r="P33" s="62" t="str">
        <f aca="false">VLOOKUP(P$11,Графік!$E$5:$H$32,3,0)</f>
        <v>Р</v>
      </c>
      <c r="Q33" s="63" t="str">
        <f aca="false">VLOOKUP(Q$11,Графік!$E$5:$H$32,3,0)</f>
        <v>Р</v>
      </c>
      <c r="R33" s="62" t="str">
        <f aca="false">VLOOKUP(R$11,Графік!$E$5:$H$32,3,0)</f>
        <v>ВВ</v>
      </c>
      <c r="S33" s="62" t="str">
        <f aca="false">VLOOKUP(S$11,Графік!$E$5:$H$32,3,0)</f>
        <v>ВВ</v>
      </c>
      <c r="T33" s="63" t="str">
        <f aca="false">VLOOKUP(T$11,Графік!$E$5:$H$32,3,0)</f>
        <v>Р</v>
      </c>
      <c r="U33" s="62" t="str">
        <f aca="false">VLOOKUP(U$11,Графік!$E$5:$H$32,3,0)</f>
        <v>Р</v>
      </c>
      <c r="V33" s="62" t="str">
        <f aca="false">VLOOKUP(V$11,Графік!$E$5:$H$32,3,0)</f>
        <v>Р</v>
      </c>
      <c r="W33" s="63" t="str">
        <f aca="false">VLOOKUP(W$11,Графік!$E$5:$H$32,3,0)</f>
        <v>Р</v>
      </c>
      <c r="X33" s="62" t="str">
        <f aca="false">VLOOKUP(X$11,Графік!$E$5:$H$32,3,0)</f>
        <v>ВВ</v>
      </c>
      <c r="Y33" s="62" t="str">
        <f aca="false">VLOOKUP(Y$11,Графік!$E$5:$H$32,3,0)</f>
        <v>ВВ</v>
      </c>
      <c r="Z33" s="63" t="str">
        <f aca="false">VLOOKUP(Z$11,Графік!$E$5:$H$32,3,0)</f>
        <v>Р</v>
      </c>
      <c r="AA33" s="63" t="str">
        <f aca="false">VLOOKUP(AA$11,Графік!$E$5:$H$32,3,0)</f>
        <v>Р</v>
      </c>
      <c r="AB33" s="62" t="s">
        <v>51</v>
      </c>
      <c r="AC33" s="62" t="s">
        <v>51</v>
      </c>
      <c r="AD33" s="62" t="str">
        <f aca="false">VLOOKUP(AD$11,Графік!$E$5:$H$32,3,0)</f>
        <v>ВВ</v>
      </c>
      <c r="AE33" s="62" t="str">
        <f aca="false">VLOOKUP(AE$11,Графік!$E$5:$H$32,3,0)</f>
        <v>ВВ</v>
      </c>
      <c r="AF33" s="62"/>
      <c r="AG33" s="62"/>
      <c r="AH33" s="62"/>
      <c r="AI33" s="62"/>
      <c r="AJ33" s="65"/>
      <c r="AK33" s="93" t="n">
        <f aca="false">SUMIF($F33:$AJ36,"Р",$F34:$AJ34)</f>
        <v>112</v>
      </c>
      <c r="AL33" s="94" t="n">
        <f aca="false">SUMIF($F35:$AJ36,"НУ",$F36:$AJ36)</f>
        <v>0</v>
      </c>
      <c r="AM33" s="95" t="n">
        <f aca="false">SUMIF(F33:AJ36,"РВ",F34:AJ34)</f>
        <v>0</v>
      </c>
      <c r="AN33" s="96" t="n">
        <f aca="false">AK33+AL33+AM33</f>
        <v>112</v>
      </c>
      <c r="AO33" s="70" t="n">
        <f aca="false">COUNTIF($F33:$AJ36,"=Р")</f>
        <v>14</v>
      </c>
      <c r="AP33" s="97" t="n">
        <f aca="false">COUNTIF($F33:$AJ36,"=ВВ")</f>
        <v>10</v>
      </c>
      <c r="AQ33" s="97" t="n">
        <f aca="false">COUNTIF($F33:$AJ36,"=В")</f>
        <v>0</v>
      </c>
      <c r="AR33" s="98" t="n">
        <f aca="false">COUNTIF($F33:$AJ36,"=НА")</f>
        <v>0</v>
      </c>
      <c r="AS33" s="98" t="n">
        <f aca="false">COUNTIF(F33:AJ36,"=ТН")</f>
        <v>0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2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n">
        <f aca="false">IF(C33&gt;1,Графік!$H$36,"")</f>
        <v>144</v>
      </c>
    </row>
    <row r="34" customFormat="false" ht="15" hidden="false" customHeight="true" outlineLevel="0" collapsed="false">
      <c r="A34" s="57"/>
      <c r="B34" s="58"/>
      <c r="C34" s="102"/>
      <c r="D34" s="60"/>
      <c r="E34" s="100"/>
      <c r="F34" s="75" t="str">
        <f aca="false">IF(F33="Р",8,"")</f>
        <v/>
      </c>
      <c r="G34" s="76" t="str">
        <f aca="false">IF(G33="Р",8,"")</f>
        <v/>
      </c>
      <c r="H34" s="76" t="n">
        <f aca="false">IF(H33="Р",8,"")</f>
        <v>8</v>
      </c>
      <c r="I34" s="76" t="n">
        <f aca="false">IF(I33="Р",8,"")</f>
        <v>8</v>
      </c>
      <c r="J34" s="76" t="n">
        <f aca="false">IF(J33="Р",8,"")</f>
        <v>8</v>
      </c>
      <c r="K34" s="76" t="n">
        <f aca="false">IF(K33="Р",8,"")</f>
        <v>8</v>
      </c>
      <c r="L34" s="76" t="str">
        <f aca="false">IF(L33="Р",8,"")</f>
        <v/>
      </c>
      <c r="M34" s="76" t="str">
        <f aca="false">IF(M33="Р",8,"")</f>
        <v/>
      </c>
      <c r="N34" s="76" t="n">
        <f aca="false">IF(N33="Р",8,"")</f>
        <v>8</v>
      </c>
      <c r="O34" s="76" t="n">
        <f aca="false">IF(O33="Р",8,"")</f>
        <v>8</v>
      </c>
      <c r="P34" s="76" t="n">
        <f aca="false">IF(P33="Р",8,"")</f>
        <v>8</v>
      </c>
      <c r="Q34" s="77" t="n">
        <f aca="false">IF(Q33="Р",8,"")</f>
        <v>8</v>
      </c>
      <c r="R34" s="76" t="str">
        <f aca="false">IF(R33="Р",8,"")</f>
        <v/>
      </c>
      <c r="S34" s="76" t="str">
        <f aca="false">IF(S33="Р",8,"")</f>
        <v/>
      </c>
      <c r="T34" s="77" t="n">
        <f aca="false">IF(T33="Р",8,"")</f>
        <v>8</v>
      </c>
      <c r="U34" s="76" t="n">
        <f aca="false">IF(U33="Р",8,"")</f>
        <v>8</v>
      </c>
      <c r="V34" s="76" t="n">
        <f aca="false">IF(V33="Р",8,"")</f>
        <v>8</v>
      </c>
      <c r="W34" s="77" t="n">
        <f aca="false">IF(W33="Р",8,"")</f>
        <v>8</v>
      </c>
      <c r="X34" s="76" t="str">
        <f aca="false">IF(X33="Р",8,"")</f>
        <v/>
      </c>
      <c r="Y34" s="76" t="str">
        <f aca="false">IF(Y33="Р",8,"")</f>
        <v/>
      </c>
      <c r="Z34" s="77" t="n">
        <f aca="false">IF(Z33="Р",8,"")</f>
        <v>8</v>
      </c>
      <c r="AA34" s="77" t="n">
        <f aca="false">IF(AA33="Р",8,"")</f>
        <v>8</v>
      </c>
      <c r="AB34" s="76"/>
      <c r="AC34" s="76"/>
      <c r="AD34" s="76" t="str">
        <f aca="false">IF(AD33="Р",8,"")</f>
        <v/>
      </c>
      <c r="AE34" s="76" t="str">
        <f aca="false">IF(AE33="Р",8,"")</f>
        <v/>
      </c>
      <c r="AF34" s="76"/>
      <c r="AG34" s="76"/>
      <c r="AH34" s="76"/>
      <c r="AI34" s="76"/>
      <c r="AJ34" s="79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102"/>
      <c r="D35" s="60"/>
      <c r="E35" s="100"/>
      <c r="F35" s="81" t="str">
        <f aca="false">IF(F36&gt;0,"НУ","")</f>
        <v/>
      </c>
      <c r="G35" s="82" t="str">
        <f aca="false">IF(G36&gt;0,"НУ","")</f>
        <v/>
      </c>
      <c r="H35" s="82" t="str">
        <f aca="false">IF(H36&gt;0,"НУ","")</f>
        <v/>
      </c>
      <c r="I35" s="82" t="str">
        <f aca="false">IF(I36&gt;0,"НУ","")</f>
        <v/>
      </c>
      <c r="J35" s="82" t="str">
        <f aca="false">IF(J36&gt;0,"НУ","")</f>
        <v/>
      </c>
      <c r="K35" s="82" t="str">
        <f aca="false">IF(K36&gt;0,"НУ","")</f>
        <v/>
      </c>
      <c r="L35" s="82" t="str">
        <f aca="false">IF(L36&gt;0,"НУ","")</f>
        <v/>
      </c>
      <c r="M35" s="82" t="str">
        <f aca="false">IF(M36&gt;0,"НУ","")</f>
        <v/>
      </c>
      <c r="N35" s="82" t="str">
        <f aca="false">IF(N36&gt;0,"НУ","")</f>
        <v/>
      </c>
      <c r="O35" s="82" t="str">
        <f aca="false">IF(O36&gt;0,"НУ","")</f>
        <v/>
      </c>
      <c r="P35" s="82" t="str">
        <f aca="false">IF(P36&gt;0,"НУ","")</f>
        <v/>
      </c>
      <c r="Q35" s="83" t="str">
        <f aca="false">IF(Q36&gt;0,"НУ","")</f>
        <v/>
      </c>
      <c r="R35" s="82" t="str">
        <f aca="false">IF(R36&gt;0,"НУ","")</f>
        <v/>
      </c>
      <c r="S35" s="82" t="str">
        <f aca="false">IF(S36&gt;0,"НУ","")</f>
        <v/>
      </c>
      <c r="T35" s="83" t="str">
        <f aca="false">IF(T36&gt;0,"НУ","")</f>
        <v/>
      </c>
      <c r="U35" s="82" t="str">
        <f aca="false">IF(U36&gt;0,"НУ","")</f>
        <v/>
      </c>
      <c r="V35" s="82" t="str">
        <f aca="false">IF(V36&gt;0,"НУ","")</f>
        <v/>
      </c>
      <c r="W35" s="83" t="str">
        <f aca="false">IF(W36&gt;0,"НУ","")</f>
        <v/>
      </c>
      <c r="X35" s="82" t="str">
        <f aca="false">IF(X36&gt;0,"НУ","")</f>
        <v/>
      </c>
      <c r="Y35" s="82" t="str">
        <f aca="false">IF(Y36&gt;0,"НУ","")</f>
        <v/>
      </c>
      <c r="Z35" s="83" t="str">
        <f aca="false">IF(Z36&gt;0,"НУ","")</f>
        <v/>
      </c>
      <c r="AA35" s="83" t="str">
        <f aca="false">IF(AA36&gt;0,"НУ","")</f>
        <v/>
      </c>
      <c r="AB35" s="82"/>
      <c r="AC35" s="82"/>
      <c r="AD35" s="82" t="str">
        <f aca="false">IF(AD36&gt;0,"НУ","")</f>
        <v/>
      </c>
      <c r="AE35" s="82" t="str">
        <f aca="false">IF(AE36&gt;0,"НУ","")</f>
        <v/>
      </c>
      <c r="AF35" s="82"/>
      <c r="AG35" s="82"/>
      <c r="AH35" s="83"/>
      <c r="AI35" s="83" t="str">
        <f aca="false">IF(AI36&gt;0,"НУ","")</f>
        <v/>
      </c>
      <c r="AJ35" s="85" t="str">
        <f aca="false">IF(AJ36&gt;0,"НУ","")</f>
        <v/>
      </c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102"/>
      <c r="D36" s="60"/>
      <c r="E36" s="101"/>
      <c r="F36" s="87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9"/>
      <c r="R36" s="88"/>
      <c r="S36" s="88"/>
      <c r="T36" s="89"/>
      <c r="U36" s="88"/>
      <c r="V36" s="88"/>
      <c r="W36" s="89"/>
      <c r="X36" s="88"/>
      <c r="Y36" s="88"/>
      <c r="Z36" s="89"/>
      <c r="AA36" s="89"/>
      <c r="AB36" s="88"/>
      <c r="AC36" s="88"/>
      <c r="AD36" s="88"/>
      <c r="AE36" s="88"/>
      <c r="AF36" s="88"/>
      <c r="AG36" s="88"/>
      <c r="AH36" s="88"/>
      <c r="AI36" s="88"/>
      <c r="AJ36" s="91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57" t="n">
        <v>7</v>
      </c>
      <c r="B37" s="58" t="str">
        <f aca="false">IFERROR(VLOOKUP($C37,Списки!$A$1:$C$3999,2,0),"")</f>
        <v>Фечору Антоніна Іванівна</v>
      </c>
      <c r="C37" s="102" t="s">
        <v>263</v>
      </c>
      <c r="D37" s="60" t="str">
        <f aca="false">IFERROR(VLOOKUP($C37,Списки!$A$1:$C$3999,3,0),"")</f>
        <v>прибиральник</v>
      </c>
      <c r="E37" s="92"/>
      <c r="F37" s="61" t="str">
        <f aca="false">VLOOKUP(F$11,Графік!$E$5:$H$32,3,0)</f>
        <v>ВВ</v>
      </c>
      <c r="G37" s="62" t="str">
        <f aca="false">VLOOKUP(G$11,Графік!$E$5:$H$32,3,0)</f>
        <v>ВВ</v>
      </c>
      <c r="H37" s="62" t="str">
        <f aca="false">VLOOKUP(H$11,Графік!$E$5:$H$32,3,0)</f>
        <v>Р</v>
      </c>
      <c r="I37" s="62" t="str">
        <f aca="false">VLOOKUP(I$11,Графік!$E$5:$H$32,3,0)</f>
        <v>Р</v>
      </c>
      <c r="J37" s="62" t="str">
        <f aca="false">VLOOKUP(J$11,Графік!$E$5:$H$32,3,0)</f>
        <v>Р</v>
      </c>
      <c r="K37" s="62" t="str">
        <f aca="false">VLOOKUP(K$11,Графік!$E$5:$H$32,3,0)</f>
        <v>Р</v>
      </c>
      <c r="L37" s="62" t="str">
        <f aca="false">VLOOKUP(L$11,Графік!$E$5:$H$32,3,0)</f>
        <v>ВВ</v>
      </c>
      <c r="M37" s="62" t="str">
        <f aca="false">VLOOKUP(M$11,Графік!$E$5:$H$32,3,0)</f>
        <v>ВВ</v>
      </c>
      <c r="N37" s="62" t="str">
        <f aca="false">VLOOKUP(N$11,Графік!$E$5:$H$32,3,0)</f>
        <v>Р</v>
      </c>
      <c r="O37" s="62" t="str">
        <f aca="false">VLOOKUP(O$11,Графік!$E$5:$H$32,3,0)</f>
        <v>Р</v>
      </c>
      <c r="P37" s="62" t="str">
        <f aca="false">VLOOKUP(P$11,Графік!$E$5:$H$32,3,0)</f>
        <v>Р</v>
      </c>
      <c r="Q37" s="63" t="str">
        <f aca="false">VLOOKUP(Q$11,Графік!$E$5:$H$32,3,0)</f>
        <v>Р</v>
      </c>
      <c r="R37" s="62" t="str">
        <f aca="false">VLOOKUP(R$11,Графік!$E$5:$H$32,3,0)</f>
        <v>ВВ</v>
      </c>
      <c r="S37" s="62" t="str">
        <f aca="false">VLOOKUP(S$11,Графік!$E$5:$H$32,3,0)</f>
        <v>ВВ</v>
      </c>
      <c r="T37" s="63" t="str">
        <f aca="false">VLOOKUP(T$11,Графік!$E$5:$H$32,3,0)</f>
        <v>Р</v>
      </c>
      <c r="U37" s="62" t="str">
        <f aca="false">VLOOKUP(U$11,Графік!$E$5:$H$32,3,0)</f>
        <v>Р</v>
      </c>
      <c r="V37" s="62" t="str">
        <f aca="false">VLOOKUP(V$11,Графік!$E$5:$H$32,3,0)</f>
        <v>Р</v>
      </c>
      <c r="W37" s="63" t="str">
        <f aca="false">VLOOKUP(W$11,Графік!$E$5:$H$32,3,0)</f>
        <v>Р</v>
      </c>
      <c r="X37" s="62" t="str">
        <f aca="false">VLOOKUP(X$11,Графік!$E$5:$H$32,3,0)</f>
        <v>ВВ</v>
      </c>
      <c r="Y37" s="62" t="str">
        <f aca="false">VLOOKUP(Y$11,Графік!$E$5:$H$32,3,0)</f>
        <v>ВВ</v>
      </c>
      <c r="Z37" s="63" t="str">
        <f aca="false">VLOOKUP(Z$11,Графік!$E$5:$H$32,3,0)</f>
        <v>Р</v>
      </c>
      <c r="AA37" s="63" t="str">
        <f aca="false">VLOOKUP(AA$11,Графік!$E$5:$H$32,3,0)</f>
        <v>Р</v>
      </c>
      <c r="AB37" s="62" t="s">
        <v>51</v>
      </c>
      <c r="AC37" s="62" t="s">
        <v>51</v>
      </c>
      <c r="AD37" s="62" t="str">
        <f aca="false">VLOOKUP(AD$11,Графік!$E$5:$H$32,3,0)</f>
        <v>ВВ</v>
      </c>
      <c r="AE37" s="62" t="str">
        <f aca="false">VLOOKUP(AE$11,Графік!$E$5:$H$32,3,0)</f>
        <v>ВВ</v>
      </c>
      <c r="AF37" s="62"/>
      <c r="AG37" s="62"/>
      <c r="AH37" s="62"/>
      <c r="AI37" s="62"/>
      <c r="AJ37" s="65"/>
      <c r="AK37" s="93" t="n">
        <f aca="false">SUMIF($F37:$AJ40,"Р",$F38:$AJ38)</f>
        <v>112</v>
      </c>
      <c r="AL37" s="94" t="n">
        <f aca="false">SUMIF($F39:$AJ40,"НУ",$F40:$AJ40)</f>
        <v>0</v>
      </c>
      <c r="AM37" s="95" t="n">
        <f aca="false">SUMIF(F37:AJ40,"РВ",F38:AJ38)</f>
        <v>0</v>
      </c>
      <c r="AN37" s="96" t="n">
        <f aca="false">AK37+AL37+AM37</f>
        <v>112</v>
      </c>
      <c r="AO37" s="70" t="n">
        <f aca="false">COUNTIF($F37:$AJ40,"=Р")</f>
        <v>14</v>
      </c>
      <c r="AP37" s="97" t="n">
        <f aca="false">COUNTIF($F37:$AJ40,"=ВВ")</f>
        <v>10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0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2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0</v>
      </c>
      <c r="BA37" s="73" t="n">
        <f aca="false">IF(C37&gt;1,Графік!$H$36,"")</f>
        <v>144</v>
      </c>
    </row>
    <row r="38" customFormat="false" ht="15" hidden="false" customHeight="true" outlineLevel="0" collapsed="false">
      <c r="A38" s="57"/>
      <c r="B38" s="58"/>
      <c r="C38" s="102"/>
      <c r="D38" s="60"/>
      <c r="E38" s="100"/>
      <c r="F38" s="75" t="str">
        <f aca="false">IF(F37="Р",8,"")</f>
        <v/>
      </c>
      <c r="G38" s="76" t="str">
        <f aca="false">IF(G37="Р",8,"")</f>
        <v/>
      </c>
      <c r="H38" s="76" t="n">
        <f aca="false">IF(H37="Р",8,"")</f>
        <v>8</v>
      </c>
      <c r="I38" s="76" t="n">
        <f aca="false">IF(I37="Р",8,"")</f>
        <v>8</v>
      </c>
      <c r="J38" s="76" t="n">
        <f aca="false">IF(J37="Р",8,"")</f>
        <v>8</v>
      </c>
      <c r="K38" s="76" t="n">
        <f aca="false">IF(K37="Р",8,"")</f>
        <v>8</v>
      </c>
      <c r="L38" s="76" t="str">
        <f aca="false">IF(L37="Р",8,"")</f>
        <v/>
      </c>
      <c r="M38" s="76" t="str">
        <f aca="false">IF(M37="Р",8,"")</f>
        <v/>
      </c>
      <c r="N38" s="76" t="n">
        <f aca="false">IF(N37="Р",8,"")</f>
        <v>8</v>
      </c>
      <c r="O38" s="76" t="n">
        <f aca="false">IF(O37="Р",8,"")</f>
        <v>8</v>
      </c>
      <c r="P38" s="76" t="n">
        <f aca="false">IF(P37="Р",8,"")</f>
        <v>8</v>
      </c>
      <c r="Q38" s="77" t="n">
        <f aca="false">IF(Q37="Р",8,"")</f>
        <v>8</v>
      </c>
      <c r="R38" s="76" t="str">
        <f aca="false">IF(R37="Р",8,"")</f>
        <v/>
      </c>
      <c r="S38" s="76" t="str">
        <f aca="false">IF(S37="Р",8,"")</f>
        <v/>
      </c>
      <c r="T38" s="77" t="n">
        <f aca="false">IF(T37="Р",8,"")</f>
        <v>8</v>
      </c>
      <c r="U38" s="76" t="n">
        <f aca="false">IF(U37="Р",8,"")</f>
        <v>8</v>
      </c>
      <c r="V38" s="76" t="n">
        <f aca="false">IF(V37="Р",8,"")</f>
        <v>8</v>
      </c>
      <c r="W38" s="77" t="n">
        <f aca="false">IF(W37="Р",8,"")</f>
        <v>8</v>
      </c>
      <c r="X38" s="76" t="str">
        <f aca="false">IF(X37="Р",8,"")</f>
        <v/>
      </c>
      <c r="Y38" s="76" t="str">
        <f aca="false">IF(Y37="Р",8,"")</f>
        <v/>
      </c>
      <c r="Z38" s="77" t="n">
        <f aca="false">IF(Z37="Р",8,"")</f>
        <v>8</v>
      </c>
      <c r="AA38" s="77" t="n">
        <f aca="false">IF(AA37="Р",8,"")</f>
        <v>8</v>
      </c>
      <c r="AB38" s="76"/>
      <c r="AC38" s="76"/>
      <c r="AD38" s="76" t="str">
        <f aca="false">IF(AD37="Р",8,"")</f>
        <v/>
      </c>
      <c r="AE38" s="76" t="str">
        <f aca="false">IF(AE37="Р",8,"")</f>
        <v/>
      </c>
      <c r="AF38" s="76"/>
      <c r="AG38" s="76"/>
      <c r="AH38" s="76"/>
      <c r="AI38" s="76"/>
      <c r="AJ38" s="79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57"/>
      <c r="B39" s="58"/>
      <c r="C39" s="102"/>
      <c r="D39" s="60"/>
      <c r="E39" s="100"/>
      <c r="F39" s="81" t="str">
        <f aca="false">IF(F40&gt;0,"НУ","")</f>
        <v/>
      </c>
      <c r="G39" s="82" t="str">
        <f aca="false">IF(G40&gt;0,"НУ","")</f>
        <v/>
      </c>
      <c r="H39" s="82" t="str">
        <f aca="false">IF(H40&gt;0,"НУ","")</f>
        <v/>
      </c>
      <c r="I39" s="82" t="str">
        <f aca="false">IF(I40&gt;0,"НУ","")</f>
        <v/>
      </c>
      <c r="J39" s="82" t="str">
        <f aca="false">IF(J40&gt;0,"НУ","")</f>
        <v/>
      </c>
      <c r="K39" s="82" t="str">
        <f aca="false">IF(K40&gt;0,"НУ","")</f>
        <v/>
      </c>
      <c r="L39" s="82" t="str">
        <f aca="false">IF(L40&gt;0,"НУ","")</f>
        <v/>
      </c>
      <c r="M39" s="82" t="str">
        <f aca="false">IF(M40&gt;0,"НУ","")</f>
        <v/>
      </c>
      <c r="N39" s="82" t="str">
        <f aca="false">IF(N40&gt;0,"НУ","")</f>
        <v/>
      </c>
      <c r="O39" s="82" t="str">
        <f aca="false">IF(O40&gt;0,"НУ","")</f>
        <v/>
      </c>
      <c r="P39" s="82" t="str">
        <f aca="false">IF(P40&gt;0,"НУ","")</f>
        <v/>
      </c>
      <c r="Q39" s="83" t="str">
        <f aca="false">IF(Q40&gt;0,"НУ","")</f>
        <v/>
      </c>
      <c r="R39" s="82" t="str">
        <f aca="false">IF(R40&gt;0,"НУ","")</f>
        <v/>
      </c>
      <c r="S39" s="82" t="str">
        <f aca="false">IF(S40&gt;0,"НУ","")</f>
        <v/>
      </c>
      <c r="T39" s="83" t="str">
        <f aca="false">IF(T40&gt;0,"НУ","")</f>
        <v/>
      </c>
      <c r="U39" s="82" t="str">
        <f aca="false">IF(U40&gt;0,"НУ","")</f>
        <v/>
      </c>
      <c r="V39" s="82" t="str">
        <f aca="false">IF(V40&gt;0,"НУ","")</f>
        <v/>
      </c>
      <c r="W39" s="83" t="str">
        <f aca="false">IF(W40&gt;0,"НУ","")</f>
        <v/>
      </c>
      <c r="X39" s="82" t="str">
        <f aca="false">IF(X40&gt;0,"НУ","")</f>
        <v/>
      </c>
      <c r="Y39" s="82" t="str">
        <f aca="false">IF(Y40&gt;0,"НУ","")</f>
        <v/>
      </c>
      <c r="Z39" s="83" t="str">
        <f aca="false">IF(Z40&gt;0,"НУ","")</f>
        <v/>
      </c>
      <c r="AA39" s="83" t="str">
        <f aca="false">IF(AA40&gt;0,"НУ","")</f>
        <v/>
      </c>
      <c r="AB39" s="82"/>
      <c r="AC39" s="82"/>
      <c r="AD39" s="82" t="str">
        <f aca="false">IF(AD40&gt;0,"НУ","")</f>
        <v/>
      </c>
      <c r="AE39" s="82" t="str">
        <f aca="false">IF(AE40&gt;0,"НУ","")</f>
        <v/>
      </c>
      <c r="AF39" s="82"/>
      <c r="AG39" s="82"/>
      <c r="AH39" s="83"/>
      <c r="AI39" s="83" t="str">
        <f aca="false">IF(AI40&gt;0,"НУ","")</f>
        <v/>
      </c>
      <c r="AJ39" s="85" t="str">
        <f aca="false">IF(AJ40&gt;0,"НУ","")</f>
        <v/>
      </c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57"/>
      <c r="B40" s="58"/>
      <c r="C40" s="102"/>
      <c r="D40" s="60"/>
      <c r="E40" s="101"/>
      <c r="F40" s="87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9"/>
      <c r="R40" s="88"/>
      <c r="S40" s="88"/>
      <c r="T40" s="89"/>
      <c r="U40" s="88"/>
      <c r="V40" s="88"/>
      <c r="W40" s="89"/>
      <c r="X40" s="88"/>
      <c r="Y40" s="88"/>
      <c r="Z40" s="89"/>
      <c r="AA40" s="89"/>
      <c r="AB40" s="88"/>
      <c r="AC40" s="88"/>
      <c r="AD40" s="88"/>
      <c r="AE40" s="88"/>
      <c r="AF40" s="88"/>
      <c r="AG40" s="88"/>
      <c r="AH40" s="88"/>
      <c r="AI40" s="88"/>
      <c r="AJ40" s="91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57" t="n">
        <v>8</v>
      </c>
      <c r="B41" s="58" t="str">
        <f aca="false">IFERROR(VLOOKUP($C41,Списки!$A$1:$C$3999,2,0),"")</f>
        <v>Чорней Олена  Анатолівна</v>
      </c>
      <c r="C41" s="102" t="s">
        <v>264</v>
      </c>
      <c r="D41" s="60" t="str">
        <f aca="false">IFERROR(VLOOKUP($C41,Списки!$A$1:$C$3999,3,0),"")</f>
        <v>прибиральник</v>
      </c>
      <c r="E41" s="92"/>
      <c r="F41" s="61" t="str">
        <f aca="false">VLOOKUP(F$11,Графік!$E$5:$H$32,3,0)</f>
        <v>ВВ</v>
      </c>
      <c r="G41" s="62" t="str">
        <f aca="false">VLOOKUP(G$11,Графік!$E$5:$H$32,3,0)</f>
        <v>ВВ</v>
      </c>
      <c r="H41" s="62" t="str">
        <f aca="false">VLOOKUP(H$11,Графік!$E$5:$H$32,3,0)</f>
        <v>Р</v>
      </c>
      <c r="I41" s="62" t="str">
        <f aca="false">VLOOKUP(I$11,Графік!$E$5:$H$32,3,0)</f>
        <v>Р</v>
      </c>
      <c r="J41" s="62" t="str">
        <f aca="false">VLOOKUP(J$11,Графік!$E$5:$H$32,3,0)</f>
        <v>Р</v>
      </c>
      <c r="K41" s="62" t="str">
        <f aca="false">VLOOKUP(K$11,Графік!$E$5:$H$32,3,0)</f>
        <v>Р</v>
      </c>
      <c r="L41" s="62" t="str">
        <f aca="false">VLOOKUP(L$11,Графік!$E$5:$H$32,3,0)</f>
        <v>ВВ</v>
      </c>
      <c r="M41" s="62" t="str">
        <f aca="false">VLOOKUP(M$11,Графік!$E$5:$H$32,3,0)</f>
        <v>ВВ</v>
      </c>
      <c r="N41" s="62" t="str">
        <f aca="false">VLOOKUP(N$11,Графік!$E$5:$H$32,3,0)</f>
        <v>Р</v>
      </c>
      <c r="O41" s="62" t="str">
        <f aca="false">VLOOKUP(O$11,Графік!$E$5:$H$32,3,0)</f>
        <v>Р</v>
      </c>
      <c r="P41" s="62" t="str">
        <f aca="false">VLOOKUP(P$11,Графік!$E$5:$H$32,3,0)</f>
        <v>Р</v>
      </c>
      <c r="Q41" s="63" t="str">
        <f aca="false">VLOOKUP(Q$11,Графік!$E$5:$H$32,3,0)</f>
        <v>Р</v>
      </c>
      <c r="R41" s="62" t="str">
        <f aca="false">VLOOKUP(R$11,Графік!$E$5:$H$32,3,0)</f>
        <v>ВВ</v>
      </c>
      <c r="S41" s="62" t="str">
        <f aca="false">VLOOKUP(S$11,Графік!$E$5:$H$32,3,0)</f>
        <v>ВВ</v>
      </c>
      <c r="T41" s="63" t="str">
        <f aca="false">VLOOKUP(T$11,Графік!$E$5:$H$32,3,0)</f>
        <v>Р</v>
      </c>
      <c r="U41" s="62" t="str">
        <f aca="false">VLOOKUP(U$11,Графік!$E$5:$H$32,3,0)</f>
        <v>Р</v>
      </c>
      <c r="V41" s="62" t="str">
        <f aca="false">VLOOKUP(V$11,Графік!$E$5:$H$32,3,0)</f>
        <v>Р</v>
      </c>
      <c r="W41" s="63" t="str">
        <f aca="false">VLOOKUP(W$11,Графік!$E$5:$H$32,3,0)</f>
        <v>Р</v>
      </c>
      <c r="X41" s="62" t="str">
        <f aca="false">VLOOKUP(X$11,Графік!$E$5:$H$32,3,0)</f>
        <v>ВВ</v>
      </c>
      <c r="Y41" s="62" t="str">
        <f aca="false">VLOOKUP(Y$11,Графік!$E$5:$H$32,3,0)</f>
        <v>ВВ</v>
      </c>
      <c r="Z41" s="63" t="str">
        <f aca="false">VLOOKUP(Z$11,Графік!$E$5:$H$32,3,0)</f>
        <v>Р</v>
      </c>
      <c r="AA41" s="63" t="str">
        <f aca="false">VLOOKUP(AA$11,Графік!$E$5:$H$32,3,0)</f>
        <v>Р</v>
      </c>
      <c r="AB41" s="62" t="s">
        <v>51</v>
      </c>
      <c r="AC41" s="62" t="s">
        <v>51</v>
      </c>
      <c r="AD41" s="62" t="str">
        <f aca="false">VLOOKUP(AD$11,Графік!$E$5:$H$32,3,0)</f>
        <v>ВВ</v>
      </c>
      <c r="AE41" s="62" t="str">
        <f aca="false">VLOOKUP(AE$11,Графік!$E$5:$H$32,3,0)</f>
        <v>ВВ</v>
      </c>
      <c r="AF41" s="62"/>
      <c r="AG41" s="62"/>
      <c r="AH41" s="62"/>
      <c r="AI41" s="62"/>
      <c r="AJ41" s="65"/>
      <c r="AK41" s="93" t="n">
        <f aca="false">SUMIF($F41:$AJ44,"Р",$F42:$AJ42)</f>
        <v>112</v>
      </c>
      <c r="AL41" s="94" t="n">
        <f aca="false">SUMIF($F43:$AJ44,"НУ",$F44:$AJ44)</f>
        <v>0</v>
      </c>
      <c r="AM41" s="95" t="n">
        <f aca="false">SUMIF(F41:AJ44,"РВ",F42:AJ42)</f>
        <v>0</v>
      </c>
      <c r="AN41" s="96" t="n">
        <f aca="false">AK41+AL41+AM41</f>
        <v>112</v>
      </c>
      <c r="AO41" s="70" t="n">
        <f aca="false">COUNTIF($F41:$AJ44,"=Р")</f>
        <v>14</v>
      </c>
      <c r="AP41" s="97" t="n">
        <f aca="false">COUNTIF($F41:$AJ44,"=ВВ")</f>
        <v>10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2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n">
        <f aca="false">IF(C41&gt;1,Графік!$H$36,"")</f>
        <v>144</v>
      </c>
    </row>
    <row r="42" customFormat="false" ht="15" hidden="false" customHeight="true" outlineLevel="0" collapsed="false">
      <c r="A42" s="57"/>
      <c r="B42" s="58"/>
      <c r="C42" s="102"/>
      <c r="D42" s="60"/>
      <c r="E42" s="100"/>
      <c r="F42" s="75" t="str">
        <f aca="false">IF(F41="Р",8,"")</f>
        <v/>
      </c>
      <c r="G42" s="76" t="str">
        <f aca="false">IF(G41="Р",8,"")</f>
        <v/>
      </c>
      <c r="H42" s="76" t="n">
        <f aca="false">IF(H41="Р",8,"")</f>
        <v>8</v>
      </c>
      <c r="I42" s="76" t="n">
        <f aca="false">IF(I41="Р",8,"")</f>
        <v>8</v>
      </c>
      <c r="J42" s="76" t="n">
        <f aca="false">IF(J41="Р",8,"")</f>
        <v>8</v>
      </c>
      <c r="K42" s="76" t="n">
        <f aca="false">IF(K41="Р",8,"")</f>
        <v>8</v>
      </c>
      <c r="L42" s="76" t="str">
        <f aca="false">IF(L41="Р",8,"")</f>
        <v/>
      </c>
      <c r="M42" s="76" t="str">
        <f aca="false">IF(M41="Р",8,"")</f>
        <v/>
      </c>
      <c r="N42" s="76" t="n">
        <f aca="false">IF(N41="Р",8,"")</f>
        <v>8</v>
      </c>
      <c r="O42" s="76" t="n">
        <f aca="false">IF(O41="Р",8,"")</f>
        <v>8</v>
      </c>
      <c r="P42" s="76" t="n">
        <f aca="false">IF(P41="Р",8,"")</f>
        <v>8</v>
      </c>
      <c r="Q42" s="77" t="n">
        <f aca="false">IF(Q41="Р",8,"")</f>
        <v>8</v>
      </c>
      <c r="R42" s="76" t="str">
        <f aca="false">IF(R41="Р",8,"")</f>
        <v/>
      </c>
      <c r="S42" s="76" t="str">
        <f aca="false">IF(S41="Р",8,"")</f>
        <v/>
      </c>
      <c r="T42" s="77" t="n">
        <f aca="false">IF(T41="Р",8,"")</f>
        <v>8</v>
      </c>
      <c r="U42" s="76" t="n">
        <f aca="false">IF(U41="Р",8,"")</f>
        <v>8</v>
      </c>
      <c r="V42" s="76" t="n">
        <f aca="false">IF(V41="Р",8,"")</f>
        <v>8</v>
      </c>
      <c r="W42" s="77" t="n">
        <f aca="false">IF(W41="Р",8,"")</f>
        <v>8</v>
      </c>
      <c r="X42" s="76" t="str">
        <f aca="false">IF(X41="Р",8,"")</f>
        <v/>
      </c>
      <c r="Y42" s="76" t="str">
        <f aca="false">IF(Y41="Р",8,"")</f>
        <v/>
      </c>
      <c r="Z42" s="77" t="n">
        <f aca="false">IF(Z41="Р",8,"")</f>
        <v>8</v>
      </c>
      <c r="AA42" s="77" t="n">
        <f aca="false">IF(AA41="Р",8,"")</f>
        <v>8</v>
      </c>
      <c r="AB42" s="76"/>
      <c r="AC42" s="76"/>
      <c r="AD42" s="76" t="str">
        <f aca="false">IF(AD41="Р",8,"")</f>
        <v/>
      </c>
      <c r="AE42" s="76" t="str">
        <f aca="false">IF(AE41="Р",8,"")</f>
        <v/>
      </c>
      <c r="AF42" s="76"/>
      <c r="AG42" s="76"/>
      <c r="AH42" s="76"/>
      <c r="AI42" s="76"/>
      <c r="AJ42" s="79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57"/>
      <c r="B43" s="58"/>
      <c r="C43" s="102"/>
      <c r="D43" s="60"/>
      <c r="E43" s="100"/>
      <c r="F43" s="81" t="str">
        <f aca="false">IF(F44&gt;0,"НУ","")</f>
        <v/>
      </c>
      <c r="G43" s="82" t="str">
        <f aca="false">IF(G44&gt;0,"НУ","")</f>
        <v/>
      </c>
      <c r="H43" s="82" t="str">
        <f aca="false">IF(H44&gt;0,"НУ","")</f>
        <v/>
      </c>
      <c r="I43" s="82" t="str">
        <f aca="false">IF(I44&gt;0,"НУ","")</f>
        <v/>
      </c>
      <c r="J43" s="82" t="str">
        <f aca="false">IF(J44&gt;0,"НУ","")</f>
        <v/>
      </c>
      <c r="K43" s="82" t="str">
        <f aca="false">IF(K44&gt;0,"НУ","")</f>
        <v/>
      </c>
      <c r="L43" s="82" t="str">
        <f aca="false">IF(L44&gt;0,"НУ","")</f>
        <v/>
      </c>
      <c r="M43" s="82" t="str">
        <f aca="false">IF(M44&gt;0,"НУ","")</f>
        <v/>
      </c>
      <c r="N43" s="82" t="str">
        <f aca="false">IF(N44&gt;0,"НУ","")</f>
        <v/>
      </c>
      <c r="O43" s="82" t="str">
        <f aca="false">IF(O44&gt;0,"НУ","")</f>
        <v/>
      </c>
      <c r="P43" s="82" t="str">
        <f aca="false">IF(P44&gt;0,"НУ","")</f>
        <v/>
      </c>
      <c r="Q43" s="83" t="str">
        <f aca="false">IF(Q44&gt;0,"НУ","")</f>
        <v/>
      </c>
      <c r="R43" s="82" t="str">
        <f aca="false">IF(R44&gt;0,"НУ","")</f>
        <v/>
      </c>
      <c r="S43" s="82" t="str">
        <f aca="false">IF(S44&gt;0,"НУ","")</f>
        <v/>
      </c>
      <c r="T43" s="83" t="str">
        <f aca="false">IF(T44&gt;0,"НУ","")</f>
        <v/>
      </c>
      <c r="U43" s="82" t="str">
        <f aca="false">IF(U44&gt;0,"НУ","")</f>
        <v/>
      </c>
      <c r="V43" s="82" t="str">
        <f aca="false">IF(V44&gt;0,"НУ","")</f>
        <v/>
      </c>
      <c r="W43" s="83" t="str">
        <f aca="false">IF(W44&gt;0,"НУ","")</f>
        <v/>
      </c>
      <c r="X43" s="82" t="str">
        <f aca="false">IF(X44&gt;0,"НУ","")</f>
        <v/>
      </c>
      <c r="Y43" s="82" t="str">
        <f aca="false">IF(Y44&gt;0,"НУ","")</f>
        <v/>
      </c>
      <c r="Z43" s="83" t="str">
        <f aca="false">IF(Z44&gt;0,"НУ","")</f>
        <v/>
      </c>
      <c r="AA43" s="83" t="str">
        <f aca="false">IF(AA44&gt;0,"НУ","")</f>
        <v/>
      </c>
      <c r="AB43" s="82"/>
      <c r="AC43" s="82"/>
      <c r="AD43" s="82" t="str">
        <f aca="false">IF(AD44&gt;0,"НУ","")</f>
        <v/>
      </c>
      <c r="AE43" s="82" t="str">
        <f aca="false">IF(AE44&gt;0,"НУ","")</f>
        <v/>
      </c>
      <c r="AF43" s="82"/>
      <c r="AG43" s="82"/>
      <c r="AH43" s="83"/>
      <c r="AI43" s="83" t="str">
        <f aca="false">IF(AI44&gt;0,"НУ","")</f>
        <v/>
      </c>
      <c r="AJ43" s="85" t="str">
        <f aca="false">IF(AJ44&gt;0,"НУ","")</f>
        <v/>
      </c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57"/>
      <c r="B44" s="58"/>
      <c r="C44" s="102"/>
      <c r="D44" s="60"/>
      <c r="E44" s="101"/>
      <c r="F44" s="87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9"/>
      <c r="R44" s="88"/>
      <c r="S44" s="88"/>
      <c r="T44" s="89"/>
      <c r="U44" s="88"/>
      <c r="V44" s="88"/>
      <c r="W44" s="89"/>
      <c r="X44" s="88"/>
      <c r="Y44" s="88"/>
      <c r="Z44" s="89"/>
      <c r="AA44" s="89"/>
      <c r="AB44" s="88"/>
      <c r="AC44" s="88"/>
      <c r="AD44" s="88"/>
      <c r="AE44" s="88"/>
      <c r="AF44" s="88"/>
      <c r="AG44" s="88"/>
      <c r="AH44" s="88"/>
      <c r="AI44" s="88"/>
      <c r="AJ44" s="91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57" t="n">
        <v>9</v>
      </c>
      <c r="B45" s="58" t="str">
        <f aca="false">IFERROR(VLOOKUP($C45,Списки!$A$1:$C$3999,2,0),"")</f>
        <v/>
      </c>
      <c r="C45" s="102"/>
      <c r="D45" s="60" t="str">
        <f aca="false">IFERROR(VLOOKUP($C45,Списки!$A$1:$C$3999,3,0),"")</f>
        <v/>
      </c>
      <c r="E45" s="92"/>
      <c r="F45" s="61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3"/>
      <c r="R45" s="62"/>
      <c r="S45" s="62"/>
      <c r="T45" s="63"/>
      <c r="U45" s="62"/>
      <c r="V45" s="62"/>
      <c r="W45" s="63"/>
      <c r="X45" s="62"/>
      <c r="Y45" s="62"/>
      <c r="Z45" s="63"/>
      <c r="AA45" s="62"/>
      <c r="AB45" s="62"/>
      <c r="AC45" s="62"/>
      <c r="AD45" s="62"/>
      <c r="AE45" s="62"/>
      <c r="AF45" s="62"/>
      <c r="AG45" s="62"/>
      <c r="AH45" s="62"/>
      <c r="AI45" s="62"/>
      <c r="AJ45" s="65"/>
      <c r="AK45" s="93" t="n">
        <f aca="false">SUMIF($F45:$AJ48,"Р",$F46:$AJ46)</f>
        <v>0</v>
      </c>
      <c r="AL45" s="94" t="n">
        <f aca="false">SUMIF($F47:$AJ48,"НУ",$F48:$AJ48)</f>
        <v>0</v>
      </c>
      <c r="AM45" s="95" t="n">
        <f aca="false">SUMIF(F45:AJ48,"РВ",F46:AJ46)</f>
        <v>0</v>
      </c>
      <c r="AN45" s="96" t="n">
        <f aca="false">AK45+AL45+AM45</f>
        <v>0</v>
      </c>
      <c r="AO45" s="70" t="n">
        <f aca="false">COUNTIF($F45:$AJ48,"=Р")</f>
        <v>0</v>
      </c>
      <c r="AP45" s="97" t="n">
        <f aca="false">COUNTIF($F45:$AJ48,"=ВВ")</f>
        <v>0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0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str">
        <f aca="false">IF(C45&gt;1,Графік!$H$36,"")</f>
        <v/>
      </c>
    </row>
    <row r="46" customFormat="false" ht="15" hidden="false" customHeight="true" outlineLevel="0" collapsed="false">
      <c r="A46" s="57"/>
      <c r="B46" s="58"/>
      <c r="C46" s="102"/>
      <c r="D46" s="60"/>
      <c r="E46" s="100"/>
      <c r="F46" s="75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7"/>
      <c r="R46" s="76"/>
      <c r="S46" s="76"/>
      <c r="T46" s="77"/>
      <c r="U46" s="76"/>
      <c r="V46" s="76"/>
      <c r="W46" s="77"/>
      <c r="X46" s="76"/>
      <c r="Y46" s="76"/>
      <c r="Z46" s="77"/>
      <c r="AA46" s="76"/>
      <c r="AB46" s="76"/>
      <c r="AC46" s="76"/>
      <c r="AD46" s="76"/>
      <c r="AE46" s="76"/>
      <c r="AF46" s="76"/>
      <c r="AG46" s="76"/>
      <c r="AH46" s="76"/>
      <c r="AI46" s="76"/>
      <c r="AJ46" s="79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57"/>
      <c r="B47" s="58"/>
      <c r="C47" s="102"/>
      <c r="D47" s="60"/>
      <c r="E47" s="100"/>
      <c r="F47" s="81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3"/>
      <c r="R47" s="82"/>
      <c r="S47" s="82"/>
      <c r="T47" s="83"/>
      <c r="U47" s="82"/>
      <c r="V47" s="82"/>
      <c r="W47" s="83"/>
      <c r="X47" s="82"/>
      <c r="Y47" s="82"/>
      <c r="Z47" s="83"/>
      <c r="AA47" s="82"/>
      <c r="AB47" s="82"/>
      <c r="AC47" s="82"/>
      <c r="AD47" s="82"/>
      <c r="AE47" s="82"/>
      <c r="AF47" s="82"/>
      <c r="AG47" s="82"/>
      <c r="AH47" s="83"/>
      <c r="AI47" s="83"/>
      <c r="AJ47" s="85"/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57"/>
      <c r="B48" s="58"/>
      <c r="C48" s="102"/>
      <c r="D48" s="60"/>
      <c r="E48" s="101"/>
      <c r="F48" s="87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9"/>
      <c r="R48" s="88"/>
      <c r="S48" s="88"/>
      <c r="T48" s="89"/>
      <c r="U48" s="88"/>
      <c r="V48" s="88"/>
      <c r="W48" s="89"/>
      <c r="X48" s="88"/>
      <c r="Y48" s="88"/>
      <c r="Z48" s="89"/>
      <c r="AA48" s="88"/>
      <c r="AB48" s="88"/>
      <c r="AC48" s="88"/>
      <c r="AD48" s="88"/>
      <c r="AE48" s="88"/>
      <c r="AF48" s="88"/>
      <c r="AG48" s="88"/>
      <c r="AH48" s="88"/>
      <c r="AI48" s="88"/>
      <c r="AJ48" s="91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57" t="n">
        <v>10</v>
      </c>
      <c r="B49" s="58" t="str">
        <f aca="false">IFERROR(VLOOKUP($C49,Списки!$A$1:$C$3999,2,0),"")</f>
        <v/>
      </c>
      <c r="C49" s="102"/>
      <c r="D49" s="60" t="str">
        <f aca="false">IFERROR(VLOOKUP($C49,Списки!$A$1:$C$3999,3,0),"")</f>
        <v/>
      </c>
      <c r="E49" s="92"/>
      <c r="F49" s="61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3"/>
      <c r="R49" s="62"/>
      <c r="S49" s="62"/>
      <c r="T49" s="63"/>
      <c r="U49" s="62"/>
      <c r="V49" s="62"/>
      <c r="W49" s="63"/>
      <c r="X49" s="62"/>
      <c r="Y49" s="62"/>
      <c r="Z49" s="63"/>
      <c r="AA49" s="62"/>
      <c r="AB49" s="62"/>
      <c r="AC49" s="62"/>
      <c r="AD49" s="62"/>
      <c r="AE49" s="62"/>
      <c r="AF49" s="62"/>
      <c r="AG49" s="62"/>
      <c r="AH49" s="62"/>
      <c r="AI49" s="62"/>
      <c r="AJ49" s="65"/>
      <c r="AK49" s="93" t="n">
        <f aca="false">SUMIF($F49:$AJ52,"Р",$F50:$AJ50)</f>
        <v>0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0</v>
      </c>
      <c r="AO49" s="70" t="n">
        <f aca="false">COUNTIF($F49:$AJ52,"=Р")</f>
        <v>0</v>
      </c>
      <c r="AP49" s="97" t="n">
        <f aca="false">COUNTIF($F49:$AJ52,"=ВВ")</f>
        <v>0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0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0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str">
        <f aca="false">IF(C49&gt;1,Графік!$H$36,"")</f>
        <v/>
      </c>
    </row>
    <row r="50" customFormat="false" ht="15" hidden="false" customHeight="true" outlineLevel="0" collapsed="false">
      <c r="A50" s="57"/>
      <c r="B50" s="58"/>
      <c r="C50" s="102"/>
      <c r="D50" s="60"/>
      <c r="E50" s="100"/>
      <c r="F50" s="75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7"/>
      <c r="R50" s="76"/>
      <c r="S50" s="76"/>
      <c r="T50" s="77"/>
      <c r="U50" s="76"/>
      <c r="V50" s="76"/>
      <c r="W50" s="77"/>
      <c r="X50" s="76"/>
      <c r="Y50" s="76"/>
      <c r="Z50" s="77"/>
      <c r="AA50" s="76"/>
      <c r="AB50" s="76"/>
      <c r="AC50" s="76"/>
      <c r="AD50" s="76"/>
      <c r="AE50" s="76"/>
      <c r="AF50" s="76"/>
      <c r="AG50" s="76"/>
      <c r="AH50" s="76"/>
      <c r="AI50" s="76"/>
      <c r="AJ50" s="79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57"/>
      <c r="B51" s="58"/>
      <c r="C51" s="102"/>
      <c r="D51" s="60"/>
      <c r="E51" s="100"/>
      <c r="F51" s="81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3"/>
      <c r="R51" s="82"/>
      <c r="S51" s="82"/>
      <c r="T51" s="83"/>
      <c r="U51" s="82"/>
      <c r="V51" s="82"/>
      <c r="W51" s="83"/>
      <c r="X51" s="82"/>
      <c r="Y51" s="82"/>
      <c r="Z51" s="83"/>
      <c r="AA51" s="82"/>
      <c r="AB51" s="82"/>
      <c r="AC51" s="82"/>
      <c r="AD51" s="82"/>
      <c r="AE51" s="82"/>
      <c r="AF51" s="82"/>
      <c r="AG51" s="82"/>
      <c r="AH51" s="83"/>
      <c r="AI51" s="83"/>
      <c r="AJ51" s="85"/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57"/>
      <c r="B52" s="58"/>
      <c r="C52" s="102"/>
      <c r="D52" s="60"/>
      <c r="E52" s="101"/>
      <c r="F52" s="87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9"/>
      <c r="R52" s="88"/>
      <c r="S52" s="88"/>
      <c r="T52" s="89"/>
      <c r="U52" s="88"/>
      <c r="V52" s="88"/>
      <c r="W52" s="89"/>
      <c r="X52" s="88"/>
      <c r="Y52" s="88"/>
      <c r="Z52" s="89"/>
      <c r="AA52" s="88"/>
      <c r="AB52" s="88"/>
      <c r="AC52" s="88"/>
      <c r="AD52" s="88"/>
      <c r="AE52" s="88"/>
      <c r="AF52" s="88"/>
      <c r="AG52" s="88"/>
      <c r="AH52" s="88"/>
      <c r="AI52" s="88"/>
      <c r="AJ52" s="91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27" hidden="false" customHeight="true" outlineLevel="0" collapsed="false">
      <c r="A53" s="103" t="s">
        <v>77</v>
      </c>
      <c r="B53" s="103"/>
      <c r="C53" s="103"/>
      <c r="D53" s="103"/>
      <c r="E53" s="103"/>
      <c r="F53" s="103" t="str">
        <f aca="false">IF(COUNTIF(F$13:F$52,"Р")=0,"-",COUNTIF(F$13:F$52,"Р"))</f>
        <v>-</v>
      </c>
      <c r="G53" s="103" t="str">
        <f aca="false">IF(COUNTIF(G$13:G$52,"Р")=0,"-",COUNTIF(G$13:G$52,"Р"))</f>
        <v>-</v>
      </c>
      <c r="H53" s="103" t="n">
        <f aca="false">IF(COUNTIF(H$13:H$52,"Р")=0,"-",COUNTIF(H$13:H$52,"Р"))</f>
        <v>8</v>
      </c>
      <c r="I53" s="103" t="n">
        <f aca="false">IF(COUNTIF(I$13:I$52,"Р")=0,"-",COUNTIF(I$13:I$52,"Р"))</f>
        <v>8</v>
      </c>
      <c r="J53" s="103" t="n">
        <f aca="false">IF(COUNTIF(J$13:J$52,"Р")=0,"-",COUNTIF(J$13:J$52,"Р"))</f>
        <v>8</v>
      </c>
      <c r="K53" s="103" t="n">
        <f aca="false">IF(COUNTIF(K$13:K$52,"Р")=0,"-",COUNTIF(K$13:K$52,"Р"))</f>
        <v>8</v>
      </c>
      <c r="L53" s="103" t="str">
        <f aca="false">IF(COUNTIF(L$13:L$52,"Р")=0,"-",COUNTIF(L$13:L$52,"Р"))</f>
        <v>-</v>
      </c>
      <c r="M53" s="103" t="str">
        <f aca="false">IF(COUNTIF(M$13:M$52,"Р")=0,"-",COUNTIF(M$13:M$52,"Р"))</f>
        <v>-</v>
      </c>
      <c r="N53" s="103" t="n">
        <f aca="false">IF(COUNTIF(N$13:N$52,"Р")=0,"-",COUNTIF(N$13:N$52,"Р"))</f>
        <v>8</v>
      </c>
      <c r="O53" s="103" t="n">
        <f aca="false">IF(COUNTIF(O$13:O$52,"Р")=0,"-",COUNTIF(O$13:O$52,"Р"))</f>
        <v>8</v>
      </c>
      <c r="P53" s="103" t="n">
        <f aca="false">IF(COUNTIF(P$13:P$52,"Р")=0,"-",COUNTIF(P$13:P$52,"Р"))</f>
        <v>7</v>
      </c>
      <c r="Q53" s="103" t="n">
        <f aca="false">IF(COUNTIF(Q$13:Q$52,"Р")=0,"-",COUNTIF(Q$13:Q$52,"Р"))</f>
        <v>7</v>
      </c>
      <c r="R53" s="103" t="str">
        <f aca="false">IF(COUNTIF(R$13:R$52,"Р")=0,"-",COUNTIF(R$13:R$52,"Р"))</f>
        <v>-</v>
      </c>
      <c r="S53" s="103" t="str">
        <f aca="false">IF(COUNTIF(S$13:S$52,"Р")=0,"-",COUNTIF(S$13:S$52,"Р"))</f>
        <v>-</v>
      </c>
      <c r="T53" s="103" t="n">
        <f aca="false">IF(COUNTIF(T$13:T$52,"Р")=0,"-",COUNTIF(T$13:T$52,"Р"))</f>
        <v>7</v>
      </c>
      <c r="U53" s="103" t="n">
        <f aca="false">IF(COUNTIF(U$13:U$52,"Р")=0,"-",COUNTIF(U$13:U$52,"Р"))</f>
        <v>8</v>
      </c>
      <c r="V53" s="103" t="n">
        <f aca="false">IF(COUNTIF(V$13:V$52,"Р")=0,"-",COUNTIF(V$13:V$52,"Р"))</f>
        <v>8</v>
      </c>
      <c r="W53" s="104" t="n">
        <f aca="false">IF(COUNTIF(W$13:W$52,"Р")=0,"-",COUNTIF(W$13:W$52,"Р"))</f>
        <v>8</v>
      </c>
      <c r="X53" s="103" t="str">
        <f aca="false">IF(COUNTIF(X$13:X$52,"Р")=0,"-",COUNTIF(X$13:X$52,"Р"))</f>
        <v>-</v>
      </c>
      <c r="Y53" s="103" t="str">
        <f aca="false">IF(COUNTIF(Y$13:Y$52,"Р")=0,"-",COUNTIF(Y$13:Y$52,"Р"))</f>
        <v>-</v>
      </c>
      <c r="Z53" s="104" t="n">
        <f aca="false">IF(COUNTIF(Z$13:Z$52,"Р")=0,"-",COUNTIF(Z$13:Z$52,"Р"))</f>
        <v>8</v>
      </c>
      <c r="AA53" s="103" t="n">
        <f aca="false">IF(COUNTIF(AA$13:AA$52,"Р")=0,"-",COUNTIF(AA$13:AA$52,"Р"))</f>
        <v>8</v>
      </c>
      <c r="AB53" s="103" t="str">
        <f aca="false">IF(COUNTIF(AB$13:AB$52,"Р")=0,"-",COUNTIF(AB$13:AB$52,"Р"))</f>
        <v>-</v>
      </c>
      <c r="AC53" s="103" t="str">
        <f aca="false">IF(COUNTIF(AC$13:AC$52,"Р")=0,"-",COUNTIF(AC$13:AC$52,"Р"))</f>
        <v>-</v>
      </c>
      <c r="AD53" s="103" t="str">
        <f aca="false">IF(COUNTIF(AD$13:AD$52,"Р")=0,"-",COUNTIF(AD$13:AD$52,"Р"))</f>
        <v>-</v>
      </c>
      <c r="AE53" s="103" t="str">
        <f aca="false">IF(COUNTIF(AE$13:AE$52,"Р")=0,"-",COUNTIF(AE$13:AE$52,"Р"))</f>
        <v>-</v>
      </c>
      <c r="AF53" s="103" t="n">
        <f aca="false">IF(COUNTIF(AF$13:AF$52,"Р")=0,"-",COUNTIF(AF$13:AF$52,"Р"))</f>
        <v>1</v>
      </c>
      <c r="AG53" s="103" t="n">
        <f aca="false">IF(COUNTIF(AG$13:AG$52,"Р")=0,"-",COUNTIF(AG$13:AG$52,"Р"))</f>
        <v>1</v>
      </c>
      <c r="AH53" s="103" t="str">
        <f aca="false">IF(COUNTIF(AH$13:AH$52,"Р")=0,"-",COUNTIF(AH$13:AH$52,"Р"))</f>
        <v>-</v>
      </c>
      <c r="AI53" s="103" t="str">
        <f aca="false">IF(COUNTIF(AI$13:AI$52,"Р")=0,"-",COUNTIF(AI$13:AI$52,"Р"))</f>
        <v>-</v>
      </c>
      <c r="AJ53" s="103" t="str">
        <f aca="false">IF(COUNTIF(AJ$13:AJ$52,"Р")=0,"-",COUNTIF(AJ$13:AJ$52,"Р"))</f>
        <v>-</v>
      </c>
      <c r="AK53" s="106" t="n">
        <f aca="false">IF(SUM(AK$13:AK$52)&gt;0,SUM(AK$13:AK$52),"-")</f>
        <v>885.5</v>
      </c>
      <c r="AL53" s="107" t="str">
        <f aca="false">IF(SUM(AL$13:AL$52)&gt;0,SUM(AL$13:AL$52),"-")</f>
        <v>-</v>
      </c>
      <c r="AM53" s="107" t="n">
        <f aca="false">IF(SUM(AM$13:AM$52)&gt;0,SUM(AM$13:AM$52),"-")</f>
        <v>20</v>
      </c>
      <c r="AN53" s="108" t="n">
        <f aca="false">IF(SUM(AN$13:AN$52)&gt;0,SUM(AN$13:AN$52),"-")</f>
        <v>905.5</v>
      </c>
      <c r="AO53" s="109" t="n">
        <f aca="false">IF(SUM(AO$13:AO$52)&gt;0,SUM(AO$13:AO$52),"-")</f>
        <v>111</v>
      </c>
      <c r="AP53" s="109" t="n">
        <f aca="false">IF(SUM(AP$13:AP$52)&gt;0,SUM(AP$13:AP$52),"-")</f>
        <v>73</v>
      </c>
      <c r="AQ53" s="109" t="str">
        <f aca="false">IF(SUM(AQ$13:AQ$52)&gt;0,SUM(AQ$13:AQ$52),"-")</f>
        <v>-</v>
      </c>
      <c r="AR53" s="109" t="str">
        <f aca="false">IF(SUM(AR$13:AR$52)&gt;0,SUM(AR$13:AR$52),"-")</f>
        <v>-</v>
      </c>
      <c r="AS53" s="109" t="n">
        <f aca="false">IF(SUM(AS$13:AS$52)&gt;0,SUM(AS$13:AS$52),"-")</f>
        <v>5</v>
      </c>
      <c r="AT53" s="109" t="str">
        <f aca="false">IF(SUM(AT$13:AT$52)&gt;0,SUM(AT$13:AT$52),"-")</f>
        <v>-</v>
      </c>
      <c r="AU53" s="109" t="str">
        <f aca="false">IF(SUM(AU$13:AU$52)&gt;0,SUM(AU$13:AU$52),"-")</f>
        <v>-</v>
      </c>
      <c r="AV53" s="109" t="str">
        <f aca="false">IF(SUM(AV$13:AV$52)&gt;0,SUM(AV$13:AV$52),"-")</f>
        <v>-</v>
      </c>
      <c r="AW53" s="109" t="n">
        <f aca="false">IF(SUM(AW$13:AW$52)&gt;0,SUM(AW$13:AW$52),"-")</f>
        <v>16</v>
      </c>
      <c r="AX53" s="109" t="str">
        <f aca="false">IF(SUM(AX$13:AX$52)&gt;0,SUM(AX$13:AX$52),"-")</f>
        <v>-</v>
      </c>
      <c r="AY53" s="109" t="str">
        <f aca="false">IF(SUM(AY$13:AY$52)&gt;0,SUM(AY$13:AY$52),"-")</f>
        <v>-</v>
      </c>
      <c r="AZ53" s="109" t="str">
        <f aca="false">IF(SUM(AZ$13:AZ$52)&gt;0,SUM(AZ$13:AZ$52),"-")</f>
        <v>-</v>
      </c>
      <c r="BA53" s="110" t="n">
        <f aca="false">IF(SUM(BA$13:BA$52)&gt;0,SUM(BA$13:BA$52),"-")</f>
        <v>1152</v>
      </c>
    </row>
    <row r="54" customFormat="false" ht="27" hidden="false" customHeight="true" outlineLevel="0" collapsed="false">
      <c r="A54" s="103" t="s">
        <v>78</v>
      </c>
      <c r="B54" s="103"/>
      <c r="C54" s="103"/>
      <c r="D54" s="103"/>
      <c r="E54" s="103"/>
      <c r="F54" s="103" t="str">
        <f aca="false">IF(COUNTIF(F$13:F$52,"РВ")=0,"-",COUNTIF(F$13:F$52,"РВ"))</f>
        <v>-</v>
      </c>
      <c r="G54" s="103" t="str">
        <f aca="false">IF(COUNTIF(G$13:G$52,"РВ")=0,"-",COUNTIF(G$13:G$52,"РВ"))</f>
        <v>-</v>
      </c>
      <c r="H54" s="103" t="str">
        <f aca="false">IF(COUNTIF(H$13:H$52,"РВ")=0,"-",COUNTIF(H$13:H$52,"РВ"))</f>
        <v>-</v>
      </c>
      <c r="I54" s="103" t="str">
        <f aca="false">IF(COUNTIF(I$13:I$52,"РВ")=0,"-",COUNTIF(I$13:I$52,"РВ"))</f>
        <v>-</v>
      </c>
      <c r="J54" s="103" t="str">
        <f aca="false">IF(COUNTIF(J$13:J$52,"РВ")=0,"-",COUNTIF(J$13:J$52,"РВ"))</f>
        <v>-</v>
      </c>
      <c r="K54" s="103" t="str">
        <f aca="false">IF(COUNTIF(K$13:K$52,"РВ")=0,"-",COUNTIF(K$13:K$52,"РВ"))</f>
        <v>-</v>
      </c>
      <c r="L54" s="103" t="n">
        <f aca="false">IF(COUNTIF(L$13:L$52,"РВ")=0,"-",COUNTIF(L$13:L$52,"РВ"))</f>
        <v>1</v>
      </c>
      <c r="M54" s="103" t="n">
        <f aca="false">IF(COUNTIF(M$13:M$52,"РВ")=0,"-",COUNTIF(M$13:M$52,"РВ"))</f>
        <v>1</v>
      </c>
      <c r="N54" s="103" t="str">
        <f aca="false">IF(COUNTIF(N$13:N$52,"РВ")=0,"-",COUNTIF(N$13:N$52,"РВ"))</f>
        <v>-</v>
      </c>
      <c r="O54" s="103" t="str">
        <f aca="false">IF(COUNTIF(O$13:O$52,"РВ")=0,"-",COUNTIF(O$13:O$52,"РВ"))</f>
        <v>-</v>
      </c>
      <c r="P54" s="103" t="str">
        <f aca="false">IF(COUNTIF(P$13:P$52,"РВ")=0,"-",COUNTIF(P$13:P$52,"РВ"))</f>
        <v>-</v>
      </c>
      <c r="Q54" s="103" t="str">
        <f aca="false">IF(COUNTIF(Q$13:Q$52,"РВ")=0,"-",COUNTIF(Q$13:Q$52,"РВ"))</f>
        <v>-</v>
      </c>
      <c r="R54" s="103" t="n">
        <f aca="false">IF(COUNTIF(R$13:R$52,"РВ")=0,"-",COUNTIF(R$13:R$52,"РВ"))</f>
        <v>2</v>
      </c>
      <c r="S54" s="103" t="n">
        <f aca="false">IF(COUNTIF(S$13:S$52,"РВ")=0,"-",COUNTIF(S$13:S$52,"РВ"))</f>
        <v>1</v>
      </c>
      <c r="T54" s="103" t="str">
        <f aca="false">IF(COUNTIF(T$13:T$52,"РВ")=0,"-",COUNTIF(T$13:T$52,"РВ"))</f>
        <v>-</v>
      </c>
      <c r="U54" s="103" t="str">
        <f aca="false">IF(COUNTIF(U$13:U$52,"РВ")=0,"-",COUNTIF(U$13:U$52,"РВ"))</f>
        <v>-</v>
      </c>
      <c r="V54" s="103" t="str">
        <f aca="false">IF(COUNTIF(V$13:V$52,"РВ")=0,"-",COUNTIF(V$13:V$52,"РВ"))</f>
        <v>-</v>
      </c>
      <c r="W54" s="104" t="str">
        <f aca="false">IF(COUNTIF(W$13:W$52,"РВ")=0,"-",COUNTIF(W$13:W$52,"РВ"))</f>
        <v>-</v>
      </c>
      <c r="X54" s="103" t="str">
        <f aca="false">IF(COUNTIF(X$13:X$52,"РВ")=0,"-",COUNTIF(X$13:X$52,"РВ"))</f>
        <v>-</v>
      </c>
      <c r="Y54" s="103" t="str">
        <f aca="false">IF(COUNTIF(Y$13:Y$52,"РВ")=0,"-",COUNTIF(Y$13:Y$52,"РВ"))</f>
        <v>-</v>
      </c>
      <c r="Z54" s="104" t="str">
        <f aca="false">IF(COUNTIF(Z$13:Z$52,"РВ")=0,"-",COUNTIF(Z$13:Z$52,"РВ"))</f>
        <v>-</v>
      </c>
      <c r="AA54" s="103" t="str">
        <f aca="false">IF(COUNTIF(AA$13:AA$52,"РВ")=0,"-",COUNTIF(AA$13:AA$52,"РВ"))</f>
        <v>-</v>
      </c>
      <c r="AB54" s="103" t="str">
        <f aca="false">IF(COUNTIF(AB$13:AB$52,"РВ")=0,"-",COUNTIF(AB$13:AB$52,"РВ"))</f>
        <v>-</v>
      </c>
      <c r="AC54" s="103" t="str">
        <f aca="false">IF(COUNTIF(AC$13:AC$52,"РВ")=0,"-",COUNTIF(AC$13:AC$52,"РВ"))</f>
        <v>-</v>
      </c>
      <c r="AD54" s="103" t="str">
        <f aca="false">IF(COUNTIF(AD$13:AD$52,"РВ")=0,"-",COUNTIF(AD$13:AD$52,"РВ"))</f>
        <v>-</v>
      </c>
      <c r="AE54" s="103" t="str">
        <f aca="false">IF(COUNTIF(AE$13:AE$52,"РВ")=0,"-",COUNTIF(AE$13:AE$52,"РВ"))</f>
        <v>-</v>
      </c>
      <c r="AF54" s="103" t="str">
        <f aca="false">IF(COUNTIF(AF$13:AF$52,"РВ")=0,"-",COUNTIF(AF$13:AF$52,"РВ"))</f>
        <v>-</v>
      </c>
      <c r="AG54" s="103" t="str">
        <f aca="false">IF(COUNTIF(AG$13:AG$52,"РВ")=0,"-",COUNTIF(AG$13:AG$52,"РВ"))</f>
        <v>-</v>
      </c>
      <c r="AH54" s="103" t="str">
        <f aca="false">IF(COUNTIF(AH$13:AH$52,"РВ")=0,"-",COUNTIF(AH$13:AH$52,"РВ"))</f>
        <v>-</v>
      </c>
      <c r="AI54" s="103" t="str">
        <f aca="false">IF(COUNTIF(AI$13:AI$52,"РВ")=0,"-",COUNTIF(AI$13:AI$52,"РВ"))</f>
        <v>-</v>
      </c>
      <c r="AJ54" s="103" t="str">
        <f aca="false">IF(COUNTIF(AJ$13:AJ$52,"РВ")=0,"-",COUNTIF(AJ$13:AJ$52,"РВ"))</f>
        <v>-</v>
      </c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11"/>
      <c r="AX54" s="111"/>
      <c r="AY54" s="111"/>
      <c r="AZ54" s="111"/>
      <c r="BA54" s="112"/>
    </row>
    <row r="55" customFormat="false" ht="27" hidden="false" customHeight="true" outlineLevel="0" collapsed="false">
      <c r="A55" s="113" t="s">
        <v>79</v>
      </c>
      <c r="B55" s="113"/>
      <c r="C55" s="113"/>
      <c r="D55" s="113"/>
      <c r="E55" s="113"/>
      <c r="F55" s="103" t="str">
        <f aca="false">IF(COUNTIF(F$13:F$52,"НУ")=0,"-",COUNTIF(F$13:F$52,"НУ"))</f>
        <v>-</v>
      </c>
      <c r="G55" s="103" t="str">
        <f aca="false">IF(COUNTIF(G$13:G$52,"НУ")=0,"-",COUNTIF(G$13:G$52,"НУ"))</f>
        <v>-</v>
      </c>
      <c r="H55" s="103" t="str">
        <f aca="false">IF(COUNTIF(H$13:H$52,"НУ")=0,"-",COUNTIF(H$13:H$52,"НУ"))</f>
        <v>-</v>
      </c>
      <c r="I55" s="103" t="str">
        <f aca="false">IF(COUNTIF(I$13:I$52,"НУ")=0,"-",COUNTIF(I$13:I$52,"НУ"))</f>
        <v>-</v>
      </c>
      <c r="J55" s="103" t="str">
        <f aca="false">IF(COUNTIF(J$13:J$52,"НУ")=0,"-",COUNTIF(J$13:J$52,"НУ"))</f>
        <v>-</v>
      </c>
      <c r="K55" s="103" t="str">
        <f aca="false">IF(COUNTIF(K$13:K$52,"НУ")=0,"-",COUNTIF(K$13:K$52,"НУ"))</f>
        <v>-</v>
      </c>
      <c r="L55" s="103" t="str">
        <f aca="false">IF(COUNTIF(L$13:L$52,"НУ")=0,"-",COUNTIF(L$13:L$52,"НУ"))</f>
        <v>-</v>
      </c>
      <c r="M55" s="103" t="str">
        <f aca="false">IF(COUNTIF(M$13:M$52,"НУ")=0,"-",COUNTIF(M$13:M$52,"НУ"))</f>
        <v>-</v>
      </c>
      <c r="N55" s="103" t="str">
        <f aca="false">IF(COUNTIF(N$13:N$52,"НУ")=0,"-",COUNTIF(N$13:N$52,"НУ"))</f>
        <v>-</v>
      </c>
      <c r="O55" s="103" t="str">
        <f aca="false">IF(COUNTIF(O$13:O$52,"НУ")=0,"-",COUNTIF(O$13:O$52,"НУ"))</f>
        <v>-</v>
      </c>
      <c r="P55" s="103" t="str">
        <f aca="false">IF(COUNTIF(P$13:P$52,"НУ")=0,"-",COUNTIF(P$13:P$52,"НУ"))</f>
        <v>-</v>
      </c>
      <c r="Q55" s="103" t="str">
        <f aca="false">IF(COUNTIF(Q$13:Q$52,"НУ")=0,"-",COUNTIF(Q$13:Q$52,"НУ"))</f>
        <v>-</v>
      </c>
      <c r="R55" s="103" t="str">
        <f aca="false">IF(COUNTIF(R$13:R$52,"НУ")=0,"-",COUNTIF(R$13:R$52,"НУ"))</f>
        <v>-</v>
      </c>
      <c r="S55" s="103" t="str">
        <f aca="false">IF(COUNTIF(S$13:S$52,"НУ")=0,"-",COUNTIF(S$13:S$52,"НУ"))</f>
        <v>-</v>
      </c>
      <c r="T55" s="103" t="str">
        <f aca="false">IF(COUNTIF(T$13:T$52,"НУ")=0,"-",COUNTIF(T$13:T$52,"НУ"))</f>
        <v>-</v>
      </c>
      <c r="U55" s="103" t="str">
        <f aca="false">IF(COUNTIF(U$13:U$52,"НУ")=0,"-",COUNTIF(U$13:U$52,"НУ"))</f>
        <v>-</v>
      </c>
      <c r="V55" s="103" t="str">
        <f aca="false">IF(COUNTIF(V$13:V$52,"НУ")=0,"-",COUNTIF(V$13:V$52,"НУ"))</f>
        <v>-</v>
      </c>
      <c r="W55" s="104" t="str">
        <f aca="false">IF(COUNTIF(W$13:W$52,"НУ")=0,"-",COUNTIF(W$13:W$52,"НУ"))</f>
        <v>-</v>
      </c>
      <c r="X55" s="103" t="str">
        <f aca="false">IF(COUNTIF(X$13:X$52,"НУ")=0,"-",COUNTIF(X$13:X$52,"НУ"))</f>
        <v>-</v>
      </c>
      <c r="Y55" s="103" t="str">
        <f aca="false">IF(COUNTIF(Y$13:Y$52,"НУ")=0,"-",COUNTIF(Y$13:Y$52,"НУ"))</f>
        <v>-</v>
      </c>
      <c r="Z55" s="104" t="str">
        <f aca="false">IF(COUNTIF(Z$13:Z$52,"НУ")=0,"-",COUNTIF(Z$13:Z$52,"НУ"))</f>
        <v>-</v>
      </c>
      <c r="AA55" s="103" t="str">
        <f aca="false">IF(COUNTIF(AA$13:AA$52,"НУ")=0,"-",COUNTIF(AA$13:AA$52,"НУ"))</f>
        <v>-</v>
      </c>
      <c r="AB55" s="103" t="str">
        <f aca="false">IF(COUNTIF(AB$13:AB$52,"НУ")=0,"-",COUNTIF(AB$13:AB$52,"НУ"))</f>
        <v>-</v>
      </c>
      <c r="AC55" s="103" t="str">
        <f aca="false">IF(COUNTIF(AC$13:AC$52,"НУ")=0,"-",COUNTIF(AC$13:AC$52,"НУ"))</f>
        <v>-</v>
      </c>
      <c r="AD55" s="103" t="str">
        <f aca="false">IF(COUNTIF(AD$13:AD$52,"НУ")=0,"-",COUNTIF(AD$13:AD$52,"НУ"))</f>
        <v>-</v>
      </c>
      <c r="AE55" s="103" t="str">
        <f aca="false">IF(COUNTIF(AE$13:AE$52,"НУ")=0,"-",COUNTIF(AE$13:AE$52,"НУ"))</f>
        <v>-</v>
      </c>
      <c r="AF55" s="103" t="str">
        <f aca="false">IF(COUNTIF(AF$13:AF$52,"НУ")=0,"-",COUNTIF(AF$13:AF$52,"НУ"))</f>
        <v>-</v>
      </c>
      <c r="AG55" s="103" t="str">
        <f aca="false">IF(COUNTIF(AG$13:AG$52,"НУ")=0,"-",COUNTIF(AG$13:AG$52,"НУ"))</f>
        <v>-</v>
      </c>
      <c r="AH55" s="103" t="str">
        <f aca="false">IF(COUNTIF(AH$13:AH$52,"НУ")=0,"-",COUNTIF(AH$13:AH$52,"НУ"))</f>
        <v>-</v>
      </c>
      <c r="AI55" s="103" t="str">
        <f aca="false">IF(COUNTIF(AI$13:AI$52,"НУ")=0,"-",COUNTIF(AI$13:AI$52,"НУ"))</f>
        <v>-</v>
      </c>
      <c r="AJ55" s="103" t="str">
        <f aca="false">IF(COUNTIF(AJ$13:AJ$52,"НУ")=0,"-",COUNTIF(AJ$13:AJ$52,"НУ"))</f>
        <v>-</v>
      </c>
      <c r="AK55" s="111"/>
      <c r="AL55" s="111"/>
      <c r="AM55" s="111"/>
      <c r="AN55" s="111"/>
      <c r="AO55" s="111"/>
      <c r="AP55" s="111"/>
      <c r="AQ55" s="111"/>
      <c r="AR55" s="111"/>
      <c r="AS55" s="111"/>
      <c r="AT55" s="111"/>
      <c r="AU55" s="111"/>
      <c r="AV55" s="111"/>
      <c r="AW55" s="111"/>
      <c r="AX55" s="111"/>
      <c r="AY55" s="111"/>
      <c r="AZ55" s="111"/>
      <c r="BA55" s="112"/>
    </row>
    <row r="56" customFormat="false" ht="27" hidden="false" customHeight="true" outlineLevel="0" collapsed="false">
      <c r="A56" s="114" t="s">
        <v>80</v>
      </c>
      <c r="B56" s="114"/>
      <c r="C56" s="114"/>
      <c r="D56" s="114"/>
      <c r="E56" s="114"/>
      <c r="F56" s="115" t="str">
        <f aca="false">IF(COUNTIF(F$13:F$52,"ВВ"),"-",IF(COUNTIF(F$13:F$52,"НЗ")+COUNTIF(F$13:F$52,"ТН")+COUNTIF(F$13:F$52,"ПР")+COUNTIF(F$13:F$52,"П")+COUNTIF(F$13:F$52,"В")+COUNTIF(F$13:F$52,"НА")+COUNTIF(F$13:F$52,"ВД")+COUNTIF(F$13:F$52,"ВП")+COUNTIF(F$13:F$52,"ДД")+COUNTIF(F$13:F$52,"І")=0,"-",COUNTIF(F$13:F$52,"НЗ")+COUNTIF(F$13:F$52,"ТН")+COUNTIF(F$13:F$52,"ПР")+COUNTIF(F$13:F$52,"П")+COUNTIF(F$13:F$52,"В")+COUNTIF(F$13:F$52,"НА")+COUNTIF(F$13:F$52,"ВД")+COUNTIF(F$13:F$52,"ВП")+COUNTIF(F$13:F$52,"ДД")+COUNTIF(F$13:F$52,"І")))</f>
        <v>-</v>
      </c>
      <c r="G56" s="115" t="str">
        <f aca="false">IF(COUNTIF(G$13:G$52,"ВВ"),"-",IF(COUNTIF(G$13:G$52,"НЗ")+COUNTIF(G$13:G$52,"ТН")+COUNTIF(G$13:G$52,"ПР")+COUNTIF(G$13:G$52,"П")+COUNTIF(G$13:G$52,"В")+COUNTIF(G$13:G$52,"НА")+COUNTIF(G$13:G$52,"ВД")+COUNTIF(G$13:G$52,"ВП")+COUNTIF(G$13:G$52,"ДД")+COUNTIF(G$13:G$52,"І")=0,"-",COUNTIF(G$13:G$52,"НЗ")+COUNTIF(G$13:G$52,"ТН")+COUNTIF(G$13:G$52,"ПР")+COUNTIF(G$13:G$52,"П")+COUNTIF(G$13:G$52,"В")+COUNTIF(G$13:G$52,"НА")+COUNTIF(G$13:G$52,"ВД")+COUNTIF(G$13:G$52,"ВП")+COUNTIF(G$13:G$52,"ДД")+COUNTIF(G$13:G$52,"І")))</f>
        <v>-</v>
      </c>
      <c r="H56" s="115" t="str">
        <f aca="false">IF(COUNTIF(H$13:H$52,"ВВ"),"-",IF(COUNTIF(H$13:H$52,"НЗ")+COUNTIF(H$13:H$52,"ТН")+COUNTIF(H$13:H$52,"ПР")+COUNTIF(H$13:H$52,"П")+COUNTIF(H$13:H$52,"В")+COUNTIF(H$13:H$52,"НА")+COUNTIF(H$13:H$52,"ВД")+COUNTIF(H$13:H$52,"ВП")+COUNTIF(H$13:H$52,"ДД")+COUNTIF(H$13:H$52,"І")=0,"-",COUNTIF(H$13:H$52,"НЗ")+COUNTIF(H$13:H$52,"ТН")+COUNTIF(H$13:H$52,"ПР")+COUNTIF(H$13:H$52,"П")+COUNTIF(H$13:H$52,"В")+COUNTIF(H$13:H$52,"НА")+COUNTIF(H$13:H$52,"ВД")+COUNTIF(H$13:H$52,"ВП")+COUNTIF(H$13:H$52,"ДД")+COUNTIF(H$13:H$52,"І")))</f>
        <v>-</v>
      </c>
      <c r="I56" s="115" t="str">
        <f aca="false">IF(COUNTIF(I$13:I$52,"ВВ"),"-",IF(COUNTIF(I$13:I$52,"НЗ")+COUNTIF(I$13:I$52,"ТН")+COUNTIF(I$13:I$52,"ПР")+COUNTIF(I$13:I$52,"П")+COUNTIF(I$13:I$52,"В")+COUNTIF(I$13:I$52,"НА")+COUNTIF(I$13:I$52,"ВД")+COUNTIF(I$13:I$52,"ВП")+COUNTIF(I$13:I$52,"ДД")+COUNTIF(I$13:I$52,"І")=0,"-",COUNTIF(I$13:I$52,"НЗ")+COUNTIF(I$13:I$52,"ТН")+COUNTIF(I$13:I$52,"ПР")+COUNTIF(I$13:I$52,"П")+COUNTIF(I$13:I$52,"В")+COUNTIF(I$13:I$52,"НА")+COUNTIF(I$13:I$52,"ВД")+COUNTIF(I$13:I$52,"ВП")+COUNTIF(I$13:I$52,"ДД")+COUNTIF(I$13:I$52,"І")))</f>
        <v>-</v>
      </c>
      <c r="J56" s="115" t="str">
        <f aca="false">IF(COUNTIF(J$13:J$52,"ВВ"),"-",IF(COUNTIF(J$13:J$52,"НЗ")+COUNTIF(J$13:J$52,"ТН")+COUNTIF(J$13:J$52,"ПР")+COUNTIF(J$13:J$52,"П")+COUNTIF(J$13:J$52,"В")+COUNTIF(J$13:J$52,"НА")+COUNTIF(J$13:J$52,"ВД")+COUNTIF(J$13:J$52,"ВП")+COUNTIF(J$13:J$52,"ДД")+COUNTIF(J$13:J$52,"І")=0,"-",COUNTIF(J$13:J$52,"НЗ")+COUNTIF(J$13:J$52,"ТН")+COUNTIF(J$13:J$52,"ПР")+COUNTIF(J$13:J$52,"П")+COUNTIF(J$13:J$52,"В")+COUNTIF(J$13:J$52,"НА")+COUNTIF(J$13:J$52,"ВД")+COUNTIF(J$13:J$52,"ВП")+COUNTIF(J$13:J$52,"ДД")+COUNTIF(J$13:J$52,"І")))</f>
        <v>-</v>
      </c>
      <c r="K56" s="115" t="str">
        <f aca="false">IF(COUNTIF(K$13:K$52,"ВВ"),"-",IF(COUNTIF(K$13:K$52,"НЗ")+COUNTIF(K$13:K$52,"ТН")+COUNTIF(K$13:K$52,"ПР")+COUNTIF(K$13:K$52,"П")+COUNTIF(K$13:K$52,"В")+COUNTIF(K$13:K$52,"НА")+COUNTIF(K$13:K$52,"ВД")+COUNTIF(K$13:K$52,"ВП")+COUNTIF(K$13:K$52,"ДД")+COUNTIF(K$13:K$52,"І")=0,"-",COUNTIF(K$13:K$52,"НЗ")+COUNTIF(K$13:K$52,"ТН")+COUNTIF(K$13:K$52,"ПР")+COUNTIF(K$13:K$52,"П")+COUNTIF(K$13:K$52,"В")+COUNTIF(K$13:K$52,"НА")+COUNTIF(K$13:K$52,"ВД")+COUNTIF(K$13:K$52,"ВП")+COUNTIF(K$13:K$52,"ДД")+COUNTIF(K$13:K$52,"І")))</f>
        <v>-</v>
      </c>
      <c r="L56" s="115" t="str">
        <f aca="false">IF(COUNTIF(L$13:L$52,"ВВ"),"-",IF(COUNTIF(L$13:L$52,"НЗ")+COUNTIF(L$13:L$52,"ТН")+COUNTIF(L$13:L$52,"ПР")+COUNTIF(L$13:L$52,"П")+COUNTIF(L$13:L$52,"В")+COUNTIF(L$13:L$52,"НА")+COUNTIF(L$13:L$52,"ВД")+COUNTIF(L$13:L$52,"ВП")+COUNTIF(L$13:L$52,"ДД")+COUNTIF(L$13:L$52,"І")=0,"-",COUNTIF(L$13:L$52,"НЗ")+COUNTIF(L$13:L$52,"ТН")+COUNTIF(L$13:L$52,"ПР")+COUNTIF(L$13:L$52,"П")+COUNTIF(L$13:L$52,"В")+COUNTIF(L$13:L$52,"НА")+COUNTIF(L$13:L$52,"ВД")+COUNTIF(L$13:L$52,"ВП")+COUNTIF(L$13:L$52,"ДД")+COUNTIF(L$13:L$52,"І")))</f>
        <v>-</v>
      </c>
      <c r="M56" s="115" t="str">
        <f aca="false">IF(COUNTIF(M$13:M$52,"ВВ"),"-",IF(COUNTIF(M$13:M$52,"НЗ")+COUNTIF(M$13:M$52,"ТН")+COUNTIF(M$13:M$52,"ПР")+COUNTIF(M$13:M$52,"П")+COUNTIF(M$13:M$52,"В")+COUNTIF(M$13:M$52,"НА")+COUNTIF(M$13:M$52,"ВД")+COUNTIF(M$13:M$52,"ВП")+COUNTIF(M$13:M$52,"ДД")+COUNTIF(M$13:M$52,"І")=0,"-",COUNTIF(M$13:M$52,"НЗ")+COUNTIF(M$13:M$52,"ТН")+COUNTIF(M$13:M$52,"ПР")+COUNTIF(M$13:M$52,"П")+COUNTIF(M$13:M$52,"В")+COUNTIF(M$13:M$52,"НА")+COUNTIF(M$13:M$52,"ВД")+COUNTIF(M$13:M$52,"ВП")+COUNTIF(M$13:M$52,"ДД")+COUNTIF(M$13:M$52,"І")))</f>
        <v>-</v>
      </c>
      <c r="N56" s="115" t="str">
        <f aca="false">IF(COUNTIF(N$13:N$52,"ВВ"),"-",IF(COUNTIF(N$13:N$52,"НЗ")+COUNTIF(N$13:N$52,"ТН")+COUNTIF(N$13:N$52,"ПР")+COUNTIF(N$13:N$52,"П")+COUNTIF(N$13:N$52,"В")+COUNTIF(N$13:N$52,"НА")+COUNTIF(N$13:N$52,"ВД")+COUNTIF(N$13:N$52,"ВП")+COUNTIF(N$13:N$52,"ДД")+COUNTIF(N$13:N$52,"І")=0,"-",COUNTIF(N$13:N$52,"НЗ")+COUNTIF(N$13:N$52,"ТН")+COUNTIF(N$13:N$52,"ПР")+COUNTIF(N$13:N$52,"П")+COUNTIF(N$13:N$52,"В")+COUNTIF(N$13:N$52,"НА")+COUNTIF(N$13:N$52,"ВД")+COUNTIF(N$13:N$52,"ВП")+COUNTIF(N$13:N$52,"ДД")+COUNTIF(N$13:N$52,"І")))</f>
        <v>-</v>
      </c>
      <c r="O56" s="115" t="str">
        <f aca="false">IF(COUNTIF(O$13:O$52,"ВВ"),"-",IF(COUNTIF(O$13:O$52,"НЗ")+COUNTIF(O$13:O$52,"ТН")+COUNTIF(O$13:O$52,"ПР")+COUNTIF(O$13:O$52,"П")+COUNTIF(O$13:O$52,"В")+COUNTIF(O$13:O$52,"НА")+COUNTIF(O$13:O$52,"ВД")+COUNTIF(O$13:O$52,"ВП")+COUNTIF(O$13:O$52,"ДД")+COUNTIF(O$13:O$52,"І")=0,"-",COUNTIF(O$13:O$52,"НЗ")+COUNTIF(O$13:O$52,"ТН")+COUNTIF(O$13:O$52,"ПР")+COUNTIF(O$13:O$52,"П")+COUNTIF(O$13:O$52,"В")+COUNTIF(O$13:O$52,"НА")+COUNTIF(O$13:O$52,"ВД")+COUNTIF(O$13:O$52,"ВП")+COUNTIF(O$13:O$52,"ДД")+COUNTIF(O$13:O$52,"І")))</f>
        <v>-</v>
      </c>
      <c r="P56" s="115" t="n">
        <f aca="false">IF(COUNTIF(P$13:P$52,"ВВ"),"-",IF(COUNTIF(P$13:P$52,"НЗ")+COUNTIF(P$13:P$52,"ТН")+COUNTIF(P$13:P$52,"ПР")+COUNTIF(P$13:P$52,"П")+COUNTIF(P$13:P$52,"В")+COUNTIF(P$13:P$52,"НА")+COUNTIF(P$13:P$52,"ВД")+COUNTIF(P$13:P$52,"ВП")+COUNTIF(P$13:P$52,"ДД")+COUNTIF(P$13:P$52,"І")=0,"-",COUNTIF(P$13:P$52,"НЗ")+COUNTIF(P$13:P$52,"ТН")+COUNTIF(P$13:P$52,"ПР")+COUNTIF(P$13:P$52,"П")+COUNTIF(P$13:P$52,"В")+COUNTIF(P$13:P$52,"НА")+COUNTIF(P$13:P$52,"ВД")+COUNTIF(P$13:P$52,"ВП")+COUNTIF(P$13:P$52,"ДД")+COUNTIF(P$13:P$52,"І")))</f>
        <v>1</v>
      </c>
      <c r="Q56" s="115" t="n">
        <f aca="false">IF(COUNTIF(Q$13:Q$52,"ВВ"),"-",IF(COUNTIF(Q$13:Q$52,"НЗ")+COUNTIF(Q$13:Q$52,"ТН")+COUNTIF(Q$13:Q$52,"ПР")+COUNTIF(Q$13:Q$52,"П")+COUNTIF(Q$13:Q$52,"В")+COUNTIF(Q$13:Q$52,"НА")+COUNTIF(Q$13:Q$52,"ВД")+COUNTIF(Q$13:Q$52,"ВП")+COUNTIF(Q$13:Q$52,"ДД")+COUNTIF(Q$13:Q$52,"І")=0,"-",COUNTIF(Q$13:Q$52,"НЗ")+COUNTIF(Q$13:Q$52,"ТН")+COUNTIF(Q$13:Q$52,"ПР")+COUNTIF(Q$13:Q$52,"П")+COUNTIF(Q$13:Q$52,"В")+COUNTIF(Q$13:Q$52,"НА")+COUNTIF(Q$13:Q$52,"ВД")+COUNTIF(Q$13:Q$52,"ВП")+COUNTIF(Q$13:Q$52,"ДД")+COUNTIF(Q$13:Q$52,"І")))</f>
        <v>1</v>
      </c>
      <c r="R56" s="115" t="str">
        <f aca="false">IF(COUNTIF(R$13:R$52,"ВВ"),"-",IF(COUNTIF(R$13:R$52,"НЗ")+COUNTIF(R$13:R$52,"ТН")+COUNTIF(R$13:R$52,"ПР")+COUNTIF(R$13:R$52,"П")+COUNTIF(R$13:R$52,"В")+COUNTIF(R$13:R$52,"НА")+COUNTIF(R$13:R$52,"ВД")+COUNTIF(R$13:R$52,"ВП")+COUNTIF(R$13:R$52,"ДД")+COUNTIF(R$13:R$52,"І")=0,"-",COUNTIF(R$13:R$52,"НЗ")+COUNTIF(R$13:R$52,"ТН")+COUNTIF(R$13:R$52,"ПР")+COUNTIF(R$13:R$52,"П")+COUNTIF(R$13:R$52,"В")+COUNTIF(R$13:R$52,"НА")+COUNTIF(R$13:R$52,"ВД")+COUNTIF(R$13:R$52,"ВП")+COUNTIF(R$13:R$52,"ДД")+COUNTIF(R$13:R$52,"І")))</f>
        <v>-</v>
      </c>
      <c r="S56" s="115" t="str">
        <f aca="false">IF(COUNTIF(S$13:S$52,"ВВ"),"-",IF(COUNTIF(S$13:S$52,"НЗ")+COUNTIF(S$13:S$52,"ТН")+COUNTIF(S$13:S$52,"ПР")+COUNTIF(S$13:S$52,"П")+COUNTIF(S$13:S$52,"В")+COUNTIF(S$13:S$52,"НА")+COUNTIF(S$13:S$52,"ВД")+COUNTIF(S$13:S$52,"ВП")+COUNTIF(S$13:S$52,"ДД")+COUNTIF(S$13:S$52,"І")=0,"-",COUNTIF(S$13:S$52,"НЗ")+COUNTIF(S$13:S$52,"ТН")+COUNTIF(S$13:S$52,"ПР")+COUNTIF(S$13:S$52,"П")+COUNTIF(S$13:S$52,"В")+COUNTIF(S$13:S$52,"НА")+COUNTIF(S$13:S$52,"ВД")+COUNTIF(S$13:S$52,"ВП")+COUNTIF(S$13:S$52,"ДД")+COUNTIF(S$13:S$52,"І")))</f>
        <v>-</v>
      </c>
      <c r="T56" s="115" t="n">
        <f aca="false">IF(COUNTIF(T$13:T$52,"ВВ"),"-",IF(COUNTIF(T$13:T$52,"НЗ")+COUNTIF(T$13:T$52,"ТН")+COUNTIF(T$13:T$52,"ПР")+COUNTIF(T$13:T$52,"П")+COUNTIF(T$13:T$52,"В")+COUNTIF(T$13:T$52,"НА")+COUNTIF(T$13:T$52,"ВД")+COUNTIF(T$13:T$52,"ВП")+COUNTIF(T$13:T$52,"ДД")+COUNTIF(T$13:T$52,"І")=0,"-",COUNTIF(T$13:T$52,"НЗ")+COUNTIF(T$13:T$52,"ТН")+COUNTIF(T$13:T$52,"ПР")+COUNTIF(T$13:T$52,"П")+COUNTIF(T$13:T$52,"В")+COUNTIF(T$13:T$52,"НА")+COUNTIF(T$13:T$52,"ВД")+COUNTIF(T$13:T$52,"ВП")+COUNTIF(T$13:T$52,"ДД")+COUNTIF(T$13:T$52,"І")))</f>
        <v>1</v>
      </c>
      <c r="U56" s="115" t="str">
        <f aca="false">IF(COUNTIF(U$13:U$52,"ВВ"),"-",IF(COUNTIF(U$13:U$52,"НЗ")+COUNTIF(U$13:U$52,"ТН")+COUNTIF(U$13:U$52,"ПР")+COUNTIF(U$13:U$52,"П")+COUNTIF(U$13:U$52,"В")+COUNTIF(U$13:U$52,"НА")+COUNTIF(U$13:U$52,"ВД")+COUNTIF(U$13:U$52,"ВП")+COUNTIF(U$13:U$52,"ДД")+COUNTIF(U$13:U$52,"І")=0,"-",COUNTIF(U$13:U$52,"НЗ")+COUNTIF(U$13:U$52,"ТН")+COUNTIF(U$13:U$52,"ПР")+COUNTIF(U$13:U$52,"П")+COUNTIF(U$13:U$52,"В")+COUNTIF(U$13:U$52,"НА")+COUNTIF(U$13:U$52,"ВД")+COUNTIF(U$13:U$52,"ВП")+COUNTIF(U$13:U$52,"ДД")+COUNTIF(U$13:U$52,"І")))</f>
        <v>-</v>
      </c>
      <c r="V56" s="115" t="str">
        <f aca="false">IF(COUNTIF(V$13:V$52,"ВВ"),"-",IF(COUNTIF(V$13:V$52,"НЗ")+COUNTIF(V$13:V$52,"ТН")+COUNTIF(V$13:V$52,"ПР")+COUNTIF(V$13:V$52,"П")+COUNTIF(V$13:V$52,"В")+COUNTIF(V$13:V$52,"НА")+COUNTIF(V$13:V$52,"ВД")+COUNTIF(V$13:V$52,"ВП")+COUNTIF(V$13:V$52,"ДД")+COUNTIF(V$13:V$52,"І")=0,"-",COUNTIF(V$13:V$52,"НЗ")+COUNTIF(V$13:V$52,"ТН")+COUNTIF(V$13:V$52,"ПР")+COUNTIF(V$13:V$52,"П")+COUNTIF(V$13:V$52,"В")+COUNTIF(V$13:V$52,"НА")+COUNTIF(V$13:V$52,"ВД")+COUNTIF(V$13:V$52,"ВП")+COUNTIF(V$13:V$52,"ДД")+COUNTIF(V$13:V$52,"І")))</f>
        <v>-</v>
      </c>
      <c r="W56" s="116" t="str">
        <f aca="false">IF(COUNTIF(W$13:W$52,"ВВ"),"-",IF(COUNTIF(W$13:W$52,"НЗ")+COUNTIF(W$13:W$52,"ТН")+COUNTIF(W$13:W$52,"ПР")+COUNTIF(W$13:W$52,"П")+COUNTIF(W$13:W$52,"В")+COUNTIF(W$13:W$52,"НА")+COUNTIF(W$13:W$52,"ВД")+COUNTIF(W$13:W$52,"ВП")+COUNTIF(W$13:W$52,"ДД")+COUNTIF(W$13:W$52,"І")=0,"-",COUNTIF(W$13:W$52,"НЗ")+COUNTIF(W$13:W$52,"ТН")+COUNTIF(W$13:W$52,"ПР")+COUNTIF(W$13:W$52,"П")+COUNTIF(W$13:W$52,"В")+COUNTIF(W$13:W$52,"НА")+COUNTIF(W$13:W$52,"ВД")+COUNTIF(W$13:W$52,"ВП")+COUNTIF(W$13:W$52,"ДД")+COUNTIF(W$13:W$52,"І")))</f>
        <v>-</v>
      </c>
      <c r="X56" s="115" t="str">
        <f aca="false">IF(COUNTIF(X$13:X$52,"ВВ"),"-",IF(COUNTIF(X$13:X$52,"НЗ")+COUNTIF(X$13:X$52,"ТН")+COUNTIF(X$13:X$52,"ПР")+COUNTIF(X$13:X$52,"П")+COUNTIF(X$13:X$52,"В")+COUNTIF(X$13:X$52,"НА")+COUNTIF(X$13:X$52,"ВД")+COUNTIF(X$13:X$52,"ВП")+COUNTIF(X$13:X$52,"ДД")+COUNTIF(X$13:X$52,"І")=0,"-",COUNTIF(X$13:X$52,"НЗ")+COUNTIF(X$13:X$52,"ТН")+COUNTIF(X$13:X$52,"ПР")+COUNTIF(X$13:X$52,"П")+COUNTIF(X$13:X$52,"В")+COUNTIF(X$13:X$52,"НА")+COUNTIF(X$13:X$52,"ВД")+COUNTIF(X$13:X$52,"ВП")+COUNTIF(X$13:X$52,"ДД")+COUNTIF(X$13:X$52,"І")))</f>
        <v>-</v>
      </c>
      <c r="Y56" s="115" t="str">
        <f aca="false">IF(COUNTIF(Y$13:Y$52,"ВВ"),"-",IF(COUNTIF(Y$13:Y$52,"НЗ")+COUNTIF(Y$13:Y$52,"ТН")+COUNTIF(Y$13:Y$52,"ПР")+COUNTIF(Y$13:Y$52,"П")+COUNTIF(Y$13:Y$52,"В")+COUNTIF(Y$13:Y$52,"НА")+COUNTIF(Y$13:Y$52,"ВД")+COUNTIF(Y$13:Y$52,"ВП")+COUNTIF(Y$13:Y$52,"ДД")+COUNTIF(Y$13:Y$52,"І")=0,"-",COUNTIF(Y$13:Y$52,"НЗ")+COUNTIF(Y$13:Y$52,"ТН")+COUNTIF(Y$13:Y$52,"ПР")+COUNTIF(Y$13:Y$52,"П")+COUNTIF(Y$13:Y$52,"В")+COUNTIF(Y$13:Y$52,"НА")+COUNTIF(Y$13:Y$52,"ВД")+COUNTIF(Y$13:Y$52,"ВП")+COUNTIF(Y$13:Y$52,"ДД")+COUNTIF(Y$13:Y$52,"І")))</f>
        <v>-</v>
      </c>
      <c r="Z56" s="116" t="str">
        <f aca="false">IF(COUNTIF(Z$13:Z$52,"ВВ"),"-",IF(COUNTIF(Z$13:Z$52,"НЗ")+COUNTIF(Z$13:Z$52,"ТН")+COUNTIF(Z$13:Z$52,"ПР")+COUNTIF(Z$13:Z$52,"П")+COUNTIF(Z$13:Z$52,"В")+COUNTIF(Z$13:Z$52,"НА")+COUNTIF(Z$13:Z$52,"ВД")+COUNTIF(Z$13:Z$52,"ВП")+COUNTIF(Z$13:Z$52,"ДД")+COUNTIF(Z$13:Z$52,"І")=0,"-",COUNTIF(Z$13:Z$52,"НЗ")+COUNTIF(Z$13:Z$52,"ТН")+COUNTIF(Z$13:Z$52,"ПР")+COUNTIF(Z$13:Z$52,"П")+COUNTIF(Z$13:Z$52,"В")+COUNTIF(Z$13:Z$52,"НА")+COUNTIF(Z$13:Z$52,"ВД")+COUNTIF(Z$13:Z$52,"ВП")+COUNTIF(Z$13:Z$52,"ДД")+COUNTIF(Z$13:Z$52,"І")))</f>
        <v>-</v>
      </c>
      <c r="AA56" s="115" t="str">
        <f aca="false">IF(COUNTIF(AA$13:AA$52,"ВВ"),"-",IF(COUNTIF(AA$13:AA$52,"НЗ")+COUNTIF(AA$13:AA$52,"ТН")+COUNTIF(AA$13:AA$52,"ПР")+COUNTIF(AA$13:AA$52,"П")+COUNTIF(AA$13:AA$52,"В")+COUNTIF(AA$13:AA$52,"НА")+COUNTIF(AA$13:AA$52,"ВД")+COUNTIF(AA$13:AA$52,"ВП")+COUNTIF(AA$13:AA$52,"ДД")+COUNTIF(AA$13:AA$52,"І")=0,"-",COUNTIF(AA$13:AA$52,"НЗ")+COUNTIF(AA$13:AA$52,"ТН")+COUNTIF(AA$13:AA$52,"ПР")+COUNTIF(AA$13:AA$52,"П")+COUNTIF(AA$13:AA$52,"В")+COUNTIF(AA$13:AA$52,"НА")+COUNTIF(AA$13:AA$52,"ВД")+COUNTIF(AA$13:AA$52,"ВП")+COUNTIF(AA$13:AA$52,"ДД")+COUNTIF(AA$13:AA$52,"І")))</f>
        <v>-</v>
      </c>
      <c r="AB56" s="115" t="n">
        <f aca="false">IF(COUNTIF(AB$13:AB$52,"ВВ"),"-",IF(COUNTIF(AB$13:AB$52,"НЗ")+COUNTIF(AB$13:AB$52,"ТН")+COUNTIF(AB$13:AB$52,"ПР")+COUNTIF(AB$13:AB$52,"П")+COUNTIF(AB$13:AB$52,"В")+COUNTIF(AB$13:AB$52,"НА")+COUNTIF(AB$13:AB$52,"ВД")+COUNTIF(AB$13:AB$52,"ВП")+COUNTIF(AB$13:AB$52,"ДД")+COUNTIF(AB$13:AB$52,"І")=0,"-",COUNTIF(AB$13:AB$52,"НЗ")+COUNTIF(AB$13:AB$52,"ТН")+COUNTIF(AB$13:AB$52,"ПР")+COUNTIF(AB$13:AB$52,"П")+COUNTIF(AB$13:AB$52,"В")+COUNTIF(AB$13:AB$52,"НА")+COUNTIF(AB$13:AB$52,"ВД")+COUNTIF(AB$13:AB$52,"ВП")+COUNTIF(AB$13:AB$52,"ДД")+COUNTIF(AB$13:AB$52,"І")))</f>
        <v>8</v>
      </c>
      <c r="AC56" s="115" t="n">
        <f aca="false">IF(COUNTIF(AC$13:AC$52,"ВВ"),"-",IF(COUNTIF(AC$13:AC$52,"НЗ")+COUNTIF(AC$13:AC$52,"ТН")+COUNTIF(AC$13:AC$52,"ПР")+COUNTIF(AC$13:AC$52,"П")+COUNTIF(AC$13:AC$52,"В")+COUNTIF(AC$13:AC$52,"НА")+COUNTIF(AC$13:AC$52,"ВД")+COUNTIF(AC$13:AC$52,"ВП")+COUNTIF(AC$13:AC$52,"ДД")+COUNTIF(AC$13:AC$52,"І")=0,"-",COUNTIF(AC$13:AC$52,"НЗ")+COUNTIF(AC$13:AC$52,"ТН")+COUNTIF(AC$13:AC$52,"ПР")+COUNTIF(AC$13:AC$52,"П")+COUNTIF(AC$13:AC$52,"В")+COUNTIF(AC$13:AC$52,"НА")+COUNTIF(AC$13:AC$52,"ВД")+COUNTIF(AC$13:AC$52,"ВП")+COUNTIF(AC$13:AC$52,"ДД")+COUNTIF(AC$13:AC$52,"І")))</f>
        <v>8</v>
      </c>
      <c r="AD56" s="115" t="str">
        <f aca="false">IF(COUNTIF(AD$13:AD$52,"ВВ"),"-",IF(COUNTIF(AD$13:AD$52,"НЗ")+COUNTIF(AD$13:AD$52,"ТН")+COUNTIF(AD$13:AD$52,"ПР")+COUNTIF(AD$13:AD$52,"П")+COUNTIF(AD$13:AD$52,"В")+COUNTIF(AD$13:AD$52,"НА")+COUNTIF(AD$13:AD$52,"ВД")+COUNTIF(AD$13:AD$52,"ВП")+COUNTIF(AD$13:AD$52,"ДД")+COUNTIF(AD$13:AD$52,"І")=0,"-",COUNTIF(AD$13:AD$52,"НЗ")+COUNTIF(AD$13:AD$52,"ТН")+COUNTIF(AD$13:AD$52,"ПР")+COUNTIF(AD$13:AD$52,"П")+COUNTIF(AD$13:AD$52,"В")+COUNTIF(AD$13:AD$52,"НА")+COUNTIF(AD$13:AD$52,"ВД")+COUNTIF(AD$13:AD$52,"ВП")+COUNTIF(AD$13:AD$52,"ДД")+COUNTIF(AD$13:AD$52,"І")))</f>
        <v>-</v>
      </c>
      <c r="AE56" s="115" t="str">
        <f aca="false">IF(COUNTIF(AE$13:AE$52,"ВВ"),"-",IF(COUNTIF(AE$13:AE$52,"НЗ")+COUNTIF(AE$13:AE$52,"ТН")+COUNTIF(AE$13:AE$52,"ПР")+COUNTIF(AE$13:AE$52,"П")+COUNTIF(AE$13:AE$52,"В")+COUNTIF(AE$13:AE$52,"НА")+COUNTIF(AE$13:AE$52,"ВД")+COUNTIF(AE$13:AE$52,"ВП")+COUNTIF(AE$13:AE$52,"ДД")+COUNTIF(AE$13:AE$52,"І")=0,"-",COUNTIF(AE$13:AE$52,"НЗ")+COUNTIF(AE$13:AE$52,"ТН")+COUNTIF(AE$13:AE$52,"ПР")+COUNTIF(AE$13:AE$52,"П")+COUNTIF(AE$13:AE$52,"В")+COUNTIF(AE$13:AE$52,"НА")+COUNTIF(AE$13:AE$52,"ВД")+COUNTIF(AE$13:AE$52,"ВП")+COUNTIF(AE$13:AE$52,"ДД")+COUNTIF(AE$13:AE$52,"І")))</f>
        <v>-</v>
      </c>
      <c r="AF56" s="115" t="str">
        <f aca="false">IF(COUNTIF(AF$13:AF$52,"ВВ"),"-",IF(COUNTIF(AF$13:AF$52,"НЗ")+COUNTIF(AF$13:AF$52,"ТН")+COUNTIF(AF$13:AF$52,"ПР")+COUNTIF(AF$13:AF$52,"П")+COUNTIF(AF$13:AF$52,"В")+COUNTIF(AF$13:AF$52,"НА")+COUNTIF(AF$13:AF$52,"ВД")+COUNTIF(AF$13:AF$52,"ВП")+COUNTIF(AF$13:AF$52,"ДД")+COUNTIF(AF$13:AF$52,"І")=0,"-",COUNTIF(AF$13:AF$52,"НЗ")+COUNTIF(AF$13:AF$52,"ТН")+COUNTIF(AF$13:AF$52,"ПР")+COUNTIF(AF$13:AF$52,"П")+COUNTIF(AF$13:AF$52,"В")+COUNTIF(AF$13:AF$52,"НА")+COUNTIF(AF$13:AF$52,"ВД")+COUNTIF(AF$13:AF$52,"ВП")+COUNTIF(AF$13:AF$52,"ДД")+COUNTIF(AF$13:AF$52,"І")))</f>
        <v>-</v>
      </c>
      <c r="AG56" s="115" t="str">
        <f aca="false">IF(COUNTIF(AG$13:AG$52,"ВВ"),"-",IF(COUNTIF(AG$13:AG$52,"НЗ")+COUNTIF(AG$13:AG$52,"ТН")+COUNTIF(AG$13:AG$52,"ПР")+COUNTIF(AG$13:AG$52,"П")+COUNTIF(AG$13:AG$52,"В")+COUNTIF(AG$13:AG$52,"НА")+COUNTIF(AG$13:AG$52,"ВД")+COUNTIF(AG$13:AG$52,"ВП")+COUNTIF(AG$13:AG$52,"ДД")+COUNTIF(AG$13:AG$52,"І")=0,"-",COUNTIF(AG$13:AG$52,"НЗ")+COUNTIF(AG$13:AG$52,"ТН")+COUNTIF(AG$13:AG$52,"ПР")+COUNTIF(AG$13:AG$52,"П")+COUNTIF(AG$13:AG$52,"В")+COUNTIF(AG$13:AG$52,"НА")+COUNTIF(AG$13:AG$52,"ВД")+COUNTIF(AG$13:AG$52,"ВП")+COUNTIF(AG$13:AG$52,"ДД")+COUNTIF(AG$13:AG$52,"І")))</f>
        <v>-</v>
      </c>
      <c r="AH56" s="115" t="str">
        <f aca="false">IF(COUNTIF(AH$13:AH$52,"ВВ"),"-",IF(COUNTIF(AH$13:AH$52,"НЗ")+COUNTIF(AH$13:AH$52,"ТН")+COUNTIF(AH$13:AH$52,"ПР")+COUNTIF(AH$13:AH$52,"П")+COUNTIF(AH$13:AH$52,"В")+COUNTIF(AH$13:AH$52,"НА")+COUNTIF(AH$13:AH$52,"ВД")+COUNTIF(AH$13:AH$52,"ВП")+COUNTIF(AH$13:AH$52,"ДД")+COUNTIF(AH$13:AH$52,"І")=0,"-",COUNTIF(AH$13:AH$52,"НЗ")+COUNTIF(AH$13:AH$52,"ТН")+COUNTIF(AH$13:AH$52,"ПР")+COUNTIF(AH$13:AH$52,"П")+COUNTIF(AH$13:AH$52,"В")+COUNTIF(AH$13:AH$52,"НА")+COUNTIF(AH$13:AH$52,"ВД")+COUNTIF(AH$13:AH$52,"ВП")+COUNTIF(AH$13:AH$52,"ДД")+COUNTIF(AH$13:AH$52,"І")))</f>
        <v>-</v>
      </c>
      <c r="AI56" s="115" t="str">
        <f aca="false">IF(COUNTIF(AI$13:AI$52,"ВВ"),"-",IF(COUNTIF(AI$13:AI$52,"НЗ")+COUNTIF(AI$13:AI$52,"ТН")+COUNTIF(AI$13:AI$52,"ПР")+COUNTIF(AI$13:AI$52,"П")+COUNTIF(AI$13:AI$52,"В")+COUNTIF(AI$13:AI$52,"НА")+COUNTIF(AI$13:AI$52,"ВД")+COUNTIF(AI$13:AI$52,"ВП")+COUNTIF(AI$13:AI$52,"ДД")+COUNTIF(AI$13:AI$52,"І")=0,"-",COUNTIF(AI$13:AI$52,"НЗ")+COUNTIF(AI$13:AI$52,"ТН")+COUNTIF(AI$13:AI$52,"ПР")+COUNTIF(AI$13:AI$52,"П")+COUNTIF(AI$13:AI$52,"В")+COUNTIF(AI$13:AI$52,"НА")+COUNTIF(AI$13:AI$52,"ВД")+COUNTIF(AI$13:AI$52,"ВП")+COUNTIF(AI$13:AI$52,"ДД")+COUNTIF(AI$13:AI$52,"І")))</f>
        <v>-</v>
      </c>
      <c r="AJ56" s="115" t="str">
        <f aca="false">IF(COUNTIF(AJ$13:AJ$52,"ВВ"),"-",IF(COUNTIF(AJ$13:AJ$52,"НЗ")+COUNTIF(AJ$13:AJ$52,"ТН")+COUNTIF(AJ$13:AJ$52,"ПР")+COUNTIF(AJ$13:AJ$52,"П")+COUNTIF(AJ$13:AJ$52,"В")+COUNTIF(AJ$13:AJ$52,"НА")+COUNTIF(AJ$13:AJ$52,"ВД")+COUNTIF(AJ$13:AJ$52,"ВП")+COUNTIF(AJ$13:AJ$52,"ДД")+COUNTIF(AJ$13:AJ$52,"І")=0,"-",COUNTIF(AJ$13:AJ$52,"НЗ")+COUNTIF(AJ$13:AJ$52,"ТН")+COUNTIF(AJ$13:AJ$52,"ПР")+COUNTIF(AJ$13:AJ$52,"П")+COUNTIF(AJ$13:AJ$52,"В")+COUNTIF(AJ$13:AJ$52,"НА")+COUNTIF(AJ$13:AJ$52,"ВД")+COUNTIF(AJ$13:AJ$52,"ВП")+COUNTIF(AJ$13:AJ$52,"ДД")+COUNTIF(AJ$13:AJ$52,"І")))</f>
        <v>-</v>
      </c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9"/>
    </row>
    <row r="57" customFormat="false" ht="12.75" hidden="false" customHeight="false" outlineLevel="0" collapsed="false">
      <c r="D57" s="120"/>
      <c r="E57" s="120"/>
    </row>
    <row r="58" customFormat="false" ht="12.75" hidden="false" customHeight="true" outlineLevel="0" collapsed="false">
      <c r="A58" s="121" t="s">
        <v>81</v>
      </c>
      <c r="B58" s="121"/>
      <c r="C58" s="121"/>
      <c r="D58" s="121"/>
      <c r="E58" s="122"/>
      <c r="F58" s="122"/>
      <c r="G58" s="122"/>
      <c r="H58" s="122"/>
      <c r="I58" s="122"/>
      <c r="J58" s="122"/>
      <c r="L58" s="123"/>
      <c r="M58" s="123"/>
      <c r="N58" s="123"/>
      <c r="P58" s="124"/>
      <c r="Q58" s="124"/>
      <c r="R58" s="124"/>
      <c r="S58" s="124"/>
      <c r="T58" s="124"/>
      <c r="U58" s="125"/>
      <c r="V58" s="125"/>
      <c r="W58" s="126"/>
      <c r="X58" s="125"/>
      <c r="Y58" s="125"/>
      <c r="Z58" s="126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8"/>
      <c r="AL58" s="128"/>
      <c r="AM58" s="128"/>
      <c r="AN58" s="129"/>
      <c r="AO58" s="129"/>
    </row>
    <row r="59" customFormat="false" ht="12.75" hidden="false" customHeight="true" outlineLevel="0" collapsed="false">
      <c r="A59" s="40"/>
      <c r="B59" s="130"/>
      <c r="C59" s="200"/>
      <c r="D59" s="40"/>
      <c r="E59" s="132" t="s">
        <v>82</v>
      </c>
      <c r="F59" s="132"/>
      <c r="G59" s="132"/>
      <c r="H59" s="132"/>
      <c r="I59" s="132"/>
      <c r="J59" s="132"/>
      <c r="K59" s="40"/>
      <c r="L59" s="132" t="s">
        <v>83</v>
      </c>
      <c r="M59" s="132"/>
      <c r="N59" s="132"/>
      <c r="O59" s="40"/>
      <c r="P59" s="132" t="s">
        <v>84</v>
      </c>
      <c r="Q59" s="132"/>
      <c r="R59" s="132"/>
      <c r="S59" s="132"/>
      <c r="T59" s="132"/>
      <c r="U59" s="40"/>
      <c r="V59" s="40"/>
      <c r="W59" s="133"/>
      <c r="X59" s="40"/>
      <c r="Y59" s="40"/>
      <c r="Z59" s="133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135"/>
      <c r="AM59" s="40"/>
      <c r="AN59" s="136"/>
      <c r="AO59" s="136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137"/>
    </row>
    <row r="60" customFormat="false" ht="12.75" hidden="false" customHeight="true" outlineLevel="0" collapsed="false">
      <c r="A60" s="138" t="s">
        <v>85</v>
      </c>
      <c r="B60" s="138"/>
      <c r="C60" s="201"/>
      <c r="E60" s="140" t="s">
        <v>86</v>
      </c>
      <c r="F60" s="140"/>
      <c r="G60" s="140"/>
      <c r="H60" s="140"/>
      <c r="I60" s="140"/>
      <c r="J60" s="140"/>
      <c r="L60" s="123"/>
      <c r="M60" s="123"/>
      <c r="N60" s="123"/>
      <c r="P60" s="124"/>
      <c r="Q60" s="124"/>
      <c r="R60" s="124"/>
      <c r="S60" s="124"/>
      <c r="T60" s="124"/>
      <c r="U60" s="125"/>
      <c r="V60" s="125"/>
      <c r="W60" s="126"/>
      <c r="X60" s="125"/>
      <c r="Y60" s="125"/>
      <c r="Z60" s="126"/>
      <c r="AA60" s="125"/>
      <c r="AB60" s="125"/>
      <c r="AC60" s="125"/>
      <c r="AD60" s="125"/>
      <c r="AE60" s="125"/>
      <c r="AF60" s="125"/>
      <c r="AG60" s="125"/>
      <c r="AH60" s="125"/>
      <c r="AI60" s="125"/>
      <c r="AJ60" s="125"/>
      <c r="AK60" s="141" t="n">
        <f aca="false">AO4</f>
        <v>43522</v>
      </c>
      <c r="AL60" s="141"/>
      <c r="AM60" s="141"/>
      <c r="AN60" s="129"/>
      <c r="AO60" s="129"/>
    </row>
    <row r="61" customFormat="false" ht="12.75" hidden="false" customHeight="true" outlineLevel="0" collapsed="false">
      <c r="A61" s="40"/>
      <c r="B61" s="40"/>
      <c r="C61" s="202"/>
      <c r="D61" s="40"/>
      <c r="E61" s="132" t="s">
        <v>82</v>
      </c>
      <c r="F61" s="132"/>
      <c r="G61" s="132"/>
      <c r="H61" s="132"/>
      <c r="I61" s="132"/>
      <c r="J61" s="132"/>
      <c r="K61" s="40"/>
      <c r="L61" s="132" t="s">
        <v>83</v>
      </c>
      <c r="M61" s="132"/>
      <c r="N61" s="132"/>
      <c r="O61" s="40"/>
      <c r="P61" s="132" t="s">
        <v>84</v>
      </c>
      <c r="Q61" s="132"/>
      <c r="R61" s="132"/>
      <c r="S61" s="132"/>
      <c r="T61" s="132"/>
      <c r="U61" s="136"/>
      <c r="V61" s="136"/>
      <c r="W61" s="142"/>
      <c r="X61" s="136"/>
      <c r="Y61" s="136"/>
      <c r="Z61" s="142"/>
      <c r="AA61" s="136"/>
      <c r="AB61" s="136"/>
      <c r="AC61" s="136"/>
      <c r="AD61" s="136"/>
      <c r="AE61" s="136"/>
      <c r="AF61" s="136"/>
      <c r="AG61" s="136"/>
      <c r="AH61" s="136"/>
      <c r="AI61" s="136"/>
      <c r="AJ61" s="136"/>
      <c r="AK61" s="136"/>
      <c r="AL61" s="40"/>
      <c r="AM61" s="136"/>
      <c r="AN61" s="136"/>
      <c r="AO61" s="136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137"/>
    </row>
    <row r="63" customFormat="false" ht="12.75" hidden="false" customHeight="true" outlineLevel="0" collapsed="false">
      <c r="D63" s="144" t="s">
        <v>87</v>
      </c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44"/>
      <c r="AH63" s="144"/>
      <c r="AI63" s="144"/>
      <c r="AJ63" s="144"/>
      <c r="AK63" s="144"/>
      <c r="AL63" s="144"/>
      <c r="AM63" s="144"/>
    </row>
    <row r="64" customFormat="false" ht="12.75" hidden="false" customHeight="true" outlineLevel="0" collapsed="false">
      <c r="D64" s="6" t="s">
        <v>35</v>
      </c>
      <c r="E64" s="6" t="s">
        <v>88</v>
      </c>
      <c r="F64" s="145" t="s">
        <v>89</v>
      </c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</row>
    <row r="65" customFormat="false" ht="12.75" hidden="false" customHeight="true" outlineLevel="0" collapsed="false">
      <c r="D65" s="6" t="s">
        <v>38</v>
      </c>
      <c r="E65" s="6" t="s">
        <v>88</v>
      </c>
      <c r="F65" s="145" t="s">
        <v>90</v>
      </c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  <c r="AL65" s="145"/>
      <c r="AM65" s="145"/>
    </row>
    <row r="66" customFormat="false" ht="12.75" hidden="false" customHeight="true" outlineLevel="0" collapsed="false">
      <c r="D66" s="6" t="s">
        <v>91</v>
      </c>
      <c r="E66" s="6" t="s">
        <v>88</v>
      </c>
      <c r="F66" s="145" t="s">
        <v>92</v>
      </c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  <c r="AF66" s="145"/>
      <c r="AG66" s="145"/>
      <c r="AH66" s="145"/>
      <c r="AI66" s="145"/>
      <c r="AJ66" s="145"/>
      <c r="AK66" s="145"/>
      <c r="AL66" s="145"/>
      <c r="AM66" s="145"/>
    </row>
    <row r="67" customFormat="false" ht="12.75" hidden="false" customHeight="true" outlineLevel="0" collapsed="false">
      <c r="D67" s="6" t="s">
        <v>93</v>
      </c>
      <c r="E67" s="6" t="s">
        <v>88</v>
      </c>
      <c r="F67" s="145" t="s">
        <v>94</v>
      </c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  <c r="AK67" s="145"/>
      <c r="AL67" s="145"/>
      <c r="AM67" s="145"/>
    </row>
    <row r="68" customFormat="false" ht="12.75" hidden="false" customHeight="true" outlineLevel="0" collapsed="false">
      <c r="D68" s="6" t="s">
        <v>36</v>
      </c>
      <c r="E68" s="6" t="s">
        <v>88</v>
      </c>
      <c r="F68" s="145" t="s">
        <v>95</v>
      </c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5"/>
      <c r="AF68" s="145"/>
      <c r="AG68" s="145"/>
      <c r="AH68" s="145"/>
      <c r="AI68" s="145"/>
      <c r="AJ68" s="145"/>
      <c r="AK68" s="145"/>
      <c r="AL68" s="145"/>
      <c r="AM68" s="145"/>
    </row>
    <row r="69" customFormat="false" ht="12.75" hidden="false" customHeight="true" outlineLevel="0" collapsed="false">
      <c r="D69" s="6" t="s">
        <v>37</v>
      </c>
      <c r="E69" s="6" t="s">
        <v>88</v>
      </c>
      <c r="F69" s="145" t="s">
        <v>96</v>
      </c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  <c r="AD69" s="145"/>
      <c r="AE69" s="145"/>
      <c r="AF69" s="145"/>
      <c r="AG69" s="145"/>
      <c r="AH69" s="145"/>
      <c r="AI69" s="145"/>
      <c r="AJ69" s="145"/>
      <c r="AK69" s="145"/>
      <c r="AL69" s="145"/>
      <c r="AM69" s="145"/>
    </row>
    <row r="70" customFormat="false" ht="12.75" hidden="false" customHeight="true" outlineLevel="0" collapsed="false">
      <c r="D70" s="6" t="s">
        <v>42</v>
      </c>
      <c r="E70" s="6" t="s">
        <v>88</v>
      </c>
      <c r="F70" s="145" t="s">
        <v>27</v>
      </c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</row>
    <row r="71" customFormat="false" ht="12.75" hidden="false" customHeight="true" outlineLevel="0" collapsed="false">
      <c r="D71" s="6" t="s">
        <v>97</v>
      </c>
      <c r="E71" s="6" t="s">
        <v>88</v>
      </c>
      <c r="F71" s="145" t="s">
        <v>98</v>
      </c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5"/>
      <c r="AL71" s="145"/>
      <c r="AM71" s="145"/>
    </row>
    <row r="72" customFormat="false" ht="12.75" hidden="false" customHeight="true" outlineLevel="0" collapsed="false">
      <c r="D72" s="6" t="s">
        <v>43</v>
      </c>
      <c r="E72" s="6" t="s">
        <v>88</v>
      </c>
      <c r="F72" s="145" t="s">
        <v>99</v>
      </c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  <c r="AM72" s="145"/>
    </row>
    <row r="73" customFormat="false" ht="12.75" hidden="false" customHeight="true" outlineLevel="0" collapsed="false">
      <c r="D73" s="6" t="s">
        <v>44</v>
      </c>
      <c r="E73" s="6" t="s">
        <v>88</v>
      </c>
      <c r="F73" s="145" t="s">
        <v>100</v>
      </c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  <c r="AA73" s="145"/>
      <c r="AB73" s="145"/>
      <c r="AC73" s="145"/>
      <c r="AD73" s="145"/>
      <c r="AE73" s="145"/>
      <c r="AF73" s="145"/>
      <c r="AG73" s="145"/>
      <c r="AH73" s="145"/>
      <c r="AI73" s="145"/>
      <c r="AJ73" s="145"/>
      <c r="AK73" s="145"/>
      <c r="AL73" s="145"/>
      <c r="AM73" s="145"/>
    </row>
    <row r="74" customFormat="false" ht="12.75" hidden="false" customHeight="true" outlineLevel="0" collapsed="false">
      <c r="D74" s="6" t="s">
        <v>40</v>
      </c>
      <c r="E74" s="6" t="s">
        <v>88</v>
      </c>
      <c r="F74" s="145" t="s">
        <v>101</v>
      </c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  <c r="AE74" s="145"/>
      <c r="AF74" s="145"/>
      <c r="AG74" s="145"/>
      <c r="AH74" s="145"/>
      <c r="AI74" s="145"/>
      <c r="AJ74" s="145"/>
      <c r="AK74" s="145"/>
      <c r="AL74" s="145"/>
      <c r="AM74" s="145"/>
    </row>
    <row r="75" customFormat="false" ht="12.75" hidden="false" customHeight="true" outlineLevel="0" collapsed="false">
      <c r="D75" s="6" t="s">
        <v>45</v>
      </c>
      <c r="E75" s="6" t="s">
        <v>88</v>
      </c>
      <c r="F75" s="145" t="s">
        <v>30</v>
      </c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</row>
    <row r="76" customFormat="false" ht="12.75" hidden="false" customHeight="true" outlineLevel="0" collapsed="false">
      <c r="D76" s="6" t="s">
        <v>46</v>
      </c>
      <c r="E76" s="6" t="s">
        <v>88</v>
      </c>
      <c r="F76" s="145" t="s">
        <v>31</v>
      </c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5"/>
      <c r="AL76" s="145"/>
      <c r="AM76" s="145"/>
    </row>
    <row r="77" customFormat="false" ht="12.75" hidden="false" customHeight="true" outlineLevel="0" collapsed="false">
      <c r="D77" s="6" t="s">
        <v>41</v>
      </c>
      <c r="E77" s="6" t="s">
        <v>88</v>
      </c>
      <c r="F77" s="145" t="s">
        <v>102</v>
      </c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</row>
    <row r="78" customFormat="false" ht="12.75" hidden="false" customHeight="true" outlineLevel="0" collapsed="false">
      <c r="D78" s="6" t="s">
        <v>47</v>
      </c>
      <c r="E78" s="6" t="s">
        <v>88</v>
      </c>
      <c r="F78" s="145" t="s">
        <v>32</v>
      </c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5"/>
      <c r="AL78" s="145"/>
      <c r="AM78" s="145"/>
    </row>
    <row r="79" customFormat="false" ht="12.75" hidden="false" customHeight="true" outlineLevel="0" collapsed="false">
      <c r="D79" s="6" t="s">
        <v>48</v>
      </c>
      <c r="E79" s="6" t="s">
        <v>88</v>
      </c>
      <c r="F79" s="145" t="s">
        <v>33</v>
      </c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</row>
  </sheetData>
  <autoFilter ref="A12:BA54"/>
  <mergeCells count="284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E53"/>
    <mergeCell ref="A54:E54"/>
    <mergeCell ref="A55:E55"/>
    <mergeCell ref="A56:E56"/>
    <mergeCell ref="A58:D58"/>
    <mergeCell ref="E58:J58"/>
    <mergeCell ref="L58:N58"/>
    <mergeCell ref="P58:T58"/>
    <mergeCell ref="AK58:AM58"/>
    <mergeCell ref="E59:J59"/>
    <mergeCell ref="L59:N59"/>
    <mergeCell ref="P59:T59"/>
    <mergeCell ref="E60:J60"/>
    <mergeCell ref="L60:N60"/>
    <mergeCell ref="P60:T60"/>
    <mergeCell ref="AK60:AM60"/>
    <mergeCell ref="E61:J61"/>
    <mergeCell ref="L61:N61"/>
    <mergeCell ref="P61:T61"/>
    <mergeCell ref="D63:AM63"/>
    <mergeCell ref="F64:AM64"/>
    <mergeCell ref="F65:AM65"/>
    <mergeCell ref="F66:AM66"/>
    <mergeCell ref="F67:AM67"/>
    <mergeCell ref="F68:AM68"/>
    <mergeCell ref="F69:AM69"/>
    <mergeCell ref="F70:AM70"/>
    <mergeCell ref="F71:AM71"/>
    <mergeCell ref="F72:AM72"/>
    <mergeCell ref="F73:AM73"/>
    <mergeCell ref="F74:AM74"/>
    <mergeCell ref="F75:AM75"/>
    <mergeCell ref="F76:AM76"/>
    <mergeCell ref="F77:AM77"/>
    <mergeCell ref="F78:AM78"/>
    <mergeCell ref="F79:AM79"/>
  </mergeCells>
  <conditionalFormatting sqref="AH16:AJ16,AH20:AJ20,AH24:AJ24,AH28:AJ28,AH32:AJ32,AH36:AJ36,AH40:AJ40,AH44:AJ44,AH48:AJ48,AH52:AJ52">
    <cfRule type="cellIs" priority="2" operator="greaterThan" aboveAverage="0" equalAverage="0" bottom="0" percent="0" rank="0" text="" dxfId="0">
      <formula>4</formula>
    </cfRule>
  </conditionalFormatting>
  <conditionalFormatting sqref="F16:Y16,F20:Y20,F24:Y24,F28:Y28,F32:Y32,F36:Y36,F40:Y40,F44:Y44,F48:AG48,F52:AG52,AB16:AC16,AB20:AC20,AB24:AC24,AB32:AC32,AB40:AC40,AB28:AC28,AB36:AC36,AB44:AC44,AF20:AG20,AF44:AG44,AF36:AG36,AF28:AG28,AF40:AG40,AF32:AG32,AF24:AG24">
    <cfRule type="cellIs" priority="3" operator="greaterThan" aboveAverage="0" equalAverage="0" bottom="0" percent="0" rank="0" text="" dxfId="1">
      <formula>4</formula>
    </cfRule>
  </conditionalFormatting>
  <conditionalFormatting sqref="Z16:AA16,Z20:AA20,Z24:AA24,Z28:AA28,Z32:AA32,Z36:AA36,Z40:AA40,Z44:AA44">
    <cfRule type="cellIs" priority="4" operator="greaterThan" aboveAverage="0" equalAverage="0" bottom="0" percent="0" rank="0" text="" dxfId="2">
      <formula>4</formula>
    </cfRule>
  </conditionalFormatting>
  <conditionalFormatting sqref="AD16:AE16">
    <cfRule type="cellIs" priority="5" operator="greaterThan" aboveAverage="0" equalAverage="0" bottom="0" percent="0" rank="0" text="" dxfId="3">
      <formula>4</formula>
    </cfRule>
  </conditionalFormatting>
  <conditionalFormatting sqref="AF16:AG16">
    <cfRule type="cellIs" priority="6" operator="greaterThan" aboveAverage="0" equalAverage="0" bottom="0" percent="0" rank="0" text="" dxfId="4">
      <formula>4</formula>
    </cfRule>
  </conditionalFormatting>
  <conditionalFormatting sqref="AD20:AE20,AD24:AE24,AD28:AE28,AD32:AE32,AD36:AE36,AD40:AE40,AD44:AE44">
    <cfRule type="cellIs" priority="7" operator="greaterThan" aboveAverage="0" equalAverage="0" bottom="0" percent="0" rank="0" text="" dxfId="5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CC00"/>
    <pageSetUpPr fitToPage="true"/>
  </sheetPr>
  <dimension ref="A2:BA7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80" workbookViewId="0">
      <pane xSplit="5" ySplit="12" topLeftCell="F13" activePane="bottomRight" state="frozen"/>
      <selection pane="topLeft" activeCell="A1" activeCellId="0" sqref="A1"/>
      <selection pane="topRight" activeCell="F1" activeCellId="0" sqref="F1"/>
      <selection pane="bottomLeft" activeCell="A13" activeCellId="0" sqref="A13"/>
      <selection pane="bottomRight" activeCell="AE1" activeCellId="0" sqref="AE1"/>
    </sheetView>
  </sheetViews>
  <sheetFormatPr defaultRowHeight="12.75"/>
  <cols>
    <col collapsed="false" hidden="false" max="1" min="1" style="1" width="3.99489795918367"/>
    <col collapsed="false" hidden="false" max="2" min="2" style="1" width="29.5357142857143"/>
    <col collapsed="false" hidden="false" max="3" min="3" style="120" width="16.5510204081633"/>
    <col collapsed="false" hidden="false" max="4" min="4" style="1" width="27.6836734693878"/>
    <col collapsed="false" hidden="false" max="5" min="5" style="1" width="3.99489795918367"/>
    <col collapsed="false" hidden="false" max="16" min="6" style="1" width="4.70918367346939"/>
    <col collapsed="false" hidden="false" max="17" min="17" style="2" width="4.70918367346939"/>
    <col collapsed="false" hidden="false" max="19" min="18" style="1" width="4.70918367346939"/>
    <col collapsed="false" hidden="false" max="20" min="20" style="2" width="4.70918367346939"/>
    <col collapsed="false" hidden="false" max="22" min="21" style="1" width="4.70918367346939"/>
    <col collapsed="false" hidden="false" max="23" min="23" style="2" width="4.70918367346939"/>
    <col collapsed="false" hidden="false" max="24" min="24" style="1" width="4.70918367346939"/>
    <col collapsed="false" hidden="false" max="26" min="25" style="2" width="4.70918367346939"/>
    <col collapsed="false" hidden="false" max="29" min="27" style="1" width="4.70918367346939"/>
    <col collapsed="false" hidden="false" max="30" min="30" style="2" width="4.70918367346939"/>
    <col collapsed="false" hidden="false" max="31" min="31" style="3" width="4.70918367346939"/>
    <col collapsed="false" hidden="false" max="36" min="32" style="1" width="4.70918367346939"/>
    <col collapsed="false" hidden="false" max="37" min="37" style="1" width="7.70408163265306"/>
    <col collapsed="false" hidden="false" max="39" min="38" style="1" width="4.70918367346939"/>
    <col collapsed="false" hidden="false" max="40" min="40" style="1" width="8.8469387755102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9.55612244897959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9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4"/>
      <c r="Q4" s="13"/>
      <c r="R4" s="14"/>
      <c r="S4" s="11"/>
      <c r="U4" s="11"/>
      <c r="V4" s="11"/>
      <c r="X4" s="11"/>
      <c r="AA4" s="11"/>
      <c r="AB4" s="11"/>
      <c r="AC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  <c r="Q5" s="19"/>
      <c r="R5" s="11"/>
      <c r="S5" s="11"/>
      <c r="U5" s="11"/>
      <c r="V5" s="11"/>
      <c r="X5" s="11"/>
      <c r="AA5" s="11"/>
      <c r="AB5" s="11"/>
      <c r="AC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4"/>
      <c r="Q6" s="13"/>
      <c r="R6" s="11"/>
      <c r="S6" s="11"/>
      <c r="U6" s="11"/>
      <c r="V6" s="11"/>
      <c r="X6" s="11"/>
      <c r="AA6" s="11"/>
      <c r="AB6" s="11"/>
      <c r="AC6" s="11"/>
      <c r="AK6" s="11"/>
    </row>
    <row r="7" customFormat="false" ht="16.5" hidden="false" customHeight="true" outlineLevel="0" collapsed="false">
      <c r="A7" s="11"/>
      <c r="B7" s="22"/>
      <c r="C7" s="194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5"/>
      <c r="X7" s="23"/>
      <c r="Y7" s="25"/>
      <c r="Z7" s="25"/>
      <c r="AA7" s="23"/>
      <c r="AB7" s="23"/>
      <c r="AC7" s="23"/>
      <c r="AD7" s="25"/>
      <c r="AE7" s="26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93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196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46.45" hidden="false" customHeight="true" outlineLevel="0" collapsed="false">
      <c r="A11" s="31"/>
      <c r="B11" s="31"/>
      <c r="C11" s="196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2" t="n">
        <v>11</v>
      </c>
      <c r="Q11" s="43" t="n">
        <v>12</v>
      </c>
      <c r="R11" s="42" t="n">
        <v>13</v>
      </c>
      <c r="S11" s="42" t="n">
        <v>14</v>
      </c>
      <c r="T11" s="43" t="n">
        <v>15</v>
      </c>
      <c r="U11" s="42" t="n">
        <v>16</v>
      </c>
      <c r="V11" s="42" t="n">
        <v>17</v>
      </c>
      <c r="W11" s="43" t="n">
        <v>18</v>
      </c>
      <c r="X11" s="42" t="n">
        <v>19</v>
      </c>
      <c r="Y11" s="43" t="n">
        <v>20</v>
      </c>
      <c r="Z11" s="43" t="n">
        <v>21</v>
      </c>
      <c r="AA11" s="42" t="n">
        <v>22</v>
      </c>
      <c r="AB11" s="42" t="n">
        <v>23</v>
      </c>
      <c r="AC11" s="42" t="n">
        <v>24</v>
      </c>
      <c r="AD11" s="43" t="n">
        <v>25</v>
      </c>
      <c r="AE11" s="44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5.25" hidden="false" customHeight="true" outlineLevel="0" collapsed="false">
      <c r="A12" s="46"/>
      <c r="B12" s="47"/>
      <c r="C12" s="197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  <c r="R12" s="49"/>
      <c r="S12" s="49"/>
      <c r="T12" s="50"/>
      <c r="U12" s="49"/>
      <c r="V12" s="49"/>
      <c r="W12" s="50"/>
      <c r="X12" s="49"/>
      <c r="Y12" s="50"/>
      <c r="Z12" s="50"/>
      <c r="AA12" s="49"/>
      <c r="AB12" s="49"/>
      <c r="AC12" s="49"/>
      <c r="AD12" s="50"/>
      <c r="AE12" s="51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>Алукій Людмила Вікторівна</v>
      </c>
      <c r="C13" s="102" t="s">
        <v>265</v>
      </c>
      <c r="D13" s="60" t="str">
        <f aca="false">IFERROR(VLOOKUP($C13,Списки!$A$1:$C$3999,3,0),"")</f>
        <v>прибиральник</v>
      </c>
      <c r="E13" s="0"/>
      <c r="F13" s="61" t="str">
        <f aca="false">VLOOKUP(F$11,Графік!$A$5:$C$32,3,0)</f>
        <v>Р</v>
      </c>
      <c r="G13" s="158" t="str">
        <f aca="false">VLOOKUP(G$11,Графік!$A$5:$C$32,3,0)</f>
        <v>Р</v>
      </c>
      <c r="H13" s="158" t="str">
        <f aca="false">VLOOKUP(H$11,Графік!$A$5:$C$32,3,0)</f>
        <v>ВВ</v>
      </c>
      <c r="I13" s="158" t="str">
        <f aca="false">VLOOKUP(I$11,Графік!$A$5:$C$32,3,0)</f>
        <v>ВВ</v>
      </c>
      <c r="J13" s="158" t="str">
        <f aca="false">VLOOKUP(J$11,Графік!$A$5:$C$32,3,0)</f>
        <v>Р</v>
      </c>
      <c r="K13" s="158" t="str">
        <f aca="false">VLOOKUP(K$11,Графік!$A$5:$C$32,3,0)</f>
        <v>Р</v>
      </c>
      <c r="L13" s="158" t="str">
        <f aca="false">VLOOKUP(L$11,Графік!$A$5:$C$32,3,0)</f>
        <v>Р</v>
      </c>
      <c r="M13" s="158" t="str">
        <f aca="false">VLOOKUP(M$11,Графік!$A$5:$C$32,3,0)</f>
        <v>Р</v>
      </c>
      <c r="N13" s="158" t="str">
        <f aca="false">VLOOKUP(N$11,Графік!$A$5:$C$32,3,0)</f>
        <v>ВВ</v>
      </c>
      <c r="O13" s="158" t="str">
        <f aca="false">VLOOKUP(O$11,Графік!$A$5:$C$32,3,0)</f>
        <v>ВВ</v>
      </c>
      <c r="P13" s="158" t="str">
        <f aca="false">VLOOKUP(P$11,Графік!$A$5:$C$32,3,0)</f>
        <v>Р</v>
      </c>
      <c r="Q13" s="159" t="str">
        <f aca="false">VLOOKUP(Q$11,Графік!$A$5:$C$32,3,0)</f>
        <v>Р</v>
      </c>
      <c r="R13" s="158" t="str">
        <f aca="false">VLOOKUP(R$11,Графік!$A$5:$C$32,3,0)</f>
        <v>Р</v>
      </c>
      <c r="S13" s="158" t="str">
        <f aca="false">VLOOKUP(S$11,Графік!$A$5:$C$32,3,0)</f>
        <v>Р</v>
      </c>
      <c r="T13" s="159" t="str">
        <f aca="false">VLOOKUP(T$11,Графік!$A$5:$C$32,3,0)</f>
        <v>ВВ</v>
      </c>
      <c r="U13" s="158" t="str">
        <f aca="false">VLOOKUP(U$11,Графік!$A$5:$C$32,3,0)</f>
        <v>ВВ</v>
      </c>
      <c r="V13" s="158" t="str">
        <f aca="false">VLOOKUP(V$11,Графік!$A$5:$C$32,3,0)</f>
        <v>Р</v>
      </c>
      <c r="W13" s="159" t="str">
        <f aca="false">VLOOKUP(W$11,Графік!$A$5:$C$32,3,0)</f>
        <v>Р</v>
      </c>
      <c r="X13" s="158" t="str">
        <f aca="false">VLOOKUP(X$11,Графік!$A$5:$C$32,3,0)</f>
        <v>Р</v>
      </c>
      <c r="Y13" s="159" t="str">
        <f aca="false">VLOOKUP(Y$11,Графік!$A$5:$C$32,3,0)</f>
        <v>Р</v>
      </c>
      <c r="Z13" s="159" t="str">
        <f aca="false">VLOOKUP(Z$11,Графік!$A$5:$C$32,3,0)</f>
        <v>ВВ</v>
      </c>
      <c r="AA13" s="158" t="str">
        <f aca="false">VLOOKUP(AA$11,Графік!$A$5:$C$32,3,0)</f>
        <v>ВВ</v>
      </c>
      <c r="AB13" s="158" t="s">
        <v>51</v>
      </c>
      <c r="AC13" s="158" t="s">
        <v>51</v>
      </c>
      <c r="AD13" s="159" t="str">
        <f aca="false">VLOOKUP(AD$11,Графік!$A$5:$C$32,3,0)</f>
        <v>Р</v>
      </c>
      <c r="AE13" s="160" t="str">
        <f aca="false">VLOOKUP(AE$11,Графік!$A$5:$C$32,3,0)</f>
        <v>Р</v>
      </c>
      <c r="AF13" s="158" t="str">
        <f aca="false">VLOOKUP(AF$11,Графік!$A$5:$C$32,3,0)</f>
        <v>ВВ</v>
      </c>
      <c r="AG13" s="159" t="str">
        <f aca="false">VLOOKUP(AG$11,Графік!$A$5:$C$32,3,0)</f>
        <v>ВВ</v>
      </c>
      <c r="AH13" s="158"/>
      <c r="AI13" s="158"/>
      <c r="AJ13" s="161"/>
      <c r="AK13" s="66" t="n">
        <f aca="false">SUMIF($F13:$AJ16,"Р",$F14:$AJ14)</f>
        <v>128</v>
      </c>
      <c r="AL13" s="67" t="n">
        <f aca="false">SUMIF($F15:$AJ16,"НУ",$F16:$AJ16)</f>
        <v>0</v>
      </c>
      <c r="AM13" s="68" t="n">
        <f aca="false">SUMIF(F13:AJ16,"РВ",F14:AJ14)</f>
        <v>0</v>
      </c>
      <c r="AN13" s="69" t="n">
        <f aca="false">AK13+AL13+AM13</f>
        <v>128</v>
      </c>
      <c r="AO13" s="70" t="n">
        <f aca="false">COUNTIF($F13:$AJ16,"=Р")</f>
        <v>16</v>
      </c>
      <c r="AP13" s="70" t="n">
        <f aca="false">COUNTIF($F13:$AJ16,"=ВВ")</f>
        <v>10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0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2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n">
        <f aca="false">IF(C13&gt;1,Графік!$D$36,"")</f>
        <v>144</v>
      </c>
    </row>
    <row r="14" s="80" customFormat="true" ht="15" hidden="false" customHeight="true" outlineLevel="0" collapsed="false">
      <c r="A14" s="57"/>
      <c r="B14" s="58"/>
      <c r="C14" s="102"/>
      <c r="D14" s="60"/>
      <c r="E14" s="74"/>
      <c r="F14" s="75" t="n">
        <f aca="false">IF(F13="Р",8,"")</f>
        <v>8</v>
      </c>
      <c r="G14" s="76" t="n">
        <f aca="false">IF(G13="Р",8,"")</f>
        <v>8</v>
      </c>
      <c r="H14" s="76" t="str">
        <f aca="false">IF(H13="Р",8,"")</f>
        <v/>
      </c>
      <c r="I14" s="76" t="str">
        <f aca="false">IF(I13="Р",8,"")</f>
        <v/>
      </c>
      <c r="J14" s="76" t="n">
        <f aca="false">IF(J13="Р",8,"")</f>
        <v>8</v>
      </c>
      <c r="K14" s="76" t="n">
        <f aca="false">IF(K13="Р",8,"")</f>
        <v>8</v>
      </c>
      <c r="L14" s="76" t="n">
        <f aca="false">IF(L13="Р",8,"")</f>
        <v>8</v>
      </c>
      <c r="M14" s="76" t="n">
        <f aca="false">IF(M13="Р",8,"")</f>
        <v>8</v>
      </c>
      <c r="N14" s="76" t="str">
        <f aca="false">IF(N13="Р",8,"")</f>
        <v/>
      </c>
      <c r="O14" s="76" t="str">
        <f aca="false">IF(O13="Р",8,"")</f>
        <v/>
      </c>
      <c r="P14" s="76" t="n">
        <f aca="false">IF(P13="Р",8,"")</f>
        <v>8</v>
      </c>
      <c r="Q14" s="77" t="n">
        <f aca="false">IF(Q13="Р",8,"")</f>
        <v>8</v>
      </c>
      <c r="R14" s="76" t="n">
        <f aca="false">IF(R13="Р",8,"")</f>
        <v>8</v>
      </c>
      <c r="S14" s="76" t="n">
        <f aca="false">IF(S13="Р",8,"")</f>
        <v>8</v>
      </c>
      <c r="T14" s="77" t="str">
        <f aca="false">IF(T13="Р",8,"")</f>
        <v/>
      </c>
      <c r="U14" s="76" t="str">
        <f aca="false">IF(U13="Р",8,"")</f>
        <v/>
      </c>
      <c r="V14" s="76" t="n">
        <f aca="false">IF(V13="Р",8,"")</f>
        <v>8</v>
      </c>
      <c r="W14" s="77" t="n">
        <f aca="false">IF(W13="Р",8,"")</f>
        <v>8</v>
      </c>
      <c r="X14" s="76" t="n">
        <f aca="false">IF(X13="Р",8,"")</f>
        <v>8</v>
      </c>
      <c r="Y14" s="77" t="n">
        <f aca="false">IF(Y13="Р",8,"")</f>
        <v>8</v>
      </c>
      <c r="Z14" s="77" t="str">
        <f aca="false">IF(Z13="Р",8,"")</f>
        <v/>
      </c>
      <c r="AA14" s="76" t="str">
        <f aca="false">IF(AA13="Р",8,"")</f>
        <v/>
      </c>
      <c r="AB14" s="76"/>
      <c r="AC14" s="76"/>
      <c r="AD14" s="77" t="n">
        <f aca="false">IF(AD13="Р",8,"")</f>
        <v>8</v>
      </c>
      <c r="AE14" s="78" t="n">
        <f aca="false">IF(AE13="Р",8,"")</f>
        <v>8</v>
      </c>
      <c r="AF14" s="76" t="str">
        <f aca="false">IF(AF13="Р",8,"")</f>
        <v/>
      </c>
      <c r="AG14" s="77" t="str">
        <f aca="false">IF(AG13="Р",8,"")</f>
        <v/>
      </c>
      <c r="AH14" s="76"/>
      <c r="AI14" s="76"/>
      <c r="AJ14" s="79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102"/>
      <c r="D15" s="60"/>
      <c r="E15" s="74"/>
      <c r="F15" s="81" t="str">
        <f aca="false">IF(F16&gt;0,"НУ","")</f>
        <v/>
      </c>
      <c r="G15" s="83" t="str">
        <f aca="false">IF(G16&gt;0,"НУ","")</f>
        <v/>
      </c>
      <c r="H15" s="83" t="str">
        <f aca="false">IF(H16&gt;0,"НУ","")</f>
        <v/>
      </c>
      <c r="I15" s="83" t="str">
        <f aca="false">IF(I16&gt;0,"НУ","")</f>
        <v/>
      </c>
      <c r="J15" s="83" t="str">
        <f aca="false">IF(J16&gt;0,"НУ","")</f>
        <v/>
      </c>
      <c r="K15" s="83" t="str">
        <f aca="false">IF(K16&gt;0,"НУ","")</f>
        <v/>
      </c>
      <c r="L15" s="83" t="str">
        <f aca="false">IF(L16&gt;0,"НУ","")</f>
        <v/>
      </c>
      <c r="M15" s="83" t="str">
        <f aca="false">IF(M16&gt;0,"НУ","")</f>
        <v/>
      </c>
      <c r="N15" s="83" t="str">
        <f aca="false">IF(N16&gt;0,"НУ","")</f>
        <v/>
      </c>
      <c r="O15" s="83" t="str">
        <f aca="false">IF(O16&gt;0,"НУ","")</f>
        <v/>
      </c>
      <c r="P15" s="83" t="str">
        <f aca="false">IF(P16&gt;0,"НУ","")</f>
        <v/>
      </c>
      <c r="Q15" s="83" t="str">
        <f aca="false">IF(Q16&gt;0,"НУ","")</f>
        <v/>
      </c>
      <c r="R15" s="83" t="str">
        <f aca="false">IF(R16&gt;0,"НУ","")</f>
        <v/>
      </c>
      <c r="S15" s="83" t="str">
        <f aca="false">IF(S16&gt;0,"НУ","")</f>
        <v/>
      </c>
      <c r="T15" s="83" t="str">
        <f aca="false">IF(T16&gt;0,"НУ","")</f>
        <v/>
      </c>
      <c r="U15" s="83" t="str">
        <f aca="false">IF(U16&gt;0,"НУ","")</f>
        <v/>
      </c>
      <c r="V15" s="83" t="str">
        <f aca="false">IF(V16&gt;0,"НУ","")</f>
        <v/>
      </c>
      <c r="W15" s="83" t="str">
        <f aca="false">IF(W16&gt;0,"НУ","")</f>
        <v/>
      </c>
      <c r="X15" s="83" t="str">
        <f aca="false">IF(X16&gt;0,"НУ","")</f>
        <v/>
      </c>
      <c r="Y15" s="83" t="str">
        <f aca="false">IF(Y16&gt;0,"НУ","")</f>
        <v/>
      </c>
      <c r="Z15" s="83" t="str">
        <f aca="false">IF(Z16&gt;0,"НУ","")</f>
        <v/>
      </c>
      <c r="AA15" s="83" t="str">
        <f aca="false">IF(AA16&gt;0,"НУ","")</f>
        <v/>
      </c>
      <c r="AB15" s="83"/>
      <c r="AC15" s="83"/>
      <c r="AD15" s="83" t="str">
        <f aca="false">IF(AD16&gt;0,"НУ","")</f>
        <v/>
      </c>
      <c r="AE15" s="84" t="str">
        <f aca="false">IF(AE16&gt;0,"НУ","")</f>
        <v/>
      </c>
      <c r="AF15" s="83" t="str">
        <f aca="false">IF(AF16&gt;0,"НУ","")</f>
        <v/>
      </c>
      <c r="AG15" s="83" t="str">
        <f aca="false">IF(AG16&gt;0,"НУ","")</f>
        <v/>
      </c>
      <c r="AH15" s="83"/>
      <c r="AI15" s="83" t="str">
        <f aca="false">IF(AI16&gt;0,"НУ","")</f>
        <v/>
      </c>
      <c r="AJ15" s="85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102"/>
      <c r="D16" s="60"/>
      <c r="E16" s="86"/>
      <c r="F16" s="87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9"/>
      <c r="R16" s="88"/>
      <c r="S16" s="88"/>
      <c r="T16" s="89"/>
      <c r="U16" s="88"/>
      <c r="V16" s="88"/>
      <c r="W16" s="89"/>
      <c r="X16" s="88"/>
      <c r="Y16" s="89"/>
      <c r="Z16" s="89"/>
      <c r="AA16" s="88"/>
      <c r="AB16" s="88"/>
      <c r="AC16" s="88"/>
      <c r="AD16" s="89"/>
      <c r="AE16" s="90"/>
      <c r="AF16" s="88"/>
      <c r="AG16" s="89"/>
      <c r="AH16" s="88"/>
      <c r="AI16" s="88"/>
      <c r="AJ16" s="91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>Гінкул Інна Михайлівна</v>
      </c>
      <c r="C17" s="102" t="s">
        <v>266</v>
      </c>
      <c r="D17" s="60" t="str">
        <f aca="false">IFERROR(VLOOKUP($C17,Списки!$A$1:$C$3999,3,0),"")</f>
        <v>прибиральник </v>
      </c>
      <c r="E17" s="92"/>
      <c r="F17" s="165" t="str">
        <f aca="false">VLOOKUP(F$11,Графік!$A$5:$C$32,3,0)</f>
        <v>Р</v>
      </c>
      <c r="G17" s="166" t="str">
        <f aca="false">VLOOKUP(G$11,Графік!$A$5:$C$32,3,0)</f>
        <v>Р</v>
      </c>
      <c r="H17" s="166" t="str">
        <f aca="false">VLOOKUP(H$11,Графік!$A$5:$C$32,3,0)</f>
        <v>ВВ</v>
      </c>
      <c r="I17" s="166" t="str">
        <f aca="false">VLOOKUP(I$11,Графік!$A$5:$C$32,3,0)</f>
        <v>ВВ</v>
      </c>
      <c r="J17" s="166" t="str">
        <f aca="false">VLOOKUP(J$11,Графік!$A$5:$C$32,3,0)</f>
        <v>Р</v>
      </c>
      <c r="K17" s="166" t="str">
        <f aca="false">VLOOKUP(K$11,Графік!$A$5:$C$32,3,0)</f>
        <v>Р</v>
      </c>
      <c r="L17" s="166" t="str">
        <f aca="false">VLOOKUP(L$11,Графік!$A$5:$C$32,3,0)</f>
        <v>Р</v>
      </c>
      <c r="M17" s="166" t="str">
        <f aca="false">VLOOKUP(M$11,Графік!$A$5:$C$32,3,0)</f>
        <v>Р</v>
      </c>
      <c r="N17" s="166" t="str">
        <f aca="false">VLOOKUP(N$11,Графік!$A$5:$C$32,3,0)</f>
        <v>ВВ</v>
      </c>
      <c r="O17" s="166" t="str">
        <f aca="false">VLOOKUP(O$11,Графік!$A$5:$C$32,3,0)</f>
        <v>ВВ</v>
      </c>
      <c r="P17" s="166" t="str">
        <f aca="false">VLOOKUP(P$11,Графік!$A$5:$C$32,3,0)</f>
        <v>Р</v>
      </c>
      <c r="Q17" s="167" t="str">
        <f aca="false">VLOOKUP(Q$11,Графік!$A$5:$C$32,3,0)</f>
        <v>Р</v>
      </c>
      <c r="R17" s="166" t="str">
        <f aca="false">VLOOKUP(R$11,Графік!$A$5:$C$32,3,0)</f>
        <v>Р</v>
      </c>
      <c r="S17" s="166" t="str">
        <f aca="false">VLOOKUP(S$11,Графік!$A$5:$C$32,3,0)</f>
        <v>Р</v>
      </c>
      <c r="T17" s="167" t="str">
        <f aca="false">VLOOKUP(T$11,Графік!$A$5:$C$32,3,0)</f>
        <v>ВВ</v>
      </c>
      <c r="U17" s="166" t="str">
        <f aca="false">VLOOKUP(U$11,Графік!$A$5:$C$32,3,0)</f>
        <v>ВВ</v>
      </c>
      <c r="V17" s="166" t="str">
        <f aca="false">VLOOKUP(V$11,Графік!$A$5:$C$32,3,0)</f>
        <v>Р</v>
      </c>
      <c r="W17" s="167" t="str">
        <f aca="false">VLOOKUP(W$11,Графік!$A$5:$C$32,3,0)</f>
        <v>Р</v>
      </c>
      <c r="X17" s="166" t="str">
        <f aca="false">VLOOKUP(X$11,Графік!$A$5:$C$32,3,0)</f>
        <v>Р</v>
      </c>
      <c r="Y17" s="167" t="str">
        <f aca="false">VLOOKUP(Y$11,Графік!$A$5:$C$32,3,0)</f>
        <v>Р</v>
      </c>
      <c r="Z17" s="159" t="str">
        <f aca="false">VLOOKUP(Z$11,Графік!$A$5:$C$32,3,0)</f>
        <v>ВВ</v>
      </c>
      <c r="AA17" s="158" t="str">
        <f aca="false">VLOOKUP(AA$11,Графік!$A$5:$C$32,3,0)</f>
        <v>ВВ</v>
      </c>
      <c r="AB17" s="158" t="s">
        <v>51</v>
      </c>
      <c r="AC17" s="158" t="s">
        <v>51</v>
      </c>
      <c r="AD17" s="159" t="str">
        <f aca="false">VLOOKUP(AD$11,Графік!$A$5:$C$32,3,0)</f>
        <v>Р</v>
      </c>
      <c r="AE17" s="160" t="str">
        <f aca="false">VLOOKUP(AE$11,Графік!$A$5:$C$32,3,0)</f>
        <v>Р</v>
      </c>
      <c r="AF17" s="158" t="str">
        <f aca="false">VLOOKUP(AF$11,Графік!$A$5:$C$32,3,0)</f>
        <v>ВВ</v>
      </c>
      <c r="AG17" s="159" t="str">
        <f aca="false">VLOOKUP(AG$11,Графік!$A$5:$C$32,3,0)</f>
        <v>ВВ</v>
      </c>
      <c r="AH17" s="166"/>
      <c r="AI17" s="166"/>
      <c r="AJ17" s="169"/>
      <c r="AK17" s="93" t="n">
        <f aca="false">SUMIF($F17:$AJ20,"Р",$F18:$AJ18)</f>
        <v>128</v>
      </c>
      <c r="AL17" s="94" t="n">
        <f aca="false">SUMIF($F19:$AJ20,"НУ",$F20:$AJ20)</f>
        <v>0</v>
      </c>
      <c r="AM17" s="95" t="n">
        <f aca="false">SUMIF(F17:AJ20,"РВ",F18:AJ18)</f>
        <v>0</v>
      </c>
      <c r="AN17" s="96" t="n">
        <f aca="false">AK17+AL17+AM17</f>
        <v>128</v>
      </c>
      <c r="AO17" s="70" t="n">
        <f aca="false">COUNTIF($F17:$AJ20,"=Р")</f>
        <v>16</v>
      </c>
      <c r="AP17" s="97" t="n">
        <f aca="false">COUNTIF($F17:$AJ20,"=ВВ")</f>
        <v>10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0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2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0</v>
      </c>
      <c r="BA17" s="73" t="n">
        <f aca="false">IF(C17&gt;1,Графік!$D$36,"")</f>
        <v>144</v>
      </c>
    </row>
    <row r="18" customFormat="false" ht="15" hidden="false" customHeight="true" outlineLevel="0" collapsed="false">
      <c r="A18" s="57"/>
      <c r="B18" s="58"/>
      <c r="C18" s="102"/>
      <c r="D18" s="60"/>
      <c r="E18" s="100"/>
      <c r="F18" s="75" t="n">
        <f aca="false">IF(F17="Р",8,"")</f>
        <v>8</v>
      </c>
      <c r="G18" s="76" t="n">
        <f aca="false">IF(G17="Р",8,"")</f>
        <v>8</v>
      </c>
      <c r="H18" s="170" t="str">
        <f aca="false">IF(H17="Р",8,"")</f>
        <v/>
      </c>
      <c r="I18" s="170" t="str">
        <f aca="false">IF(I17="Р",8,"")</f>
        <v/>
      </c>
      <c r="J18" s="170" t="n">
        <f aca="false">IF(J17="Р",8,"")</f>
        <v>8</v>
      </c>
      <c r="K18" s="170" t="n">
        <f aca="false">IF(K17="Р",8,"")</f>
        <v>8</v>
      </c>
      <c r="L18" s="170" t="n">
        <f aca="false">IF(L17="Р",8,"")</f>
        <v>8</v>
      </c>
      <c r="M18" s="170" t="n">
        <f aca="false">IF(M17="Р",8,"")</f>
        <v>8</v>
      </c>
      <c r="N18" s="170" t="str">
        <f aca="false">IF(N17="Р",8,"")</f>
        <v/>
      </c>
      <c r="O18" s="170" t="str">
        <f aca="false">IF(O17="Р",8,"")</f>
        <v/>
      </c>
      <c r="P18" s="170" t="n">
        <f aca="false">IF(P17="Р",8,"")</f>
        <v>8</v>
      </c>
      <c r="Q18" s="171" t="n">
        <f aca="false">IF(Q17="Р",8,"")</f>
        <v>8</v>
      </c>
      <c r="R18" s="170" t="n">
        <f aca="false">IF(R17="Р",8,"")</f>
        <v>8</v>
      </c>
      <c r="S18" s="170" t="n">
        <f aca="false">IF(S17="Р",8,"")</f>
        <v>8</v>
      </c>
      <c r="T18" s="171" t="str">
        <f aca="false">IF(T17="Р",8,"")</f>
        <v/>
      </c>
      <c r="U18" s="170" t="str">
        <f aca="false">IF(U17="Р",8,"")</f>
        <v/>
      </c>
      <c r="V18" s="170" t="n">
        <f aca="false">IF(V17="Р",8,"")</f>
        <v>8</v>
      </c>
      <c r="W18" s="171" t="n">
        <f aca="false">IF(W17="Р",8,"")</f>
        <v>8</v>
      </c>
      <c r="X18" s="170" t="n">
        <f aca="false">IF(X17="Р",8,"")</f>
        <v>8</v>
      </c>
      <c r="Y18" s="171" t="n">
        <f aca="false">IF(Y17="Р",8,"")</f>
        <v>8</v>
      </c>
      <c r="Z18" s="77" t="str">
        <f aca="false">IF(Z17="Р",8,"")</f>
        <v/>
      </c>
      <c r="AA18" s="76" t="str">
        <f aca="false">IF(AA17="Р",8,"")</f>
        <v/>
      </c>
      <c r="AB18" s="76"/>
      <c r="AC18" s="76"/>
      <c r="AD18" s="77" t="n">
        <f aca="false">IF(AD17="Р",8,"")</f>
        <v>8</v>
      </c>
      <c r="AE18" s="78" t="n">
        <f aca="false">IF(AE17="Р",8,"")</f>
        <v>8</v>
      </c>
      <c r="AF18" s="76" t="str">
        <f aca="false">IF(AF17="Р",8,"")</f>
        <v/>
      </c>
      <c r="AG18" s="77" t="str">
        <f aca="false">IF(AG17="Р",8,"")</f>
        <v/>
      </c>
      <c r="AH18" s="76"/>
      <c r="AI18" s="76"/>
      <c r="AJ18" s="79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102"/>
      <c r="D19" s="60"/>
      <c r="E19" s="100"/>
      <c r="F19" s="82" t="str">
        <f aca="false">IF(F20&gt;0,"НУ","")</f>
        <v/>
      </c>
      <c r="G19" s="82" t="str">
        <f aca="false">IF(G20&gt;0,"НУ","")</f>
        <v/>
      </c>
      <c r="H19" s="82" t="str">
        <f aca="false">IF(H20&gt;0,"НУ","")</f>
        <v/>
      </c>
      <c r="I19" s="82" t="str">
        <f aca="false">IF(I20&gt;0,"НУ","")</f>
        <v/>
      </c>
      <c r="J19" s="82" t="str">
        <f aca="false">IF(J20&gt;0,"НУ","")</f>
        <v/>
      </c>
      <c r="K19" s="82" t="str">
        <f aca="false">IF(K20&gt;0,"НУ","")</f>
        <v/>
      </c>
      <c r="L19" s="82" t="str">
        <f aca="false">IF(L20&gt;0,"НУ","")</f>
        <v/>
      </c>
      <c r="M19" s="82" t="str">
        <f aca="false">IF(M20&gt;0,"НУ","")</f>
        <v/>
      </c>
      <c r="N19" s="82" t="str">
        <f aca="false">IF(N20&gt;0,"НУ","")</f>
        <v/>
      </c>
      <c r="O19" s="82" t="str">
        <f aca="false">IF(O20&gt;0,"НУ","")</f>
        <v/>
      </c>
      <c r="P19" s="82" t="str">
        <f aca="false">IF(P20&gt;0,"НУ","")</f>
        <v/>
      </c>
      <c r="Q19" s="83" t="str">
        <f aca="false">IF(Q20&gt;0,"НУ","")</f>
        <v/>
      </c>
      <c r="R19" s="82" t="str">
        <f aca="false">IF(R20&gt;0,"НУ","")</f>
        <v/>
      </c>
      <c r="S19" s="82" t="str">
        <f aca="false">IF(S20&gt;0,"НУ","")</f>
        <v/>
      </c>
      <c r="T19" s="83" t="str">
        <f aca="false">IF(T20&gt;0,"НУ","")</f>
        <v/>
      </c>
      <c r="U19" s="82" t="str">
        <f aca="false">IF(U20&gt;0,"НУ","")</f>
        <v/>
      </c>
      <c r="V19" s="82" t="str">
        <f aca="false">IF(V20&gt;0,"НУ","")</f>
        <v/>
      </c>
      <c r="W19" s="83" t="str">
        <f aca="false">IF(W20&gt;0,"НУ","")</f>
        <v/>
      </c>
      <c r="X19" s="82" t="str">
        <f aca="false">IF(X20&gt;0,"НУ","")</f>
        <v/>
      </c>
      <c r="Y19" s="83" t="str">
        <f aca="false">IF(Y20&gt;0,"НУ","")</f>
        <v/>
      </c>
      <c r="Z19" s="83" t="str">
        <f aca="false">IF(Z20&gt;0,"НУ","")</f>
        <v/>
      </c>
      <c r="AA19" s="83" t="str">
        <f aca="false">IF(AA20&gt;0,"НУ","")</f>
        <v/>
      </c>
      <c r="AB19" s="83"/>
      <c r="AC19" s="83"/>
      <c r="AD19" s="83" t="str">
        <f aca="false">IF(AD20&gt;0,"НУ","")</f>
        <v/>
      </c>
      <c r="AE19" s="84" t="str">
        <f aca="false">IF(AE20&gt;0,"НУ","")</f>
        <v/>
      </c>
      <c r="AF19" s="83" t="str">
        <f aca="false">IF(AF20&gt;0,"НУ","")</f>
        <v/>
      </c>
      <c r="AG19" s="83" t="str">
        <f aca="false">IF(AG20&gt;0,"НУ","")</f>
        <v/>
      </c>
      <c r="AH19" s="82"/>
      <c r="AI19" s="82"/>
      <c r="AJ19" s="173"/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102"/>
      <c r="D20" s="60"/>
      <c r="E20" s="101"/>
      <c r="F20" s="87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9"/>
      <c r="R20" s="88"/>
      <c r="S20" s="88"/>
      <c r="T20" s="89"/>
      <c r="U20" s="88"/>
      <c r="V20" s="88"/>
      <c r="W20" s="89"/>
      <c r="X20" s="88"/>
      <c r="Y20" s="89"/>
      <c r="Z20" s="89"/>
      <c r="AA20" s="88"/>
      <c r="AB20" s="88"/>
      <c r="AC20" s="88"/>
      <c r="AD20" s="89"/>
      <c r="AE20" s="90"/>
      <c r="AF20" s="88"/>
      <c r="AG20" s="89"/>
      <c r="AH20" s="88"/>
      <c r="AI20" s="88"/>
      <c r="AJ20" s="91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>Лупан  Тетяна  Дмитрівна</v>
      </c>
      <c r="C21" s="102" t="s">
        <v>267</v>
      </c>
      <c r="D21" s="60" t="str">
        <f aca="false">IFERROR(VLOOKUP($C21,Списки!$A$1:$C$3999,3,0),"")</f>
        <v>прибиральник</v>
      </c>
      <c r="E21" s="92"/>
      <c r="F21" s="61" t="str">
        <f aca="false">VLOOKUP(F$11,Графік!$A$5:$C$32,3,0)</f>
        <v>Р</v>
      </c>
      <c r="G21" s="158" t="str">
        <f aca="false">VLOOKUP(G$11,Графік!$A$5:$C$32,3,0)</f>
        <v>Р</v>
      </c>
      <c r="H21" s="158" t="str">
        <f aca="false">VLOOKUP(H$11,Графік!$A$5:$C$32,3,0)</f>
        <v>ВВ</v>
      </c>
      <c r="I21" s="158" t="str">
        <f aca="false">VLOOKUP(I$11,Графік!$A$5:$C$32,3,0)</f>
        <v>ВВ</v>
      </c>
      <c r="J21" s="158" t="str">
        <f aca="false">VLOOKUP(J$11,Графік!$A$5:$C$32,3,0)</f>
        <v>Р</v>
      </c>
      <c r="K21" s="158" t="str">
        <f aca="false">VLOOKUP(K$11,Графік!$A$5:$C$32,3,0)</f>
        <v>Р</v>
      </c>
      <c r="L21" s="158" t="str">
        <f aca="false">VLOOKUP(L$11,Графік!$A$5:$C$32,3,0)</f>
        <v>Р</v>
      </c>
      <c r="M21" s="158" t="str">
        <f aca="false">VLOOKUP(M$11,Графік!$A$5:$C$32,3,0)</f>
        <v>Р</v>
      </c>
      <c r="N21" s="158" t="str">
        <f aca="false">VLOOKUP(N$11,Графік!$A$5:$C$32,3,0)</f>
        <v>ВВ</v>
      </c>
      <c r="O21" s="158" t="str">
        <f aca="false">VLOOKUP(O$11,Графік!$A$5:$C$32,3,0)</f>
        <v>ВВ</v>
      </c>
      <c r="P21" s="158" t="str">
        <f aca="false">VLOOKUP(P$11,Графік!$A$5:$C$32,3,0)</f>
        <v>Р</v>
      </c>
      <c r="Q21" s="159" t="str">
        <f aca="false">VLOOKUP(Q$11,Графік!$A$5:$C$32,3,0)</f>
        <v>Р</v>
      </c>
      <c r="R21" s="158" t="str">
        <f aca="false">VLOOKUP(R$11,Графік!$A$5:$C$32,3,0)</f>
        <v>Р</v>
      </c>
      <c r="S21" s="158" t="str">
        <f aca="false">VLOOKUP(S$11,Графік!$A$5:$C$32,3,0)</f>
        <v>Р</v>
      </c>
      <c r="T21" s="159" t="str">
        <f aca="false">VLOOKUP(T$11,Графік!$A$5:$C$32,3,0)</f>
        <v>ВВ</v>
      </c>
      <c r="U21" s="158" t="str">
        <f aca="false">VLOOKUP(U$11,Графік!$A$5:$C$32,3,0)</f>
        <v>ВВ</v>
      </c>
      <c r="V21" s="158" t="str">
        <f aca="false">VLOOKUP(V$11,Графік!$A$5:$C$32,3,0)</f>
        <v>Р</v>
      </c>
      <c r="W21" s="159" t="str">
        <f aca="false">VLOOKUP(W$11,Графік!$A$5:$C$32,3,0)</f>
        <v>Р</v>
      </c>
      <c r="X21" s="158" t="str">
        <f aca="false">VLOOKUP(X$11,Графік!$A$5:$C$32,3,0)</f>
        <v>Р</v>
      </c>
      <c r="Y21" s="159" t="str">
        <f aca="false">VLOOKUP(Y$11,Графік!$A$5:$C$32,3,0)</f>
        <v>Р</v>
      </c>
      <c r="Z21" s="159" t="str">
        <f aca="false">VLOOKUP(Z$11,Графік!$A$5:$C$32,3,0)</f>
        <v>ВВ</v>
      </c>
      <c r="AA21" s="158" t="str">
        <f aca="false">VLOOKUP(AA$11,Графік!$A$5:$C$32,3,0)</f>
        <v>ВВ</v>
      </c>
      <c r="AB21" s="158" t="s">
        <v>51</v>
      </c>
      <c r="AC21" s="158" t="s">
        <v>51</v>
      </c>
      <c r="AD21" s="159" t="str">
        <f aca="false">VLOOKUP(AD$11,Графік!$A$5:$C$32,3,0)</f>
        <v>Р</v>
      </c>
      <c r="AE21" s="160" t="str">
        <f aca="false">VLOOKUP(AE$11,Графік!$A$5:$C$32,3,0)</f>
        <v>Р</v>
      </c>
      <c r="AF21" s="158" t="str">
        <f aca="false">VLOOKUP(AF$11,Графік!$A$5:$C$32,3,0)</f>
        <v>ВВ</v>
      </c>
      <c r="AG21" s="159" t="str">
        <f aca="false">VLOOKUP(AG$11,Графік!$A$5:$C$32,3,0)</f>
        <v>ВВ</v>
      </c>
      <c r="AH21" s="158"/>
      <c r="AI21" s="158"/>
      <c r="AJ21" s="161"/>
      <c r="AK21" s="93" t="n">
        <f aca="false">SUMIF($F21:$AJ24,"Р",$F22:$AJ22)</f>
        <v>126</v>
      </c>
      <c r="AL21" s="94" t="n">
        <f aca="false">SUMIF($F23:$AJ24,"НУ",$F24:$AJ24)</f>
        <v>0</v>
      </c>
      <c r="AM21" s="95" t="n">
        <f aca="false">SUMIF(F21:AJ24,"РВ",F22:AJ22)</f>
        <v>0</v>
      </c>
      <c r="AN21" s="96" t="n">
        <f aca="false">AK21+AL21+AM21</f>
        <v>126</v>
      </c>
      <c r="AO21" s="70" t="n">
        <f aca="false">COUNTIF($F21:$AJ24,"=Р")</f>
        <v>16</v>
      </c>
      <c r="AP21" s="97" t="n">
        <f aca="false">COUNTIF($F21:$AJ24,"=ВВ")</f>
        <v>10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2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0</v>
      </c>
      <c r="BA21" s="73" t="n">
        <f aca="false">IF(C21&gt;1,Графік!$D$36,"")</f>
        <v>144</v>
      </c>
    </row>
    <row r="22" customFormat="false" ht="15" hidden="false" customHeight="true" outlineLevel="0" collapsed="false">
      <c r="A22" s="57"/>
      <c r="B22" s="58"/>
      <c r="C22" s="102"/>
      <c r="D22" s="60"/>
      <c r="E22" s="100"/>
      <c r="F22" s="75" t="n">
        <f aca="false">IF(F21="Р",8,"")</f>
        <v>8</v>
      </c>
      <c r="G22" s="76" t="n">
        <f aca="false">IF(G21="Р",8,"")</f>
        <v>8</v>
      </c>
      <c r="H22" s="170" t="str">
        <f aca="false">IF(H21="Р",8,"")</f>
        <v/>
      </c>
      <c r="I22" s="170" t="str">
        <f aca="false">IF(I21="Р",8,"")</f>
        <v/>
      </c>
      <c r="J22" s="170" t="n">
        <f aca="false">IF(J21="Р",8,"")</f>
        <v>8</v>
      </c>
      <c r="K22" s="170" t="n">
        <f aca="false">IF(K21="Р",8,"")</f>
        <v>8</v>
      </c>
      <c r="L22" s="170" t="n">
        <f aca="false">IF(L21="Р",8,"")</f>
        <v>8</v>
      </c>
      <c r="M22" s="170" t="n">
        <f aca="false">IF(M21="Р",8,"")</f>
        <v>8</v>
      </c>
      <c r="N22" s="170" t="str">
        <f aca="false">IF(N21="Р",8,"")</f>
        <v/>
      </c>
      <c r="O22" s="170" t="str">
        <f aca="false">IF(O21="Р",8,"")</f>
        <v/>
      </c>
      <c r="P22" s="170" t="n">
        <f aca="false">IF(P21="Р",8,"")</f>
        <v>8</v>
      </c>
      <c r="Q22" s="171" t="n">
        <f aca="false">IF(Q21="Р",8,"")</f>
        <v>8</v>
      </c>
      <c r="R22" s="170" t="n">
        <f aca="false">IF(R21="Р",8,"")</f>
        <v>8</v>
      </c>
      <c r="S22" s="170" t="n">
        <f aca="false">IF(S21="Р",8,"")</f>
        <v>8</v>
      </c>
      <c r="T22" s="171" t="str">
        <f aca="false">IF(T21="Р",8,"")</f>
        <v/>
      </c>
      <c r="U22" s="170" t="str">
        <f aca="false">IF(U21="Р",8,"")</f>
        <v/>
      </c>
      <c r="V22" s="170" t="n">
        <f aca="false">IF(V21="Р",8,"")</f>
        <v>8</v>
      </c>
      <c r="W22" s="171" t="n">
        <f aca="false">IF(W21="Р",8,"")</f>
        <v>8</v>
      </c>
      <c r="X22" s="170" t="n">
        <f aca="false">IF(X21="Р",8,"")</f>
        <v>8</v>
      </c>
      <c r="Y22" s="171" t="n">
        <f aca="false">IF(Y21="Р",8,"")</f>
        <v>8</v>
      </c>
      <c r="Z22" s="77" t="str">
        <f aca="false">IF(Z21="Р",8,"")</f>
        <v/>
      </c>
      <c r="AA22" s="76" t="str">
        <f aca="false">IF(AA21="Р",8,"")</f>
        <v/>
      </c>
      <c r="AB22" s="76"/>
      <c r="AC22" s="76"/>
      <c r="AD22" s="77" t="n">
        <v>6</v>
      </c>
      <c r="AE22" s="78" t="n">
        <v>8</v>
      </c>
      <c r="AF22" s="76" t="str">
        <f aca="false">IF(AF21="Р",8,"")</f>
        <v/>
      </c>
      <c r="AG22" s="77" t="str">
        <f aca="false">IF(AG21="Р",8,"")</f>
        <v/>
      </c>
      <c r="AH22" s="76"/>
      <c r="AI22" s="76"/>
      <c r="AJ22" s="79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102"/>
      <c r="D23" s="60"/>
      <c r="E23" s="100"/>
      <c r="F23" s="82" t="str">
        <f aca="false">IF(F24&gt;0,"НУ","")</f>
        <v/>
      </c>
      <c r="G23" s="82" t="str">
        <f aca="false">IF(G24&gt;0,"НУ","")</f>
        <v/>
      </c>
      <c r="H23" s="82" t="str">
        <f aca="false">IF(H24&gt;0,"НУ","")</f>
        <v/>
      </c>
      <c r="I23" s="82" t="str">
        <f aca="false">IF(I24&gt;0,"НУ","")</f>
        <v/>
      </c>
      <c r="J23" s="82" t="str">
        <f aca="false">IF(J24&gt;0,"НУ","")</f>
        <v/>
      </c>
      <c r="K23" s="82" t="str">
        <f aca="false">IF(K24&gt;0,"НУ","")</f>
        <v/>
      </c>
      <c r="L23" s="82" t="str">
        <f aca="false">IF(L24&gt;0,"НУ","")</f>
        <v/>
      </c>
      <c r="M23" s="82" t="str">
        <f aca="false">IF(M24&gt;0,"НУ","")</f>
        <v/>
      </c>
      <c r="N23" s="82" t="str">
        <f aca="false">IF(N24&gt;0,"НУ","")</f>
        <v/>
      </c>
      <c r="O23" s="82" t="str">
        <f aca="false">IF(O24&gt;0,"НУ","")</f>
        <v/>
      </c>
      <c r="P23" s="82" t="str">
        <f aca="false">IF(P24&gt;0,"НУ","")</f>
        <v/>
      </c>
      <c r="Q23" s="83" t="str">
        <f aca="false">IF(Q24&gt;0,"НУ","")</f>
        <v/>
      </c>
      <c r="R23" s="82" t="str">
        <f aca="false">IF(R24&gt;0,"НУ","")</f>
        <v/>
      </c>
      <c r="S23" s="82" t="str">
        <f aca="false">IF(S24&gt;0,"НУ","")</f>
        <v/>
      </c>
      <c r="T23" s="83" t="str">
        <f aca="false">IF(T24&gt;0,"НУ","")</f>
        <v/>
      </c>
      <c r="U23" s="82" t="str">
        <f aca="false">IF(U24&gt;0,"НУ","")</f>
        <v/>
      </c>
      <c r="V23" s="82" t="str">
        <f aca="false">IF(V24&gt;0,"НУ","")</f>
        <v/>
      </c>
      <c r="W23" s="83" t="str">
        <f aca="false">IF(W24&gt;0,"НУ","")</f>
        <v/>
      </c>
      <c r="X23" s="82" t="str">
        <f aca="false">IF(X24&gt;0,"НУ","")</f>
        <v/>
      </c>
      <c r="Y23" s="83" t="str">
        <f aca="false">IF(Y24&gt;0,"НУ","")</f>
        <v/>
      </c>
      <c r="Z23" s="83" t="str">
        <f aca="false">IF(Z24&gt;0,"НУ","")</f>
        <v/>
      </c>
      <c r="AA23" s="83" t="str">
        <f aca="false">IF(AA24&gt;0,"НУ","")</f>
        <v/>
      </c>
      <c r="AB23" s="83"/>
      <c r="AC23" s="83"/>
      <c r="AD23" s="83" t="str">
        <f aca="false">IF(AD24&gt;0,"НУ","")</f>
        <v/>
      </c>
      <c r="AE23" s="84" t="str">
        <f aca="false">IF(AE24&gt;0,"НУ","")</f>
        <v/>
      </c>
      <c r="AF23" s="83" t="str">
        <f aca="false">IF(AF24&gt;0,"НУ","")</f>
        <v/>
      </c>
      <c r="AG23" s="83" t="str">
        <f aca="false">IF(AG24&gt;0,"НУ","")</f>
        <v/>
      </c>
      <c r="AH23" s="82"/>
      <c r="AI23" s="82"/>
      <c r="AJ23" s="173"/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102"/>
      <c r="D24" s="60"/>
      <c r="E24" s="101"/>
      <c r="F24" s="87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9"/>
      <c r="R24" s="88"/>
      <c r="S24" s="88"/>
      <c r="T24" s="89"/>
      <c r="U24" s="88"/>
      <c r="V24" s="88"/>
      <c r="W24" s="89"/>
      <c r="X24" s="88"/>
      <c r="Y24" s="89"/>
      <c r="Z24" s="89"/>
      <c r="AA24" s="88"/>
      <c r="AB24" s="88"/>
      <c r="AC24" s="88"/>
      <c r="AD24" s="89"/>
      <c r="AE24" s="90"/>
      <c r="AF24" s="88"/>
      <c r="AG24" s="89"/>
      <c r="AH24" s="88"/>
      <c r="AI24" s="88"/>
      <c r="AJ24" s="91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>Мосорюк Валентина Іванівна</v>
      </c>
      <c r="C25" s="102" t="s">
        <v>268</v>
      </c>
      <c r="D25" s="60" t="str">
        <f aca="false">IFERROR(VLOOKUP($C25,Списки!$A$1:$C$3999,3,0),"")</f>
        <v>прибиральник</v>
      </c>
      <c r="E25" s="92"/>
      <c r="F25" s="61" t="str">
        <f aca="false">VLOOKUP(F$11,Графік!$A$5:$C$32,3,0)</f>
        <v>Р</v>
      </c>
      <c r="G25" s="158" t="str">
        <f aca="false">VLOOKUP(G$11,Графік!$A$5:$C$32,3,0)</f>
        <v>Р</v>
      </c>
      <c r="H25" s="158" t="str">
        <f aca="false">VLOOKUP(H$11,Графік!$A$5:$C$32,3,0)</f>
        <v>ВВ</v>
      </c>
      <c r="I25" s="158" t="str">
        <f aca="false">VLOOKUP(I$11,Графік!$A$5:$C$32,3,0)</f>
        <v>ВВ</v>
      </c>
      <c r="J25" s="158" t="str">
        <f aca="false">VLOOKUP(J$11,Графік!$A$5:$C$32,3,0)</f>
        <v>Р</v>
      </c>
      <c r="K25" s="158" t="str">
        <f aca="false">VLOOKUP(K$11,Графік!$A$5:$C$32,3,0)</f>
        <v>Р</v>
      </c>
      <c r="L25" s="158" t="str">
        <f aca="false">VLOOKUP(L$11,Графік!$A$5:$C$32,3,0)</f>
        <v>Р</v>
      </c>
      <c r="M25" s="158" t="str">
        <f aca="false">VLOOKUP(M$11,Графік!$A$5:$C$32,3,0)</f>
        <v>Р</v>
      </c>
      <c r="N25" s="158" t="str">
        <f aca="false">VLOOKUP(N$11,Графік!$A$5:$C$32,3,0)</f>
        <v>ВВ</v>
      </c>
      <c r="O25" s="158" t="str">
        <f aca="false">VLOOKUP(O$11,Графік!$A$5:$C$32,3,0)</f>
        <v>ВВ</v>
      </c>
      <c r="P25" s="158" t="str">
        <f aca="false">VLOOKUP(P$11,Графік!$A$5:$C$32,3,0)</f>
        <v>Р</v>
      </c>
      <c r="Q25" s="159" t="str">
        <f aca="false">VLOOKUP(Q$11,Графік!$A$5:$C$32,3,0)</f>
        <v>Р</v>
      </c>
      <c r="R25" s="158" t="str">
        <f aca="false">VLOOKUP(R$11,Графік!$A$5:$C$32,3,0)</f>
        <v>Р</v>
      </c>
      <c r="S25" s="158" t="str">
        <f aca="false">VLOOKUP(S$11,Графік!$A$5:$C$32,3,0)</f>
        <v>Р</v>
      </c>
      <c r="T25" s="159" t="str">
        <f aca="false">VLOOKUP(T$11,Графік!$A$5:$C$32,3,0)</f>
        <v>ВВ</v>
      </c>
      <c r="U25" s="158" t="str">
        <f aca="false">VLOOKUP(U$11,Графік!$A$5:$C$32,3,0)</f>
        <v>ВВ</v>
      </c>
      <c r="V25" s="158" t="str">
        <f aca="false">VLOOKUP(V$11,Графік!$A$5:$C$32,3,0)</f>
        <v>Р</v>
      </c>
      <c r="W25" s="159" t="str">
        <f aca="false">VLOOKUP(W$11,Графік!$A$5:$C$32,3,0)</f>
        <v>Р</v>
      </c>
      <c r="X25" s="158" t="str">
        <f aca="false">VLOOKUP(X$11,Графік!$A$5:$C$32,3,0)</f>
        <v>Р</v>
      </c>
      <c r="Y25" s="159" t="str">
        <f aca="false">VLOOKUP(Y$11,Графік!$A$5:$C$32,3,0)</f>
        <v>Р</v>
      </c>
      <c r="Z25" s="159" t="str">
        <f aca="false">VLOOKUP(Z$11,Графік!$A$5:$C$32,3,0)</f>
        <v>ВВ</v>
      </c>
      <c r="AA25" s="158" t="str">
        <f aca="false">VLOOKUP(AA$11,Графік!$A$5:$C$32,3,0)</f>
        <v>ВВ</v>
      </c>
      <c r="AB25" s="158" t="s">
        <v>51</v>
      </c>
      <c r="AC25" s="158" t="s">
        <v>51</v>
      </c>
      <c r="AD25" s="159" t="str">
        <f aca="false">VLOOKUP(AD$11,Графік!$A$5:$C$32,3,0)</f>
        <v>Р</v>
      </c>
      <c r="AE25" s="160" t="str">
        <f aca="false">VLOOKUP(AE$11,Графік!$A$5:$C$32,3,0)</f>
        <v>Р</v>
      </c>
      <c r="AF25" s="158" t="str">
        <f aca="false">VLOOKUP(AF$11,Графік!$A$5:$C$32,3,0)</f>
        <v>ВВ</v>
      </c>
      <c r="AG25" s="159" t="str">
        <f aca="false">VLOOKUP(AG$11,Графік!$A$5:$C$32,3,0)</f>
        <v>ВВ</v>
      </c>
      <c r="AH25" s="158"/>
      <c r="AI25" s="158"/>
      <c r="AJ25" s="161"/>
      <c r="AK25" s="93" t="n">
        <f aca="false">SUMIF($F25:$AJ28,"Р",$F26:$AJ26)</f>
        <v>128</v>
      </c>
      <c r="AL25" s="94" t="n">
        <f aca="false">SUMIF($F27:$AJ28,"НУ",$F28:$AJ28)</f>
        <v>0</v>
      </c>
      <c r="AM25" s="95" t="n">
        <f aca="false">SUMIF(F25:AJ28,"РВ",F26:AJ26)</f>
        <v>0</v>
      </c>
      <c r="AN25" s="96" t="n">
        <f aca="false">AK25+AL25+AM25</f>
        <v>128</v>
      </c>
      <c r="AO25" s="70" t="n">
        <f aca="false">COUNTIF($F25:$AJ28,"=Р")</f>
        <v>16</v>
      </c>
      <c r="AP25" s="97" t="n">
        <f aca="false">COUNTIF($F25:$AJ28,"=ВВ")</f>
        <v>10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2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0</v>
      </c>
      <c r="BA25" s="73" t="n">
        <f aca="false">IF(C25&gt;1,Графік!$D$36,"")</f>
        <v>144</v>
      </c>
    </row>
    <row r="26" customFormat="false" ht="15" hidden="false" customHeight="true" outlineLevel="0" collapsed="false">
      <c r="A26" s="57"/>
      <c r="B26" s="58"/>
      <c r="C26" s="102"/>
      <c r="D26" s="60"/>
      <c r="E26" s="100"/>
      <c r="F26" s="75" t="n">
        <f aca="false">IF(F25="Р",8,"")</f>
        <v>8</v>
      </c>
      <c r="G26" s="76" t="n">
        <f aca="false">IF(G25="Р",8,"")</f>
        <v>8</v>
      </c>
      <c r="H26" s="170" t="str">
        <f aca="false">IF(H25="Р",8,"")</f>
        <v/>
      </c>
      <c r="I26" s="170" t="str">
        <f aca="false">IF(I25="Р",8,"")</f>
        <v/>
      </c>
      <c r="J26" s="170" t="n">
        <f aca="false">IF(J25="Р",8,"")</f>
        <v>8</v>
      </c>
      <c r="K26" s="170" t="n">
        <f aca="false">IF(K25="Р",8,"")</f>
        <v>8</v>
      </c>
      <c r="L26" s="170" t="n">
        <f aca="false">IF(L25="Р",8,"")</f>
        <v>8</v>
      </c>
      <c r="M26" s="170" t="n">
        <f aca="false">IF(M25="Р",8,"")</f>
        <v>8</v>
      </c>
      <c r="N26" s="170" t="str">
        <f aca="false">IF(N25="Р",8,"")</f>
        <v/>
      </c>
      <c r="O26" s="170" t="str">
        <f aca="false">IF(O25="Р",8,"")</f>
        <v/>
      </c>
      <c r="P26" s="170" t="n">
        <f aca="false">IF(P25="Р",8,"")</f>
        <v>8</v>
      </c>
      <c r="Q26" s="171" t="n">
        <f aca="false">IF(Q25="Р",8,"")</f>
        <v>8</v>
      </c>
      <c r="R26" s="170" t="n">
        <f aca="false">IF(R25="Р",8,"")</f>
        <v>8</v>
      </c>
      <c r="S26" s="170" t="n">
        <f aca="false">IF(S25="Р",8,"")</f>
        <v>8</v>
      </c>
      <c r="T26" s="171" t="str">
        <f aca="false">IF(T25="Р",8,"")</f>
        <v/>
      </c>
      <c r="U26" s="170" t="str">
        <f aca="false">IF(U25="Р",8,"")</f>
        <v/>
      </c>
      <c r="V26" s="170" t="n">
        <f aca="false">IF(V25="Р",8,"")</f>
        <v>8</v>
      </c>
      <c r="W26" s="171" t="n">
        <f aca="false">IF(W25="Р",8,"")</f>
        <v>8</v>
      </c>
      <c r="X26" s="170" t="n">
        <f aca="false">IF(X25="Р",8,"")</f>
        <v>8</v>
      </c>
      <c r="Y26" s="171" t="n">
        <f aca="false">IF(Y25="Р",8,"")</f>
        <v>8</v>
      </c>
      <c r="Z26" s="77" t="str">
        <f aca="false">IF(Z25="Р",8,"")</f>
        <v/>
      </c>
      <c r="AA26" s="76" t="str">
        <f aca="false">IF(AA25="Р",8,"")</f>
        <v/>
      </c>
      <c r="AB26" s="76"/>
      <c r="AC26" s="76"/>
      <c r="AD26" s="77" t="n">
        <f aca="false">IF(AD25="Р",8,"")</f>
        <v>8</v>
      </c>
      <c r="AE26" s="78" t="n">
        <f aca="false">IF(AE25="Р",8,"")</f>
        <v>8</v>
      </c>
      <c r="AF26" s="76" t="str">
        <f aca="false">IF(AF25="Р",8,"")</f>
        <v/>
      </c>
      <c r="AG26" s="77" t="str">
        <f aca="false">IF(AG25="Р",8,"")</f>
        <v/>
      </c>
      <c r="AH26" s="76"/>
      <c r="AI26" s="76"/>
      <c r="AJ26" s="79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102"/>
      <c r="D27" s="60"/>
      <c r="E27" s="100"/>
      <c r="F27" s="82" t="str">
        <f aca="false">IF(F28&gt;0,"НУ","")</f>
        <v/>
      </c>
      <c r="G27" s="82" t="str">
        <f aca="false">IF(G28&gt;0,"НУ","")</f>
        <v/>
      </c>
      <c r="H27" s="82" t="str">
        <f aca="false">IF(H28&gt;0,"НУ","")</f>
        <v/>
      </c>
      <c r="I27" s="82" t="str">
        <f aca="false">IF(I28&gt;0,"НУ","")</f>
        <v/>
      </c>
      <c r="J27" s="82" t="str">
        <f aca="false">IF(J28&gt;0,"НУ","")</f>
        <v/>
      </c>
      <c r="K27" s="82" t="str">
        <f aca="false">IF(K28&gt;0,"НУ","")</f>
        <v/>
      </c>
      <c r="L27" s="82" t="str">
        <f aca="false">IF(L28&gt;0,"НУ","")</f>
        <v/>
      </c>
      <c r="M27" s="82" t="str">
        <f aca="false">IF(M28&gt;0,"НУ","")</f>
        <v/>
      </c>
      <c r="N27" s="82" t="str">
        <f aca="false">IF(N28&gt;0,"НУ","")</f>
        <v/>
      </c>
      <c r="O27" s="82" t="str">
        <f aca="false">IF(O28&gt;0,"НУ","")</f>
        <v/>
      </c>
      <c r="P27" s="82" t="str">
        <f aca="false">IF(P28&gt;0,"НУ","")</f>
        <v/>
      </c>
      <c r="Q27" s="83" t="str">
        <f aca="false">IF(Q28&gt;0,"НУ","")</f>
        <v/>
      </c>
      <c r="R27" s="82" t="str">
        <f aca="false">IF(R28&gt;0,"НУ","")</f>
        <v/>
      </c>
      <c r="S27" s="82" t="str">
        <f aca="false">IF(S28&gt;0,"НУ","")</f>
        <v/>
      </c>
      <c r="T27" s="83" t="str">
        <f aca="false">IF(T28&gt;0,"НУ","")</f>
        <v/>
      </c>
      <c r="U27" s="82" t="str">
        <f aca="false">IF(U28&gt;0,"НУ","")</f>
        <v/>
      </c>
      <c r="V27" s="82" t="str">
        <f aca="false">IF(V28&gt;0,"НУ","")</f>
        <v/>
      </c>
      <c r="W27" s="83" t="str">
        <f aca="false">IF(W28&gt;0,"НУ","")</f>
        <v/>
      </c>
      <c r="X27" s="82" t="str">
        <f aca="false">IF(X28&gt;0,"НУ","")</f>
        <v/>
      </c>
      <c r="Y27" s="83" t="str">
        <f aca="false">IF(Y28&gt;0,"НУ","")</f>
        <v/>
      </c>
      <c r="Z27" s="83" t="str">
        <f aca="false">IF(Z28&gt;0,"НУ","")</f>
        <v/>
      </c>
      <c r="AA27" s="83" t="str">
        <f aca="false">IF(AA28&gt;0,"НУ","")</f>
        <v/>
      </c>
      <c r="AB27" s="83"/>
      <c r="AC27" s="83"/>
      <c r="AD27" s="83" t="str">
        <f aca="false">IF(AD28&gt;0,"НУ","")</f>
        <v/>
      </c>
      <c r="AE27" s="84" t="str">
        <f aca="false">IF(AE28&gt;0,"НУ","")</f>
        <v/>
      </c>
      <c r="AF27" s="83" t="str">
        <f aca="false">IF(AF28&gt;0,"НУ","")</f>
        <v/>
      </c>
      <c r="AG27" s="83" t="str">
        <f aca="false">IF(AG28&gt;0,"НУ","")</f>
        <v/>
      </c>
      <c r="AH27" s="82"/>
      <c r="AI27" s="82"/>
      <c r="AJ27" s="173"/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102"/>
      <c r="D28" s="60"/>
      <c r="E28" s="101"/>
      <c r="F28" s="87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9"/>
      <c r="R28" s="88"/>
      <c r="S28" s="88"/>
      <c r="T28" s="89"/>
      <c r="U28" s="88"/>
      <c r="V28" s="88"/>
      <c r="W28" s="89"/>
      <c r="X28" s="88"/>
      <c r="Y28" s="89"/>
      <c r="Z28" s="89"/>
      <c r="AA28" s="88"/>
      <c r="AB28" s="88"/>
      <c r="AC28" s="88"/>
      <c r="AD28" s="89"/>
      <c r="AE28" s="90"/>
      <c r="AF28" s="88"/>
      <c r="AG28" s="89"/>
      <c r="AH28" s="88"/>
      <c r="AI28" s="88"/>
      <c r="AJ28" s="91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>Мурару Альонка Марічелівна</v>
      </c>
      <c r="C29" s="102" t="s">
        <v>269</v>
      </c>
      <c r="D29" s="60" t="str">
        <f aca="false">IFERROR(VLOOKUP($C29,Списки!$A$1:$C$3999,3,0),"")</f>
        <v>прибиральник</v>
      </c>
      <c r="E29" s="92"/>
      <c r="F29" s="61" t="str">
        <f aca="false">VLOOKUP(F$11,Графік!$A$5:$C$32,3,0)</f>
        <v>Р</v>
      </c>
      <c r="G29" s="158" t="str">
        <f aca="false">VLOOKUP(G$11,Графік!$A$5:$C$32,3,0)</f>
        <v>Р</v>
      </c>
      <c r="H29" s="158" t="str">
        <f aca="false">VLOOKUP(H$11,Графік!$A$5:$C$32,3,0)</f>
        <v>ВВ</v>
      </c>
      <c r="I29" s="158" t="str">
        <f aca="false">VLOOKUP(I$11,Графік!$A$5:$C$32,3,0)</f>
        <v>ВВ</v>
      </c>
      <c r="J29" s="158" t="str">
        <f aca="false">VLOOKUP(J$11,Графік!$A$5:$C$32,3,0)</f>
        <v>Р</v>
      </c>
      <c r="K29" s="158" t="str">
        <f aca="false">VLOOKUP(K$11,Графік!$A$5:$C$32,3,0)</f>
        <v>Р</v>
      </c>
      <c r="L29" s="158" t="str">
        <f aca="false">VLOOKUP(L$11,Графік!$A$5:$C$32,3,0)</f>
        <v>Р</v>
      </c>
      <c r="M29" s="158" t="str">
        <f aca="false">VLOOKUP(M$11,Графік!$A$5:$C$32,3,0)</f>
        <v>Р</v>
      </c>
      <c r="N29" s="158" t="str">
        <f aca="false">VLOOKUP(N$11,Графік!$A$5:$C$32,3,0)</f>
        <v>ВВ</v>
      </c>
      <c r="O29" s="158" t="str">
        <f aca="false">VLOOKUP(O$11,Графік!$A$5:$C$32,3,0)</f>
        <v>ВВ</v>
      </c>
      <c r="P29" s="158" t="str">
        <f aca="false">VLOOKUP(P$11,Графік!$A$5:$C$32,3,0)</f>
        <v>Р</v>
      </c>
      <c r="Q29" s="159" t="str">
        <f aca="false">VLOOKUP(Q$11,Графік!$A$5:$C$32,3,0)</f>
        <v>Р</v>
      </c>
      <c r="R29" s="158" t="str">
        <f aca="false">VLOOKUP(R$11,Графік!$A$5:$C$32,3,0)</f>
        <v>Р</v>
      </c>
      <c r="S29" s="158" t="str">
        <f aca="false">VLOOKUP(S$11,Графік!$A$5:$C$32,3,0)</f>
        <v>Р</v>
      </c>
      <c r="T29" s="159" t="str">
        <f aca="false">VLOOKUP(T$11,Графік!$A$5:$C$32,3,0)</f>
        <v>ВВ</v>
      </c>
      <c r="U29" s="158" t="str">
        <f aca="false">VLOOKUP(U$11,Графік!$A$5:$C$32,3,0)</f>
        <v>ВВ</v>
      </c>
      <c r="V29" s="158" t="str">
        <f aca="false">VLOOKUP(V$11,Графік!$A$5:$C$32,3,0)</f>
        <v>Р</v>
      </c>
      <c r="W29" s="159" t="str">
        <f aca="false">VLOOKUP(W$11,Графік!$A$5:$C$32,3,0)</f>
        <v>Р</v>
      </c>
      <c r="X29" s="158" t="str">
        <f aca="false">VLOOKUP(X$11,Графік!$A$5:$C$32,3,0)</f>
        <v>Р</v>
      </c>
      <c r="Y29" s="159" t="str">
        <f aca="false">VLOOKUP(Y$11,Графік!$A$5:$C$32,3,0)</f>
        <v>Р</v>
      </c>
      <c r="Z29" s="159" t="str">
        <f aca="false">VLOOKUP(Z$11,Графік!$A$5:$C$32,3,0)</f>
        <v>ВВ</v>
      </c>
      <c r="AA29" s="158" t="str">
        <f aca="false">VLOOKUP(AA$11,Графік!$A$5:$C$32,3,0)</f>
        <v>ВВ</v>
      </c>
      <c r="AB29" s="158" t="s">
        <v>51</v>
      </c>
      <c r="AC29" s="158" t="s">
        <v>51</v>
      </c>
      <c r="AD29" s="159" t="str">
        <f aca="false">VLOOKUP(AD$11,Графік!$A$5:$C$32,3,0)</f>
        <v>Р</v>
      </c>
      <c r="AE29" s="160" t="str">
        <f aca="false">VLOOKUP(AE$11,Графік!$A$5:$C$32,3,0)</f>
        <v>Р</v>
      </c>
      <c r="AF29" s="158" t="str">
        <f aca="false">VLOOKUP(AF$11,Графік!$A$5:$C$32,3,0)</f>
        <v>ВВ</v>
      </c>
      <c r="AG29" s="159" t="str">
        <f aca="false">VLOOKUP(AG$11,Графік!$A$5:$C$32,3,0)</f>
        <v>ВВ</v>
      </c>
      <c r="AH29" s="158"/>
      <c r="AI29" s="158"/>
      <c r="AJ29" s="161"/>
      <c r="AK29" s="93" t="n">
        <f aca="false">SUMIF($F29:$AJ32,"Р",$F30:$AJ30)</f>
        <v>128</v>
      </c>
      <c r="AL29" s="94" t="n">
        <f aca="false">SUMIF($F31:$AJ32,"НУ",$F32:$AJ32)</f>
        <v>0</v>
      </c>
      <c r="AM29" s="95" t="n">
        <f aca="false">SUMIF(F29:AJ32,"РВ",F30:AJ30)</f>
        <v>0</v>
      </c>
      <c r="AN29" s="96" t="n">
        <f aca="false">AK29+AL29+AM29</f>
        <v>128</v>
      </c>
      <c r="AO29" s="70" t="n">
        <f aca="false">COUNTIF($F29:$AJ32,"=Р")</f>
        <v>16</v>
      </c>
      <c r="AP29" s="97" t="n">
        <f aca="false">COUNTIF($F29:$AJ32,"=ВВ")</f>
        <v>10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2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n">
        <f aca="false">IF(C29&gt;1,Графік!$D$36,"")</f>
        <v>144</v>
      </c>
    </row>
    <row r="30" customFormat="false" ht="15" hidden="false" customHeight="true" outlineLevel="0" collapsed="false">
      <c r="A30" s="57"/>
      <c r="B30" s="58"/>
      <c r="C30" s="102"/>
      <c r="D30" s="60"/>
      <c r="E30" s="100"/>
      <c r="F30" s="75" t="n">
        <f aca="false">IF(F29="Р",8,"")</f>
        <v>8</v>
      </c>
      <c r="G30" s="76" t="n">
        <f aca="false">IF(G29="Р",8,"")</f>
        <v>8</v>
      </c>
      <c r="H30" s="170" t="str">
        <f aca="false">IF(H29="Р",8,"")</f>
        <v/>
      </c>
      <c r="I30" s="170" t="str">
        <f aca="false">IF(I29="Р",8,"")</f>
        <v/>
      </c>
      <c r="J30" s="170" t="n">
        <f aca="false">IF(J29="Р",8,"")</f>
        <v>8</v>
      </c>
      <c r="K30" s="170" t="n">
        <f aca="false">IF(K29="Р",8,"")</f>
        <v>8</v>
      </c>
      <c r="L30" s="170" t="n">
        <f aca="false">IF(L29="Р",8,"")</f>
        <v>8</v>
      </c>
      <c r="M30" s="170" t="n">
        <f aca="false">IF(M29="Р",8,"")</f>
        <v>8</v>
      </c>
      <c r="N30" s="170" t="str">
        <f aca="false">IF(N29="Р",8,"")</f>
        <v/>
      </c>
      <c r="O30" s="170" t="str">
        <f aca="false">IF(O29="Р",8,"")</f>
        <v/>
      </c>
      <c r="P30" s="170" t="n">
        <f aca="false">IF(P29="Р",8,"")</f>
        <v>8</v>
      </c>
      <c r="Q30" s="171" t="n">
        <f aca="false">IF(Q29="Р",8,"")</f>
        <v>8</v>
      </c>
      <c r="R30" s="170" t="n">
        <f aca="false">IF(R29="Р",8,"")</f>
        <v>8</v>
      </c>
      <c r="S30" s="170" t="n">
        <f aca="false">IF(S29="Р",8,"")</f>
        <v>8</v>
      </c>
      <c r="T30" s="171" t="str">
        <f aca="false">IF(T29="Р",8,"")</f>
        <v/>
      </c>
      <c r="U30" s="170" t="str">
        <f aca="false">IF(U29="Р",8,"")</f>
        <v/>
      </c>
      <c r="V30" s="170" t="n">
        <f aca="false">IF(V29="Р",8,"")</f>
        <v>8</v>
      </c>
      <c r="W30" s="171" t="n">
        <f aca="false">IF(W29="Р",8,"")</f>
        <v>8</v>
      </c>
      <c r="X30" s="170" t="n">
        <f aca="false">IF(X29="Р",8,"")</f>
        <v>8</v>
      </c>
      <c r="Y30" s="171" t="n">
        <f aca="false">IF(Y29="Р",8,"")</f>
        <v>8</v>
      </c>
      <c r="Z30" s="77" t="str">
        <f aca="false">IF(Z29="Р",8,"")</f>
        <v/>
      </c>
      <c r="AA30" s="76" t="str">
        <f aca="false">IF(AA29="Р",8,"")</f>
        <v/>
      </c>
      <c r="AB30" s="76"/>
      <c r="AC30" s="76"/>
      <c r="AD30" s="77" t="n">
        <f aca="false">IF(AD29="Р",8,"")</f>
        <v>8</v>
      </c>
      <c r="AE30" s="78" t="n">
        <f aca="false">IF(AE29="Р",8,"")</f>
        <v>8</v>
      </c>
      <c r="AF30" s="76" t="str">
        <f aca="false">IF(AF29="Р",8,"")</f>
        <v/>
      </c>
      <c r="AG30" s="77" t="str">
        <f aca="false">IF(AG29="Р",8,"")</f>
        <v/>
      </c>
      <c r="AH30" s="76"/>
      <c r="AI30" s="76"/>
      <c r="AJ30" s="79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102"/>
      <c r="D31" s="60"/>
      <c r="E31" s="100"/>
      <c r="F31" s="82" t="str">
        <f aca="false">IF(F32&gt;0,"НУ","")</f>
        <v/>
      </c>
      <c r="G31" s="82" t="str">
        <f aca="false">IF(G32&gt;0,"НУ","")</f>
        <v/>
      </c>
      <c r="H31" s="82" t="str">
        <f aca="false">IF(H32&gt;0,"НУ","")</f>
        <v/>
      </c>
      <c r="I31" s="82" t="str">
        <f aca="false">IF(I32&gt;0,"НУ","")</f>
        <v/>
      </c>
      <c r="J31" s="82" t="str">
        <f aca="false">IF(J32&gt;0,"НУ","")</f>
        <v/>
      </c>
      <c r="K31" s="82" t="str">
        <f aca="false">IF(K32&gt;0,"НУ","")</f>
        <v/>
      </c>
      <c r="L31" s="82" t="str">
        <f aca="false">IF(L32&gt;0,"НУ","")</f>
        <v/>
      </c>
      <c r="M31" s="82" t="str">
        <f aca="false">IF(M32&gt;0,"НУ","")</f>
        <v/>
      </c>
      <c r="N31" s="82" t="str">
        <f aca="false">IF(N32&gt;0,"НУ","")</f>
        <v/>
      </c>
      <c r="O31" s="82" t="str">
        <f aca="false">IF(O32&gt;0,"НУ","")</f>
        <v/>
      </c>
      <c r="P31" s="82" t="str">
        <f aca="false">IF(P32&gt;0,"НУ","")</f>
        <v/>
      </c>
      <c r="Q31" s="83" t="str">
        <f aca="false">IF(Q32&gt;0,"НУ","")</f>
        <v/>
      </c>
      <c r="R31" s="82" t="str">
        <f aca="false">IF(R32&gt;0,"НУ","")</f>
        <v/>
      </c>
      <c r="S31" s="82" t="str">
        <f aca="false">IF(S32&gt;0,"НУ","")</f>
        <v/>
      </c>
      <c r="T31" s="83" t="str">
        <f aca="false">IF(T32&gt;0,"НУ","")</f>
        <v/>
      </c>
      <c r="U31" s="82" t="str">
        <f aca="false">IF(U32&gt;0,"НУ","")</f>
        <v/>
      </c>
      <c r="V31" s="82" t="str">
        <f aca="false">IF(V32&gt;0,"НУ","")</f>
        <v/>
      </c>
      <c r="W31" s="83" t="str">
        <f aca="false">IF(W32&gt;0,"НУ","")</f>
        <v/>
      </c>
      <c r="X31" s="82" t="str">
        <f aca="false">IF(X32&gt;0,"НУ","")</f>
        <v/>
      </c>
      <c r="Y31" s="83" t="str">
        <f aca="false">IF(Y32&gt;0,"НУ","")</f>
        <v/>
      </c>
      <c r="Z31" s="83" t="str">
        <f aca="false">IF(Z32&gt;0,"НУ","")</f>
        <v/>
      </c>
      <c r="AA31" s="83" t="str">
        <f aca="false">IF(AA32&gt;0,"НУ","")</f>
        <v/>
      </c>
      <c r="AB31" s="83"/>
      <c r="AC31" s="83"/>
      <c r="AD31" s="83" t="str">
        <f aca="false">IF(AD32&gt;0,"НУ","")</f>
        <v/>
      </c>
      <c r="AE31" s="84" t="str">
        <f aca="false">IF(AE32&gt;0,"НУ","")</f>
        <v/>
      </c>
      <c r="AF31" s="83" t="str">
        <f aca="false">IF(AF32&gt;0,"НУ","")</f>
        <v/>
      </c>
      <c r="AG31" s="83" t="str">
        <f aca="false">IF(AG32&gt;0,"НУ","")</f>
        <v/>
      </c>
      <c r="AH31" s="82"/>
      <c r="AI31" s="82"/>
      <c r="AJ31" s="173"/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102"/>
      <c r="D32" s="60"/>
      <c r="E32" s="101"/>
      <c r="F32" s="87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9"/>
      <c r="R32" s="88"/>
      <c r="S32" s="88"/>
      <c r="T32" s="89"/>
      <c r="U32" s="88"/>
      <c r="V32" s="88"/>
      <c r="W32" s="89"/>
      <c r="X32" s="88"/>
      <c r="Y32" s="89"/>
      <c r="Z32" s="89"/>
      <c r="AA32" s="88"/>
      <c r="AB32" s="88"/>
      <c r="AC32" s="88"/>
      <c r="AD32" s="89"/>
      <c r="AE32" s="90"/>
      <c r="AF32" s="88"/>
      <c r="AG32" s="89"/>
      <c r="AH32" s="88"/>
      <c r="AI32" s="88"/>
      <c r="AJ32" s="91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>Стоян Георгіна Василівна</v>
      </c>
      <c r="C33" s="102" t="s">
        <v>270</v>
      </c>
      <c r="D33" s="60" t="str">
        <f aca="false">IFERROR(VLOOKUP($C33,Списки!$A$1:$C$3999,3,0),"")</f>
        <v>прибиральник </v>
      </c>
      <c r="E33" s="92"/>
      <c r="F33" s="61" t="str">
        <f aca="false">VLOOKUP(F$11,Графік!$A$5:$C$32,3,0)</f>
        <v>Р</v>
      </c>
      <c r="G33" s="158" t="str">
        <f aca="false">VLOOKUP(G$11,Графік!$A$5:$C$32,3,0)</f>
        <v>Р</v>
      </c>
      <c r="H33" s="158" t="str">
        <f aca="false">VLOOKUP(H$11,Графік!$A$5:$C$32,3,0)</f>
        <v>ВВ</v>
      </c>
      <c r="I33" s="158" t="str">
        <f aca="false">VLOOKUP(I$11,Графік!$A$5:$C$32,3,0)</f>
        <v>ВВ</v>
      </c>
      <c r="J33" s="158" t="str">
        <f aca="false">VLOOKUP(J$11,Графік!$A$5:$C$32,3,0)</f>
        <v>Р</v>
      </c>
      <c r="K33" s="158" t="str">
        <f aca="false">VLOOKUP(K$11,Графік!$A$5:$C$32,3,0)</f>
        <v>Р</v>
      </c>
      <c r="L33" s="158" t="str">
        <f aca="false">VLOOKUP(L$11,Графік!$A$5:$C$32,3,0)</f>
        <v>Р</v>
      </c>
      <c r="M33" s="158" t="str">
        <f aca="false">VLOOKUP(M$11,Графік!$A$5:$C$32,3,0)</f>
        <v>Р</v>
      </c>
      <c r="N33" s="158" t="str">
        <f aca="false">VLOOKUP(N$11,Графік!$A$5:$C$32,3,0)</f>
        <v>ВВ</v>
      </c>
      <c r="O33" s="158" t="str">
        <f aca="false">VLOOKUP(O$11,Графік!$A$5:$C$32,3,0)</f>
        <v>ВВ</v>
      </c>
      <c r="P33" s="158" t="str">
        <f aca="false">VLOOKUP(P$11,Графік!$A$5:$C$32,3,0)</f>
        <v>Р</v>
      </c>
      <c r="Q33" s="159" t="str">
        <f aca="false">VLOOKUP(Q$11,Графік!$A$5:$C$32,3,0)</f>
        <v>Р</v>
      </c>
      <c r="R33" s="158" t="str">
        <f aca="false">VLOOKUP(R$11,Графік!$A$5:$C$32,3,0)</f>
        <v>Р</v>
      </c>
      <c r="S33" s="158" t="str">
        <f aca="false">VLOOKUP(S$11,Графік!$A$5:$C$32,3,0)</f>
        <v>Р</v>
      </c>
      <c r="T33" s="159" t="str">
        <f aca="false">VLOOKUP(T$11,Графік!$A$5:$C$32,3,0)</f>
        <v>ВВ</v>
      </c>
      <c r="U33" s="158" t="str">
        <f aca="false">VLOOKUP(U$11,Графік!$A$5:$C$32,3,0)</f>
        <v>ВВ</v>
      </c>
      <c r="V33" s="158" t="str">
        <f aca="false">VLOOKUP(V$11,Графік!$A$5:$C$32,3,0)</f>
        <v>Р</v>
      </c>
      <c r="W33" s="159" t="str">
        <f aca="false">VLOOKUP(W$11,Графік!$A$5:$C$32,3,0)</f>
        <v>Р</v>
      </c>
      <c r="X33" s="158" t="str">
        <f aca="false">VLOOKUP(X$11,Графік!$A$5:$C$32,3,0)</f>
        <v>Р</v>
      </c>
      <c r="Y33" s="159" t="str">
        <f aca="false">VLOOKUP(Y$11,Графік!$A$5:$C$32,3,0)</f>
        <v>Р</v>
      </c>
      <c r="Z33" s="159" t="str">
        <f aca="false">VLOOKUP(Z$11,Графік!$A$5:$C$32,3,0)</f>
        <v>ВВ</v>
      </c>
      <c r="AA33" s="158" t="str">
        <f aca="false">VLOOKUP(AA$11,Графік!$A$5:$C$32,3,0)</f>
        <v>ВВ</v>
      </c>
      <c r="AB33" s="158" t="s">
        <v>51</v>
      </c>
      <c r="AC33" s="158" t="s">
        <v>51</v>
      </c>
      <c r="AD33" s="159" t="str">
        <f aca="false">VLOOKUP(AD$11,Графік!$A$5:$C$32,3,0)</f>
        <v>Р</v>
      </c>
      <c r="AE33" s="160" t="str">
        <f aca="false">VLOOKUP(AE$11,Графік!$A$5:$C$32,3,0)</f>
        <v>Р</v>
      </c>
      <c r="AF33" s="158" t="str">
        <f aca="false">VLOOKUP(AF$11,Графік!$A$5:$C$32,3,0)</f>
        <v>ВВ</v>
      </c>
      <c r="AG33" s="159" t="str">
        <f aca="false">VLOOKUP(AG$11,Графік!$A$5:$C$32,3,0)</f>
        <v>ВВ</v>
      </c>
      <c r="AH33" s="158"/>
      <c r="AI33" s="158"/>
      <c r="AJ33" s="161"/>
      <c r="AK33" s="93" t="n">
        <f aca="false">SUMIF($F33:$AJ36,"Р",$F34:$AJ34)</f>
        <v>128</v>
      </c>
      <c r="AL33" s="94" t="n">
        <f aca="false">SUMIF($F35:$AJ36,"НУ",$F36:$AJ36)</f>
        <v>0</v>
      </c>
      <c r="AM33" s="95" t="n">
        <f aca="false">SUMIF(F33:AJ36,"РВ",F34:AJ34)</f>
        <v>0</v>
      </c>
      <c r="AN33" s="96" t="n">
        <f aca="false">AK33+AL33+AM33</f>
        <v>128</v>
      </c>
      <c r="AO33" s="70" t="n">
        <f aca="false">COUNTIF($F33:$AJ36,"=Р")</f>
        <v>16</v>
      </c>
      <c r="AP33" s="97" t="n">
        <f aca="false">COUNTIF($F33:$AJ36,"=ВВ")</f>
        <v>10</v>
      </c>
      <c r="AQ33" s="97" t="n">
        <f aca="false">COUNTIF($F33:$AJ36,"=В")</f>
        <v>0</v>
      </c>
      <c r="AR33" s="98" t="n">
        <f aca="false">COUNTIF($F33:$AJ36,"=НА")</f>
        <v>0</v>
      </c>
      <c r="AS33" s="98" t="n">
        <f aca="false">COUNTIF(F33:AJ36,"=ТН")</f>
        <v>0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2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n">
        <f aca="false">IF(C33&gt;1,Графік!$D$36,"")</f>
        <v>144</v>
      </c>
    </row>
    <row r="34" customFormat="false" ht="15" hidden="false" customHeight="true" outlineLevel="0" collapsed="false">
      <c r="A34" s="57"/>
      <c r="B34" s="58"/>
      <c r="C34" s="102"/>
      <c r="D34" s="60"/>
      <c r="E34" s="100"/>
      <c r="F34" s="75" t="n">
        <f aca="false">IF(F33="Р",8,"")</f>
        <v>8</v>
      </c>
      <c r="G34" s="76" t="n">
        <f aca="false">IF(G33="Р",8,"")</f>
        <v>8</v>
      </c>
      <c r="H34" s="170" t="str">
        <f aca="false">IF(H33="Р",8,"")</f>
        <v/>
      </c>
      <c r="I34" s="170" t="str">
        <f aca="false">IF(I33="Р",8,"")</f>
        <v/>
      </c>
      <c r="J34" s="170" t="n">
        <f aca="false">IF(J33="Р",8,"")</f>
        <v>8</v>
      </c>
      <c r="K34" s="170" t="n">
        <f aca="false">IF(K33="Р",8,"")</f>
        <v>8</v>
      </c>
      <c r="L34" s="170" t="n">
        <f aca="false">IF(L33="Р",8,"")</f>
        <v>8</v>
      </c>
      <c r="M34" s="170" t="n">
        <f aca="false">IF(M33="Р",8,"")</f>
        <v>8</v>
      </c>
      <c r="N34" s="170" t="str">
        <f aca="false">IF(N33="Р",8,"")</f>
        <v/>
      </c>
      <c r="O34" s="170" t="str">
        <f aca="false">IF(O33="Р",8,"")</f>
        <v/>
      </c>
      <c r="P34" s="170" t="n">
        <f aca="false">IF(P33="Р",8,"")</f>
        <v>8</v>
      </c>
      <c r="Q34" s="171" t="n">
        <f aca="false">IF(Q33="Р",8,"")</f>
        <v>8</v>
      </c>
      <c r="R34" s="170" t="n">
        <f aca="false">IF(R33="Р",8,"")</f>
        <v>8</v>
      </c>
      <c r="S34" s="170" t="n">
        <f aca="false">IF(S33="Р",8,"")</f>
        <v>8</v>
      </c>
      <c r="T34" s="171" t="str">
        <f aca="false">IF(T33="Р",8,"")</f>
        <v/>
      </c>
      <c r="U34" s="170" t="str">
        <f aca="false">IF(U33="Р",8,"")</f>
        <v/>
      </c>
      <c r="V34" s="170" t="n">
        <f aca="false">IF(V33="Р",8,"")</f>
        <v>8</v>
      </c>
      <c r="W34" s="171" t="n">
        <f aca="false">IF(W33="Р",8,"")</f>
        <v>8</v>
      </c>
      <c r="X34" s="170" t="n">
        <f aca="false">IF(X33="Р",8,"")</f>
        <v>8</v>
      </c>
      <c r="Y34" s="171" t="n">
        <f aca="false">IF(Y33="Р",8,"")</f>
        <v>8</v>
      </c>
      <c r="Z34" s="77" t="str">
        <f aca="false">IF(Z33="Р",8,"")</f>
        <v/>
      </c>
      <c r="AA34" s="76" t="str">
        <f aca="false">IF(AA33="Р",8,"")</f>
        <v/>
      </c>
      <c r="AB34" s="76"/>
      <c r="AC34" s="76"/>
      <c r="AD34" s="77" t="n">
        <f aca="false">IF(AD33="Р",8,"")</f>
        <v>8</v>
      </c>
      <c r="AE34" s="78" t="n">
        <f aca="false">IF(AE33="Р",8,"")</f>
        <v>8</v>
      </c>
      <c r="AF34" s="76" t="str">
        <f aca="false">IF(AF33="Р",8,"")</f>
        <v/>
      </c>
      <c r="AG34" s="77" t="str">
        <f aca="false">IF(AG33="Р",8,"")</f>
        <v/>
      </c>
      <c r="AH34" s="76"/>
      <c r="AI34" s="76"/>
      <c r="AJ34" s="79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102"/>
      <c r="D35" s="60"/>
      <c r="E35" s="100"/>
      <c r="F35" s="82" t="str">
        <f aca="false">IF(F36&gt;0,"НУ","")</f>
        <v/>
      </c>
      <c r="G35" s="82" t="str">
        <f aca="false">IF(G36&gt;0,"НУ","")</f>
        <v/>
      </c>
      <c r="H35" s="82" t="str">
        <f aca="false">IF(H36&gt;0,"НУ","")</f>
        <v/>
      </c>
      <c r="I35" s="82" t="str">
        <f aca="false">IF(I36&gt;0,"НУ","")</f>
        <v/>
      </c>
      <c r="J35" s="82" t="str">
        <f aca="false">IF(J36&gt;0,"НУ","")</f>
        <v/>
      </c>
      <c r="K35" s="82" t="str">
        <f aca="false">IF(K36&gt;0,"НУ","")</f>
        <v/>
      </c>
      <c r="L35" s="82" t="str">
        <f aca="false">IF(L36&gt;0,"НУ","")</f>
        <v/>
      </c>
      <c r="M35" s="82" t="str">
        <f aca="false">IF(M36&gt;0,"НУ","")</f>
        <v/>
      </c>
      <c r="N35" s="82" t="str">
        <f aca="false">IF(N36&gt;0,"НУ","")</f>
        <v/>
      </c>
      <c r="O35" s="82" t="str">
        <f aca="false">IF(O36&gt;0,"НУ","")</f>
        <v/>
      </c>
      <c r="P35" s="82" t="str">
        <f aca="false">IF(P36&gt;0,"НУ","")</f>
        <v/>
      </c>
      <c r="Q35" s="83" t="str">
        <f aca="false">IF(Q36&gt;0,"НУ","")</f>
        <v/>
      </c>
      <c r="R35" s="82" t="str">
        <f aca="false">IF(R36&gt;0,"НУ","")</f>
        <v/>
      </c>
      <c r="S35" s="82" t="str">
        <f aca="false">IF(S36&gt;0,"НУ","")</f>
        <v/>
      </c>
      <c r="T35" s="83" t="str">
        <f aca="false">IF(T36&gt;0,"НУ","")</f>
        <v/>
      </c>
      <c r="U35" s="82" t="str">
        <f aca="false">IF(U36&gt;0,"НУ","")</f>
        <v/>
      </c>
      <c r="V35" s="82" t="str">
        <f aca="false">IF(V36&gt;0,"НУ","")</f>
        <v/>
      </c>
      <c r="W35" s="83" t="str">
        <f aca="false">IF(W36&gt;0,"НУ","")</f>
        <v/>
      </c>
      <c r="X35" s="82" t="str">
        <f aca="false">IF(X36&gt;0,"НУ","")</f>
        <v/>
      </c>
      <c r="Y35" s="83" t="str">
        <f aca="false">IF(Y36&gt;0,"НУ","")</f>
        <v/>
      </c>
      <c r="Z35" s="83" t="str">
        <f aca="false">IF(Z36&gt;0,"НУ","")</f>
        <v/>
      </c>
      <c r="AA35" s="83" t="str">
        <f aca="false">IF(AA36&gt;0,"НУ","")</f>
        <v/>
      </c>
      <c r="AB35" s="83"/>
      <c r="AC35" s="83"/>
      <c r="AD35" s="83" t="str">
        <f aca="false">IF(AD36&gt;0,"НУ","")</f>
        <v/>
      </c>
      <c r="AE35" s="84" t="str">
        <f aca="false">IF(AE36&gt;0,"НУ","")</f>
        <v/>
      </c>
      <c r="AF35" s="83" t="str">
        <f aca="false">IF(AF36&gt;0,"НУ","")</f>
        <v/>
      </c>
      <c r="AG35" s="83" t="str">
        <f aca="false">IF(AG36&gt;0,"НУ","")</f>
        <v/>
      </c>
      <c r="AH35" s="82"/>
      <c r="AI35" s="82"/>
      <c r="AJ35" s="173"/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102"/>
      <c r="D36" s="60"/>
      <c r="E36" s="101"/>
      <c r="F36" s="87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9"/>
      <c r="R36" s="88"/>
      <c r="S36" s="88"/>
      <c r="T36" s="89"/>
      <c r="U36" s="88"/>
      <c r="V36" s="88"/>
      <c r="W36" s="89"/>
      <c r="X36" s="88"/>
      <c r="Y36" s="89"/>
      <c r="Z36" s="89"/>
      <c r="AA36" s="88"/>
      <c r="AB36" s="88"/>
      <c r="AC36" s="88"/>
      <c r="AD36" s="89"/>
      <c r="AE36" s="90"/>
      <c r="AF36" s="88"/>
      <c r="AG36" s="89"/>
      <c r="AH36" s="88"/>
      <c r="AI36" s="88"/>
      <c r="AJ36" s="91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57" t="n">
        <v>7</v>
      </c>
      <c r="B37" s="58" t="str">
        <f aca="false">IFERROR(VLOOKUP($C37,Списки!$A$1:$C$3999,2,0),"")</f>
        <v>Тютюнник Василина Михайлівна</v>
      </c>
      <c r="C37" s="102" t="s">
        <v>271</v>
      </c>
      <c r="D37" s="60" t="str">
        <f aca="false">IFERROR(VLOOKUP($C37,Списки!$A$1:$C$3999,3,0),"")</f>
        <v>прибиральник</v>
      </c>
      <c r="E37" s="92"/>
      <c r="F37" s="61" t="str">
        <f aca="false">VLOOKUP(F$11,Графік!$A$5:$C$32,3,0)</f>
        <v>Р</v>
      </c>
      <c r="G37" s="158" t="str">
        <f aca="false">VLOOKUP(G$11,Графік!$A$5:$C$32,3,0)</f>
        <v>Р</v>
      </c>
      <c r="H37" s="158" t="str">
        <f aca="false">VLOOKUP(H$11,Графік!$A$5:$C$32,3,0)</f>
        <v>ВВ</v>
      </c>
      <c r="I37" s="158" t="str">
        <f aca="false">VLOOKUP(I$11,Графік!$A$5:$C$32,3,0)</f>
        <v>ВВ</v>
      </c>
      <c r="J37" s="158" t="s">
        <v>41</v>
      </c>
      <c r="K37" s="158" t="s">
        <v>41</v>
      </c>
      <c r="L37" s="158" t="s">
        <v>41</v>
      </c>
      <c r="M37" s="158" t="s">
        <v>41</v>
      </c>
      <c r="N37" s="158" t="str">
        <f aca="false">VLOOKUP(N$11,Графік!$A$5:$C$32,3,0)</f>
        <v>ВВ</v>
      </c>
      <c r="O37" s="158" t="str">
        <f aca="false">VLOOKUP(O$11,Графік!$A$5:$C$32,3,0)</f>
        <v>ВВ</v>
      </c>
      <c r="P37" s="158" t="str">
        <f aca="false">VLOOKUP(P$11,Графік!$A$5:$C$32,3,0)</f>
        <v>Р</v>
      </c>
      <c r="Q37" s="159" t="str">
        <f aca="false">VLOOKUP(Q$11,Графік!$A$5:$C$32,3,0)</f>
        <v>Р</v>
      </c>
      <c r="R37" s="158" t="str">
        <f aca="false">VLOOKUP(R$11,Графік!$A$5:$C$32,3,0)</f>
        <v>Р</v>
      </c>
      <c r="S37" s="158" t="str">
        <f aca="false">VLOOKUP(S$11,Графік!$A$5:$C$32,3,0)</f>
        <v>Р</v>
      </c>
      <c r="T37" s="159" t="str">
        <f aca="false">VLOOKUP(T$11,Графік!$A$5:$C$32,3,0)</f>
        <v>ВВ</v>
      </c>
      <c r="U37" s="158" t="str">
        <f aca="false">VLOOKUP(U$11,Графік!$A$5:$C$32,3,0)</f>
        <v>ВВ</v>
      </c>
      <c r="V37" s="158" t="str">
        <f aca="false">VLOOKUP(V$11,Графік!$A$5:$C$32,3,0)</f>
        <v>Р</v>
      </c>
      <c r="W37" s="159" t="str">
        <f aca="false">VLOOKUP(W$11,Графік!$A$5:$C$32,3,0)</f>
        <v>Р</v>
      </c>
      <c r="X37" s="158" t="str">
        <f aca="false">VLOOKUP(X$11,Графік!$A$5:$C$32,3,0)</f>
        <v>Р</v>
      </c>
      <c r="Y37" s="159" t="str">
        <f aca="false">VLOOKUP(Y$11,Графік!$A$5:$C$32,3,0)</f>
        <v>Р</v>
      </c>
      <c r="Z37" s="159" t="str">
        <f aca="false">VLOOKUP(Z$11,Графік!$A$5:$C$32,3,0)</f>
        <v>ВВ</v>
      </c>
      <c r="AA37" s="158" t="str">
        <f aca="false">VLOOKUP(AA$11,Графік!$A$5:$C$32,3,0)</f>
        <v>ВВ</v>
      </c>
      <c r="AB37" s="158" t="s">
        <v>51</v>
      </c>
      <c r="AC37" s="158" t="s">
        <v>51</v>
      </c>
      <c r="AD37" s="159" t="str">
        <f aca="false">VLOOKUP(AD$11,Графік!$A$5:$C$32,3,0)</f>
        <v>Р</v>
      </c>
      <c r="AE37" s="160" t="str">
        <f aca="false">VLOOKUP(AE$11,Графік!$A$5:$C$32,3,0)</f>
        <v>Р</v>
      </c>
      <c r="AF37" s="158" t="str">
        <f aca="false">VLOOKUP(AF$11,Графік!$A$5:$C$32,3,0)</f>
        <v>ВВ</v>
      </c>
      <c r="AG37" s="159" t="str">
        <f aca="false">VLOOKUP(AG$11,Графік!$A$5:$C$32,3,0)</f>
        <v>ВВ</v>
      </c>
      <c r="AH37" s="158"/>
      <c r="AI37" s="158"/>
      <c r="AJ37" s="161"/>
      <c r="AK37" s="93" t="n">
        <f aca="false">SUMIF($F37:$AJ40,"Р",$F38:$AJ38)</f>
        <v>96</v>
      </c>
      <c r="AL37" s="94" t="n">
        <f aca="false">SUMIF($F39:$AJ40,"НУ",$F40:$AJ40)</f>
        <v>0</v>
      </c>
      <c r="AM37" s="95" t="n">
        <f aca="false">SUMIF(F37:AJ40,"РВ",F38:AJ38)</f>
        <v>0</v>
      </c>
      <c r="AN37" s="96" t="n">
        <f aca="false">AK37+AL37+AM37</f>
        <v>96</v>
      </c>
      <c r="AO37" s="70" t="n">
        <f aca="false">COUNTIF($F37:$AJ40,"=Р")</f>
        <v>12</v>
      </c>
      <c r="AP37" s="97" t="n">
        <f aca="false">COUNTIF($F37:$AJ40,"=ВВ")</f>
        <v>10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4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2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0</v>
      </c>
      <c r="BA37" s="73" t="n">
        <f aca="false">IF(C37&gt;1,Графік!$D$36,"")</f>
        <v>144</v>
      </c>
    </row>
    <row r="38" customFormat="false" ht="15" hidden="false" customHeight="true" outlineLevel="0" collapsed="false">
      <c r="A38" s="57"/>
      <c r="B38" s="58"/>
      <c r="C38" s="102"/>
      <c r="D38" s="60"/>
      <c r="E38" s="100"/>
      <c r="F38" s="75" t="n">
        <f aca="false">IF(F37="Р",8,"")</f>
        <v>8</v>
      </c>
      <c r="G38" s="76" t="n">
        <f aca="false">IF(G37="Р",8,"")</f>
        <v>8</v>
      </c>
      <c r="H38" s="170" t="str">
        <f aca="false">IF(H37="Р",8,"")</f>
        <v/>
      </c>
      <c r="I38" s="170" t="str">
        <f aca="false">IF(I37="Р",8,"")</f>
        <v/>
      </c>
      <c r="J38" s="170" t="str">
        <f aca="false">IF(J37="Р",8,"")</f>
        <v/>
      </c>
      <c r="K38" s="170" t="str">
        <f aca="false">IF(K37="Р",8,"")</f>
        <v/>
      </c>
      <c r="L38" s="170" t="str">
        <f aca="false">IF(L37="Р",8,"")</f>
        <v/>
      </c>
      <c r="M38" s="170" t="str">
        <f aca="false">IF(M37="Р",8,"")</f>
        <v/>
      </c>
      <c r="N38" s="170" t="str">
        <f aca="false">IF(N37="Р",8,"")</f>
        <v/>
      </c>
      <c r="O38" s="170" t="str">
        <f aca="false">IF(O37="Р",8,"")</f>
        <v/>
      </c>
      <c r="P38" s="170" t="n">
        <f aca="false">IF(P37="Р",8,"")</f>
        <v>8</v>
      </c>
      <c r="Q38" s="171" t="n">
        <f aca="false">IF(Q37="Р",8,"")</f>
        <v>8</v>
      </c>
      <c r="R38" s="170" t="n">
        <f aca="false">IF(R37="Р",8,"")</f>
        <v>8</v>
      </c>
      <c r="S38" s="170" t="n">
        <f aca="false">IF(S37="Р",8,"")</f>
        <v>8</v>
      </c>
      <c r="T38" s="171" t="str">
        <f aca="false">IF(T37="Р",8,"")</f>
        <v/>
      </c>
      <c r="U38" s="170" t="str">
        <f aca="false">IF(U37="Р",8,"")</f>
        <v/>
      </c>
      <c r="V38" s="170" t="n">
        <f aca="false">IF(V37="Р",8,"")</f>
        <v>8</v>
      </c>
      <c r="W38" s="171" t="n">
        <f aca="false">IF(W37="Р",8,"")</f>
        <v>8</v>
      </c>
      <c r="X38" s="170" t="n">
        <f aca="false">IF(X37="Р",8,"")</f>
        <v>8</v>
      </c>
      <c r="Y38" s="171" t="n">
        <f aca="false">IF(Y37="Р",8,"")</f>
        <v>8</v>
      </c>
      <c r="Z38" s="77" t="str">
        <f aca="false">IF(Z37="Р",8,"")</f>
        <v/>
      </c>
      <c r="AA38" s="76" t="str">
        <f aca="false">IF(AA37="Р",8,"")</f>
        <v/>
      </c>
      <c r="AB38" s="76"/>
      <c r="AC38" s="76"/>
      <c r="AD38" s="77" t="n">
        <f aca="false">IF(AD37="Р",8,"")</f>
        <v>8</v>
      </c>
      <c r="AE38" s="78" t="n">
        <f aca="false">IF(AE37="Р",8,"")</f>
        <v>8</v>
      </c>
      <c r="AF38" s="76" t="str">
        <f aca="false">IF(AF37="Р",8,"")</f>
        <v/>
      </c>
      <c r="AG38" s="77" t="str">
        <f aca="false">IF(AG37="Р",8,"")</f>
        <v/>
      </c>
      <c r="AH38" s="76"/>
      <c r="AI38" s="76"/>
      <c r="AJ38" s="79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57"/>
      <c r="B39" s="58"/>
      <c r="C39" s="102"/>
      <c r="D39" s="60"/>
      <c r="E39" s="100"/>
      <c r="F39" s="82" t="str">
        <f aca="false">IF(F40&gt;0,"НУ","")</f>
        <v/>
      </c>
      <c r="G39" s="82" t="str">
        <f aca="false">IF(G40&gt;0,"НУ","")</f>
        <v/>
      </c>
      <c r="H39" s="82" t="str">
        <f aca="false">IF(H40&gt;0,"НУ","")</f>
        <v/>
      </c>
      <c r="I39" s="82" t="str">
        <f aca="false">IF(I40&gt;0,"НУ","")</f>
        <v/>
      </c>
      <c r="J39" s="82" t="str">
        <f aca="false">IF(J40&gt;0,"НУ","")</f>
        <v/>
      </c>
      <c r="K39" s="82" t="str">
        <f aca="false">IF(K40&gt;0,"НУ","")</f>
        <v/>
      </c>
      <c r="L39" s="82" t="str">
        <f aca="false">IF(L40&gt;0,"НУ","")</f>
        <v/>
      </c>
      <c r="M39" s="82" t="str">
        <f aca="false">IF(M40&gt;0,"НУ","")</f>
        <v/>
      </c>
      <c r="N39" s="82" t="str">
        <f aca="false">IF(N40&gt;0,"НУ","")</f>
        <v/>
      </c>
      <c r="O39" s="82" t="str">
        <f aca="false">IF(O40&gt;0,"НУ","")</f>
        <v/>
      </c>
      <c r="P39" s="82" t="str">
        <f aca="false">IF(P40&gt;0,"НУ","")</f>
        <v/>
      </c>
      <c r="Q39" s="83" t="str">
        <f aca="false">IF(Q40&gt;0,"НУ","")</f>
        <v/>
      </c>
      <c r="R39" s="82" t="str">
        <f aca="false">IF(R40&gt;0,"НУ","")</f>
        <v/>
      </c>
      <c r="S39" s="82" t="str">
        <f aca="false">IF(S40&gt;0,"НУ","")</f>
        <v/>
      </c>
      <c r="T39" s="83" t="str">
        <f aca="false">IF(T40&gt;0,"НУ","")</f>
        <v/>
      </c>
      <c r="U39" s="82" t="str">
        <f aca="false">IF(U40&gt;0,"НУ","")</f>
        <v/>
      </c>
      <c r="V39" s="82" t="str">
        <f aca="false">IF(V40&gt;0,"НУ","")</f>
        <v/>
      </c>
      <c r="W39" s="83" t="str">
        <f aca="false">IF(W40&gt;0,"НУ","")</f>
        <v/>
      </c>
      <c r="X39" s="82" t="str">
        <f aca="false">IF(X40&gt;0,"НУ","")</f>
        <v/>
      </c>
      <c r="Y39" s="83" t="str">
        <f aca="false">IF(Y40&gt;0,"НУ","")</f>
        <v/>
      </c>
      <c r="Z39" s="83" t="str">
        <f aca="false">IF(Z40&gt;0,"НУ","")</f>
        <v/>
      </c>
      <c r="AA39" s="83" t="str">
        <f aca="false">IF(AA40&gt;0,"НУ","")</f>
        <v/>
      </c>
      <c r="AB39" s="83"/>
      <c r="AC39" s="83"/>
      <c r="AD39" s="83" t="str">
        <f aca="false">IF(AD40&gt;0,"НУ","")</f>
        <v/>
      </c>
      <c r="AE39" s="84" t="str">
        <f aca="false">IF(AE40&gt;0,"НУ","")</f>
        <v/>
      </c>
      <c r="AF39" s="83" t="str">
        <f aca="false">IF(AF40&gt;0,"НУ","")</f>
        <v/>
      </c>
      <c r="AG39" s="83" t="str">
        <f aca="false">IF(AG40&gt;0,"НУ","")</f>
        <v/>
      </c>
      <c r="AH39" s="82"/>
      <c r="AI39" s="82"/>
      <c r="AJ39" s="173"/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57"/>
      <c r="B40" s="58"/>
      <c r="C40" s="102"/>
      <c r="D40" s="60"/>
      <c r="E40" s="101"/>
      <c r="F40" s="87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9"/>
      <c r="R40" s="88"/>
      <c r="S40" s="88"/>
      <c r="T40" s="89"/>
      <c r="U40" s="88"/>
      <c r="V40" s="88"/>
      <c r="W40" s="89"/>
      <c r="X40" s="88"/>
      <c r="Y40" s="89"/>
      <c r="Z40" s="89"/>
      <c r="AA40" s="88"/>
      <c r="AB40" s="88"/>
      <c r="AC40" s="88"/>
      <c r="AD40" s="89"/>
      <c r="AE40" s="90"/>
      <c r="AF40" s="88"/>
      <c r="AG40" s="89"/>
      <c r="AH40" s="88"/>
      <c r="AI40" s="88"/>
      <c r="AJ40" s="91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57" t="n">
        <v>8</v>
      </c>
      <c r="B41" s="58" t="str">
        <f aca="false">IFERROR(VLOOKUP($C41,Списки!$A$1:$C$3999,2,0),"")</f>
        <v>Черчел Янна Іванівна</v>
      </c>
      <c r="C41" s="102" t="s">
        <v>272</v>
      </c>
      <c r="D41" s="60" t="str">
        <f aca="false">IFERROR(VLOOKUP($C41,Списки!$A$1:$C$3999,3,0),"")</f>
        <v>прибиральник</v>
      </c>
      <c r="E41" s="92"/>
      <c r="F41" s="61" t="str">
        <f aca="false">VLOOKUP(F$11,Графік!$A$5:$C$32,3,0)</f>
        <v>Р</v>
      </c>
      <c r="G41" s="158" t="str">
        <f aca="false">VLOOKUP(G$11,Графік!$A$5:$C$32,3,0)</f>
        <v>Р</v>
      </c>
      <c r="H41" s="158" t="str">
        <f aca="false">VLOOKUP(H$11,Графік!$A$5:$C$32,3,0)</f>
        <v>ВВ</v>
      </c>
      <c r="I41" s="158" t="str">
        <f aca="false">VLOOKUP(I$11,Графік!$A$5:$C$32,3,0)</f>
        <v>ВВ</v>
      </c>
      <c r="J41" s="158" t="str">
        <f aca="false">VLOOKUP(J$11,Графік!$A$5:$C$32,3,0)</f>
        <v>Р</v>
      </c>
      <c r="K41" s="158" t="str">
        <f aca="false">VLOOKUP(K$11,Графік!$A$5:$C$32,3,0)</f>
        <v>Р</v>
      </c>
      <c r="L41" s="158" t="str">
        <f aca="false">VLOOKUP(L$11,Графік!$A$5:$C$32,3,0)</f>
        <v>Р</v>
      </c>
      <c r="M41" s="158" t="str">
        <f aca="false">VLOOKUP(M$11,Графік!$A$5:$C$32,3,0)</f>
        <v>Р</v>
      </c>
      <c r="N41" s="158" t="str">
        <f aca="false">VLOOKUP(N$11,Графік!$A$5:$C$32,3,0)</f>
        <v>ВВ</v>
      </c>
      <c r="O41" s="158" t="str">
        <f aca="false">VLOOKUP(O$11,Графік!$A$5:$C$32,3,0)</f>
        <v>ВВ</v>
      </c>
      <c r="P41" s="158" t="str">
        <f aca="false">VLOOKUP(P$11,Графік!$A$5:$C$32,3,0)</f>
        <v>Р</v>
      </c>
      <c r="Q41" s="159" t="str">
        <f aca="false">VLOOKUP(Q$11,Графік!$A$5:$C$32,3,0)</f>
        <v>Р</v>
      </c>
      <c r="R41" s="158" t="str">
        <f aca="false">VLOOKUP(R$11,Графік!$A$5:$C$32,3,0)</f>
        <v>Р</v>
      </c>
      <c r="S41" s="158" t="str">
        <f aca="false">VLOOKUP(S$11,Графік!$A$5:$C$32,3,0)</f>
        <v>Р</v>
      </c>
      <c r="T41" s="159" t="str">
        <f aca="false">VLOOKUP(T$11,Графік!$A$5:$C$32,3,0)</f>
        <v>ВВ</v>
      </c>
      <c r="U41" s="158" t="str">
        <f aca="false">VLOOKUP(U$11,Графік!$A$5:$C$32,3,0)</f>
        <v>ВВ</v>
      </c>
      <c r="V41" s="158" t="str">
        <f aca="false">VLOOKUP(V$11,Графік!$A$5:$C$32,3,0)</f>
        <v>Р</v>
      </c>
      <c r="W41" s="159" t="str">
        <f aca="false">VLOOKUP(W$11,Графік!$A$5:$C$32,3,0)</f>
        <v>Р</v>
      </c>
      <c r="X41" s="158" t="str">
        <f aca="false">VLOOKUP(X$11,Графік!$A$5:$C$32,3,0)</f>
        <v>Р</v>
      </c>
      <c r="Y41" s="159" t="str">
        <f aca="false">VLOOKUP(Y$11,Графік!$A$5:$C$32,3,0)</f>
        <v>Р</v>
      </c>
      <c r="Z41" s="159" t="str">
        <f aca="false">VLOOKUP(Z$11,Графік!$A$5:$C$32,3,0)</f>
        <v>ВВ</v>
      </c>
      <c r="AA41" s="158" t="str">
        <f aca="false">VLOOKUP(AA$11,Графік!$A$5:$C$32,3,0)</f>
        <v>ВВ</v>
      </c>
      <c r="AB41" s="158" t="s">
        <v>51</v>
      </c>
      <c r="AC41" s="158" t="s">
        <v>51</v>
      </c>
      <c r="AD41" s="159" t="str">
        <f aca="false">VLOOKUP(AD$11,Графік!$A$5:$C$32,3,0)</f>
        <v>Р</v>
      </c>
      <c r="AE41" s="160" t="str">
        <f aca="false">VLOOKUP(AE$11,Графік!$A$5:$C$32,3,0)</f>
        <v>Р</v>
      </c>
      <c r="AF41" s="158" t="str">
        <f aca="false">VLOOKUP(AF$11,Графік!$A$5:$C$32,3,0)</f>
        <v>ВВ</v>
      </c>
      <c r="AG41" s="159" t="str">
        <f aca="false">VLOOKUP(AG$11,Графік!$A$5:$C$32,3,0)</f>
        <v>ВВ</v>
      </c>
      <c r="AH41" s="158"/>
      <c r="AI41" s="158"/>
      <c r="AJ41" s="161"/>
      <c r="AK41" s="93" t="n">
        <f aca="false">SUMIF($F41:$AJ44,"Р",$F42:$AJ42)</f>
        <v>128</v>
      </c>
      <c r="AL41" s="94" t="n">
        <f aca="false">SUMIF($F43:$AJ44,"НУ",$F44:$AJ44)</f>
        <v>0</v>
      </c>
      <c r="AM41" s="95" t="n">
        <f aca="false">SUMIF(F41:AJ44,"РВ",F42:AJ42)</f>
        <v>0</v>
      </c>
      <c r="AN41" s="96" t="n">
        <f aca="false">AK41+AL41+AM41</f>
        <v>128</v>
      </c>
      <c r="AO41" s="70" t="n">
        <f aca="false">COUNTIF($F41:$AJ44,"=Р")</f>
        <v>16</v>
      </c>
      <c r="AP41" s="97" t="n">
        <f aca="false">COUNTIF($F41:$AJ44,"=ВВ")</f>
        <v>10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2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n">
        <f aca="false">IF(C41&gt;1,Графік!$D$36,"")</f>
        <v>144</v>
      </c>
    </row>
    <row r="42" customFormat="false" ht="15" hidden="false" customHeight="true" outlineLevel="0" collapsed="false">
      <c r="A42" s="57"/>
      <c r="B42" s="58"/>
      <c r="C42" s="102"/>
      <c r="D42" s="60"/>
      <c r="E42" s="100"/>
      <c r="F42" s="75" t="n">
        <f aca="false">IF(F41="Р",8,"")</f>
        <v>8</v>
      </c>
      <c r="G42" s="76" t="n">
        <f aca="false">IF(G41="Р",8,"")</f>
        <v>8</v>
      </c>
      <c r="H42" s="170" t="str">
        <f aca="false">IF(H41="Р",8,"")</f>
        <v/>
      </c>
      <c r="I42" s="170" t="str">
        <f aca="false">IF(I41="Р",8,"")</f>
        <v/>
      </c>
      <c r="J42" s="170" t="n">
        <f aca="false">IF(J41="Р",8,"")</f>
        <v>8</v>
      </c>
      <c r="K42" s="170" t="n">
        <f aca="false">IF(K41="Р",8,"")</f>
        <v>8</v>
      </c>
      <c r="L42" s="170" t="n">
        <f aca="false">IF(L41="Р",8,"")</f>
        <v>8</v>
      </c>
      <c r="M42" s="170" t="n">
        <f aca="false">IF(M41="Р",8,"")</f>
        <v>8</v>
      </c>
      <c r="N42" s="170" t="str">
        <f aca="false">IF(N41="Р",8,"")</f>
        <v/>
      </c>
      <c r="O42" s="170" t="str">
        <f aca="false">IF(O41="Р",8,"")</f>
        <v/>
      </c>
      <c r="P42" s="170" t="n">
        <f aca="false">IF(P41="Р",8,"")</f>
        <v>8</v>
      </c>
      <c r="Q42" s="171" t="n">
        <f aca="false">IF(Q41="Р",8,"")</f>
        <v>8</v>
      </c>
      <c r="R42" s="170" t="n">
        <f aca="false">IF(R41="Р",8,"")</f>
        <v>8</v>
      </c>
      <c r="S42" s="170" t="n">
        <f aca="false">IF(S41="Р",8,"")</f>
        <v>8</v>
      </c>
      <c r="T42" s="171" t="str">
        <f aca="false">IF(T41="Р",8,"")</f>
        <v/>
      </c>
      <c r="U42" s="170" t="str">
        <f aca="false">IF(U41="Р",8,"")</f>
        <v/>
      </c>
      <c r="V42" s="170" t="n">
        <f aca="false">IF(V41="Р",8,"")</f>
        <v>8</v>
      </c>
      <c r="W42" s="171" t="n">
        <f aca="false">IF(W41="Р",8,"")</f>
        <v>8</v>
      </c>
      <c r="X42" s="170" t="n">
        <f aca="false">IF(X41="Р",8,"")</f>
        <v>8</v>
      </c>
      <c r="Y42" s="171" t="n">
        <f aca="false">IF(Y41="Р",8,"")</f>
        <v>8</v>
      </c>
      <c r="Z42" s="77" t="str">
        <f aca="false">IF(Z41="Р",8,"")</f>
        <v/>
      </c>
      <c r="AA42" s="76" t="str">
        <f aca="false">IF(AA41="Р",8,"")</f>
        <v/>
      </c>
      <c r="AB42" s="76"/>
      <c r="AC42" s="76"/>
      <c r="AD42" s="77" t="n">
        <f aca="false">IF(AD41="Р",8,"")</f>
        <v>8</v>
      </c>
      <c r="AE42" s="78" t="n">
        <f aca="false">IF(AE41="Р",8,"")</f>
        <v>8</v>
      </c>
      <c r="AF42" s="76" t="str">
        <f aca="false">IF(AF41="Р",8,"")</f>
        <v/>
      </c>
      <c r="AG42" s="77" t="str">
        <f aca="false">IF(AG41="Р",8,"")</f>
        <v/>
      </c>
      <c r="AH42" s="76"/>
      <c r="AI42" s="76"/>
      <c r="AJ42" s="79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57"/>
      <c r="B43" s="58"/>
      <c r="C43" s="102"/>
      <c r="D43" s="60"/>
      <c r="E43" s="100"/>
      <c r="F43" s="82" t="str">
        <f aca="false">IF(F44&gt;0,"НУ","")</f>
        <v/>
      </c>
      <c r="G43" s="82" t="str">
        <f aca="false">IF(G44&gt;0,"НУ","")</f>
        <v/>
      </c>
      <c r="H43" s="82" t="str">
        <f aca="false">IF(H44&gt;0,"НУ","")</f>
        <v/>
      </c>
      <c r="I43" s="82" t="str">
        <f aca="false">IF(I44&gt;0,"НУ","")</f>
        <v/>
      </c>
      <c r="J43" s="82" t="str">
        <f aca="false">IF(J44&gt;0,"НУ","")</f>
        <v/>
      </c>
      <c r="K43" s="82" t="str">
        <f aca="false">IF(K44&gt;0,"НУ","")</f>
        <v/>
      </c>
      <c r="L43" s="82" t="str">
        <f aca="false">IF(L44&gt;0,"НУ","")</f>
        <v/>
      </c>
      <c r="M43" s="82" t="str">
        <f aca="false">IF(M44&gt;0,"НУ","")</f>
        <v/>
      </c>
      <c r="N43" s="82" t="str">
        <f aca="false">IF(N44&gt;0,"НУ","")</f>
        <v/>
      </c>
      <c r="O43" s="82" t="str">
        <f aca="false">IF(O44&gt;0,"НУ","")</f>
        <v/>
      </c>
      <c r="P43" s="82" t="str">
        <f aca="false">IF(P44&gt;0,"НУ","")</f>
        <v/>
      </c>
      <c r="Q43" s="83" t="str">
        <f aca="false">IF(Q44&gt;0,"НУ","")</f>
        <v/>
      </c>
      <c r="R43" s="82" t="str">
        <f aca="false">IF(R44&gt;0,"НУ","")</f>
        <v/>
      </c>
      <c r="S43" s="82" t="str">
        <f aca="false">IF(S44&gt;0,"НУ","")</f>
        <v/>
      </c>
      <c r="T43" s="83" t="str">
        <f aca="false">IF(T44&gt;0,"НУ","")</f>
        <v/>
      </c>
      <c r="U43" s="82" t="str">
        <f aca="false">IF(U44&gt;0,"НУ","")</f>
        <v/>
      </c>
      <c r="V43" s="82" t="str">
        <f aca="false">IF(V44&gt;0,"НУ","")</f>
        <v/>
      </c>
      <c r="W43" s="83" t="str">
        <f aca="false">IF(W44&gt;0,"НУ","")</f>
        <v/>
      </c>
      <c r="X43" s="82" t="str">
        <f aca="false">IF(X44&gt;0,"НУ","")</f>
        <v/>
      </c>
      <c r="Y43" s="83" t="str">
        <f aca="false">IF(Y44&gt;0,"НУ","")</f>
        <v/>
      </c>
      <c r="Z43" s="83" t="str">
        <f aca="false">IF(Z44&gt;0,"НУ","")</f>
        <v/>
      </c>
      <c r="AA43" s="83" t="str">
        <f aca="false">IF(AA44&gt;0,"НУ","")</f>
        <v/>
      </c>
      <c r="AB43" s="83"/>
      <c r="AC43" s="83"/>
      <c r="AD43" s="83" t="str">
        <f aca="false">IF(AD44&gt;0,"НУ","")</f>
        <v/>
      </c>
      <c r="AE43" s="84" t="str">
        <f aca="false">IF(AE44&gt;0,"НУ","")</f>
        <v/>
      </c>
      <c r="AF43" s="83" t="str">
        <f aca="false">IF(AF44&gt;0,"НУ","")</f>
        <v/>
      </c>
      <c r="AG43" s="83" t="str">
        <f aca="false">IF(AG44&gt;0,"НУ","")</f>
        <v/>
      </c>
      <c r="AH43" s="82"/>
      <c r="AI43" s="82"/>
      <c r="AJ43" s="173"/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57"/>
      <c r="B44" s="58"/>
      <c r="C44" s="102"/>
      <c r="D44" s="60"/>
      <c r="E44" s="101"/>
      <c r="F44" s="87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9"/>
      <c r="R44" s="88"/>
      <c r="S44" s="88"/>
      <c r="T44" s="89"/>
      <c r="U44" s="88"/>
      <c r="V44" s="88"/>
      <c r="W44" s="89"/>
      <c r="X44" s="88"/>
      <c r="Y44" s="89"/>
      <c r="Z44" s="89"/>
      <c r="AA44" s="88"/>
      <c r="AB44" s="88"/>
      <c r="AC44" s="88"/>
      <c r="AD44" s="89"/>
      <c r="AE44" s="90"/>
      <c r="AF44" s="88"/>
      <c r="AG44" s="89"/>
      <c r="AH44" s="88"/>
      <c r="AI44" s="88"/>
      <c r="AJ44" s="91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57" t="n">
        <v>9</v>
      </c>
      <c r="B45" s="58" t="str">
        <f aca="false">IFERROR(VLOOKUP($C45,Списки!$A$1:$C$3999,2,0),"")</f>
        <v/>
      </c>
      <c r="C45" s="102"/>
      <c r="D45" s="60" t="str">
        <f aca="false">IFERROR(VLOOKUP($C45,Списки!$A$1:$C$3999,3,0),"")</f>
        <v/>
      </c>
      <c r="E45" s="92"/>
      <c r="F45" s="61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9"/>
      <c r="R45" s="158"/>
      <c r="S45" s="158"/>
      <c r="T45" s="159"/>
      <c r="U45" s="158"/>
      <c r="V45" s="158"/>
      <c r="W45" s="159"/>
      <c r="X45" s="158"/>
      <c r="Y45" s="159"/>
      <c r="Z45" s="159"/>
      <c r="AA45" s="158"/>
      <c r="AB45" s="158"/>
      <c r="AC45" s="158"/>
      <c r="AD45" s="159"/>
      <c r="AE45" s="160"/>
      <c r="AF45" s="158"/>
      <c r="AG45" s="158"/>
      <c r="AH45" s="158"/>
      <c r="AI45" s="158"/>
      <c r="AJ45" s="161"/>
      <c r="AK45" s="93" t="n">
        <f aca="false">SUMIF($F45:$AJ48,"Р",$F46:$AJ46)</f>
        <v>0</v>
      </c>
      <c r="AL45" s="94" t="n">
        <f aca="false">SUMIF($F47:$AJ48,"НУ",$F48:$AJ48)</f>
        <v>0</v>
      </c>
      <c r="AM45" s="95" t="n">
        <f aca="false">SUMIF(F45:AJ48,"РВ",F46:AJ46)</f>
        <v>0</v>
      </c>
      <c r="AN45" s="96" t="n">
        <f aca="false">AK45+AL45+AM45</f>
        <v>0</v>
      </c>
      <c r="AO45" s="70" t="n">
        <f aca="false">COUNTIF($F45:$AJ48,"=Р")</f>
        <v>0</v>
      </c>
      <c r="AP45" s="97" t="n">
        <f aca="false">COUNTIF($F45:$AJ48,"=ВВ")</f>
        <v>0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0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str">
        <f aca="false">IF(C45&gt;1,Графік!$D$36,"")</f>
        <v/>
      </c>
    </row>
    <row r="46" customFormat="false" ht="15" hidden="false" customHeight="true" outlineLevel="0" collapsed="false">
      <c r="A46" s="57"/>
      <c r="B46" s="58"/>
      <c r="C46" s="102"/>
      <c r="D46" s="60"/>
      <c r="E46" s="100"/>
      <c r="F46" s="75"/>
      <c r="G46" s="76"/>
      <c r="H46" s="170"/>
      <c r="I46" s="170"/>
      <c r="J46" s="170"/>
      <c r="K46" s="170"/>
      <c r="L46" s="170"/>
      <c r="M46" s="170"/>
      <c r="N46" s="170"/>
      <c r="O46" s="170"/>
      <c r="P46" s="170"/>
      <c r="Q46" s="171"/>
      <c r="R46" s="170"/>
      <c r="S46" s="170"/>
      <c r="T46" s="171"/>
      <c r="U46" s="170"/>
      <c r="V46" s="170"/>
      <c r="W46" s="171"/>
      <c r="X46" s="170"/>
      <c r="Y46" s="171"/>
      <c r="Z46" s="171"/>
      <c r="AA46" s="170"/>
      <c r="AB46" s="76"/>
      <c r="AC46" s="76"/>
      <c r="AD46" s="171"/>
      <c r="AE46" s="172"/>
      <c r="AF46" s="170"/>
      <c r="AG46" s="170"/>
      <c r="AH46" s="76"/>
      <c r="AI46" s="76"/>
      <c r="AJ46" s="79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57"/>
      <c r="B47" s="58"/>
      <c r="C47" s="102"/>
      <c r="D47" s="60"/>
      <c r="E47" s="100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3"/>
      <c r="R47" s="82"/>
      <c r="S47" s="82"/>
      <c r="T47" s="83"/>
      <c r="U47" s="82"/>
      <c r="V47" s="82"/>
      <c r="W47" s="83"/>
      <c r="X47" s="82"/>
      <c r="Y47" s="83"/>
      <c r="Z47" s="83"/>
      <c r="AA47" s="82"/>
      <c r="AB47" s="83"/>
      <c r="AC47" s="83"/>
      <c r="AD47" s="83"/>
      <c r="AE47" s="84"/>
      <c r="AF47" s="82"/>
      <c r="AG47" s="82"/>
      <c r="AH47" s="82"/>
      <c r="AI47" s="82"/>
      <c r="AJ47" s="173"/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57"/>
      <c r="B48" s="58"/>
      <c r="C48" s="102"/>
      <c r="D48" s="60"/>
      <c r="E48" s="101"/>
      <c r="F48" s="87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9"/>
      <c r="R48" s="88"/>
      <c r="S48" s="88"/>
      <c r="T48" s="89"/>
      <c r="U48" s="88"/>
      <c r="V48" s="88"/>
      <c r="W48" s="89"/>
      <c r="X48" s="88"/>
      <c r="Y48" s="89"/>
      <c r="Z48" s="89"/>
      <c r="AA48" s="88"/>
      <c r="AB48" s="88"/>
      <c r="AC48" s="88"/>
      <c r="AD48" s="89"/>
      <c r="AE48" s="90"/>
      <c r="AF48" s="88"/>
      <c r="AG48" s="88"/>
      <c r="AH48" s="88"/>
      <c r="AI48" s="88"/>
      <c r="AJ48" s="91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57" t="n">
        <v>10</v>
      </c>
      <c r="B49" s="58" t="str">
        <f aca="false">IFERROR(VLOOKUP($C49,Списки!$A$1:$C$3999,2,0),"")</f>
        <v/>
      </c>
      <c r="C49" s="102"/>
      <c r="D49" s="60" t="str">
        <f aca="false">IFERROR(VLOOKUP($C49,Списки!$A$1:$C$3999,3,0),"")</f>
        <v/>
      </c>
      <c r="E49" s="92"/>
      <c r="F49" s="61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9"/>
      <c r="R49" s="158"/>
      <c r="S49" s="158"/>
      <c r="T49" s="159"/>
      <c r="U49" s="158"/>
      <c r="V49" s="158"/>
      <c r="W49" s="159"/>
      <c r="X49" s="158"/>
      <c r="Y49" s="159"/>
      <c r="Z49" s="159"/>
      <c r="AA49" s="158"/>
      <c r="AB49" s="158"/>
      <c r="AC49" s="158"/>
      <c r="AD49" s="159"/>
      <c r="AE49" s="160"/>
      <c r="AF49" s="158"/>
      <c r="AG49" s="158"/>
      <c r="AH49" s="158"/>
      <c r="AI49" s="158"/>
      <c r="AJ49" s="161"/>
      <c r="AK49" s="93" t="n">
        <f aca="false">SUMIF($F49:$AJ52,"Р",$F50:$AJ50)</f>
        <v>0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0</v>
      </c>
      <c r="AO49" s="70" t="n">
        <f aca="false">COUNTIF($F49:$AJ52,"=Р")</f>
        <v>0</v>
      </c>
      <c r="AP49" s="97" t="n">
        <f aca="false">COUNTIF($F49:$AJ52,"=ВВ")</f>
        <v>0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0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0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str">
        <f aca="false">IF(C49&gt;1,Графік!$D$36,"")</f>
        <v/>
      </c>
    </row>
    <row r="50" customFormat="false" ht="15" hidden="false" customHeight="true" outlineLevel="0" collapsed="false">
      <c r="A50" s="57"/>
      <c r="B50" s="58"/>
      <c r="C50" s="102"/>
      <c r="D50" s="60"/>
      <c r="E50" s="100"/>
      <c r="F50" s="75"/>
      <c r="G50" s="76"/>
      <c r="H50" s="170"/>
      <c r="I50" s="170"/>
      <c r="J50" s="170"/>
      <c r="K50" s="170"/>
      <c r="L50" s="170"/>
      <c r="M50" s="170"/>
      <c r="N50" s="170"/>
      <c r="O50" s="170"/>
      <c r="P50" s="170"/>
      <c r="Q50" s="171"/>
      <c r="R50" s="170"/>
      <c r="S50" s="170"/>
      <c r="T50" s="171"/>
      <c r="U50" s="170"/>
      <c r="V50" s="170"/>
      <c r="W50" s="171"/>
      <c r="X50" s="170"/>
      <c r="Y50" s="171"/>
      <c r="Z50" s="171"/>
      <c r="AA50" s="170"/>
      <c r="AB50" s="76"/>
      <c r="AC50" s="76"/>
      <c r="AD50" s="171"/>
      <c r="AE50" s="172"/>
      <c r="AF50" s="170"/>
      <c r="AG50" s="170"/>
      <c r="AH50" s="76"/>
      <c r="AI50" s="76"/>
      <c r="AJ50" s="79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57"/>
      <c r="B51" s="58"/>
      <c r="C51" s="102"/>
      <c r="D51" s="60"/>
      <c r="E51" s="100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3"/>
      <c r="R51" s="82"/>
      <c r="S51" s="82"/>
      <c r="T51" s="83"/>
      <c r="U51" s="82"/>
      <c r="V51" s="82"/>
      <c r="W51" s="83"/>
      <c r="X51" s="82"/>
      <c r="Y51" s="83"/>
      <c r="Z51" s="83"/>
      <c r="AA51" s="82"/>
      <c r="AB51" s="83"/>
      <c r="AC51" s="83"/>
      <c r="AD51" s="83"/>
      <c r="AE51" s="84"/>
      <c r="AF51" s="82"/>
      <c r="AG51" s="82"/>
      <c r="AH51" s="82"/>
      <c r="AI51" s="82"/>
      <c r="AJ51" s="173"/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57"/>
      <c r="B52" s="58"/>
      <c r="C52" s="102"/>
      <c r="D52" s="60"/>
      <c r="E52" s="101"/>
      <c r="F52" s="87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9"/>
      <c r="R52" s="88"/>
      <c r="S52" s="88"/>
      <c r="T52" s="89"/>
      <c r="U52" s="88"/>
      <c r="V52" s="88"/>
      <c r="W52" s="89"/>
      <c r="X52" s="88"/>
      <c r="Y52" s="89"/>
      <c r="Z52" s="89"/>
      <c r="AA52" s="88"/>
      <c r="AB52" s="88"/>
      <c r="AC52" s="88"/>
      <c r="AD52" s="89"/>
      <c r="AE52" s="90"/>
      <c r="AF52" s="88"/>
      <c r="AG52" s="88"/>
      <c r="AH52" s="88"/>
      <c r="AI52" s="88"/>
      <c r="AJ52" s="91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27" hidden="false" customHeight="true" outlineLevel="0" collapsed="false">
      <c r="A53" s="103" t="s">
        <v>77</v>
      </c>
      <c r="B53" s="103"/>
      <c r="C53" s="103"/>
      <c r="D53" s="103"/>
      <c r="E53" s="103"/>
      <c r="F53" s="103" t="n">
        <f aca="false">IF(COUNTIF(F$13:F$52,"Р")=0,"-",COUNTIF(F$13:F$52,"Р"))</f>
        <v>8</v>
      </c>
      <c r="G53" s="103" t="n">
        <f aca="false">IF(COUNTIF(G$13:G$52,"Р")=0,"-",COUNTIF(G$13:G$52,"Р"))</f>
        <v>8</v>
      </c>
      <c r="H53" s="103" t="str">
        <f aca="false">IF(COUNTIF(H$13:H$52,"Р")=0,"-",COUNTIF(H$13:H$52,"Р"))</f>
        <v>-</v>
      </c>
      <c r="I53" s="103" t="str">
        <f aca="false">IF(COUNTIF(I$13:I$52,"Р")=0,"-",COUNTIF(I$13:I$52,"Р"))</f>
        <v>-</v>
      </c>
      <c r="J53" s="103" t="n">
        <f aca="false">IF(COUNTIF(J$13:J$52,"Р")=0,"-",COUNTIF(J$13:J$52,"Р"))</f>
        <v>7</v>
      </c>
      <c r="K53" s="103" t="n">
        <f aca="false">IF(COUNTIF(K$13:K$52,"Р")=0,"-",COUNTIF(K$13:K$52,"Р"))</f>
        <v>7</v>
      </c>
      <c r="L53" s="103" t="n">
        <f aca="false">IF(COUNTIF(L$13:L$52,"Р")=0,"-",COUNTIF(L$13:L$52,"Р"))</f>
        <v>7</v>
      </c>
      <c r="M53" s="103" t="n">
        <f aca="false">IF(COUNTIF(M$13:M$52,"Р")=0,"-",COUNTIF(M$13:M$52,"Р"))</f>
        <v>7</v>
      </c>
      <c r="N53" s="103" t="str">
        <f aca="false">IF(COUNTIF(N$13:N$52,"Р")=0,"-",COUNTIF(N$13:N$52,"Р"))</f>
        <v>-</v>
      </c>
      <c r="O53" s="103" t="str">
        <f aca="false">IF(COUNTIF(O$13:O$52,"Р")=0,"-",COUNTIF(O$13:O$52,"Р"))</f>
        <v>-</v>
      </c>
      <c r="P53" s="103" t="n">
        <f aca="false">IF(COUNTIF(P$13:P$52,"Р")=0,"-",COUNTIF(P$13:P$52,"Р"))</f>
        <v>8</v>
      </c>
      <c r="Q53" s="103" t="n">
        <f aca="false">IF(COUNTIF(Q$13:Q$52,"Р")=0,"-",COUNTIF(Q$13:Q$52,"Р"))</f>
        <v>8</v>
      </c>
      <c r="R53" s="103" t="n">
        <f aca="false">IF(COUNTIF(R$13:R$52,"Р")=0,"-",COUNTIF(R$13:R$52,"Р"))</f>
        <v>8</v>
      </c>
      <c r="S53" s="103" t="n">
        <f aca="false">IF(COUNTIF(S$13:S$52,"Р")=0,"-",COUNTIF(S$13:S$52,"Р"))</f>
        <v>8</v>
      </c>
      <c r="T53" s="103" t="str">
        <f aca="false">IF(COUNTIF(T$13:T$52,"Р")=0,"-",COUNTIF(T$13:T$52,"Р"))</f>
        <v>-</v>
      </c>
      <c r="U53" s="103" t="str">
        <f aca="false">IF(COUNTIF(U$13:U$52,"Р")=0,"-",COUNTIF(U$13:U$52,"Р"))</f>
        <v>-</v>
      </c>
      <c r="V53" s="103" t="n">
        <f aca="false">IF(COUNTIF(V$13:V$52,"Р")=0,"-",COUNTIF(V$13:V$52,"Р"))</f>
        <v>8</v>
      </c>
      <c r="W53" s="104" t="n">
        <f aca="false">IF(COUNTIF(W$13:W$52,"Р")=0,"-",COUNTIF(W$13:W$52,"Р"))</f>
        <v>8</v>
      </c>
      <c r="X53" s="103" t="n">
        <f aca="false">IF(COUNTIF(X$13:X$52,"Р")=0,"-",COUNTIF(X$13:X$52,"Р"))</f>
        <v>8</v>
      </c>
      <c r="Y53" s="104" t="n">
        <f aca="false">IF(COUNTIF(Y$13:Y$52,"Р")=0,"-",COUNTIF(Y$13:Y$52,"Р"))</f>
        <v>8</v>
      </c>
      <c r="Z53" s="104" t="str">
        <f aca="false">IF(COUNTIF(Z$13:Z$52,"Р")=0,"-",COUNTIF(Z$13:Z$52,"Р"))</f>
        <v>-</v>
      </c>
      <c r="AA53" s="103" t="str">
        <f aca="false">IF(COUNTIF(AA$13:AA$52,"Р")=0,"-",COUNTIF(AA$13:AA$52,"Р"))</f>
        <v>-</v>
      </c>
      <c r="AB53" s="103" t="str">
        <f aca="false">IF(COUNTIF(AB$13:AB$52,"Р")=0,"-",COUNTIF(AB$13:AB$52,"Р"))</f>
        <v>-</v>
      </c>
      <c r="AC53" s="103" t="str">
        <f aca="false">IF(COUNTIF(AC$13:AC$52,"Р")=0,"-",COUNTIF(AC$13:AC$52,"Р"))</f>
        <v>-</v>
      </c>
      <c r="AD53" s="104" t="n">
        <f aca="false">IF(COUNTIF(AD$13:AD$52,"Р")=0,"-",COUNTIF(AD$13:AD$52,"Р"))</f>
        <v>8</v>
      </c>
      <c r="AE53" s="105" t="n">
        <f aca="false">IF(COUNTIF(AE$13:AE$52,"Р")=0,"-",COUNTIF(AE$13:AE$52,"Р"))</f>
        <v>8</v>
      </c>
      <c r="AF53" s="103" t="str">
        <f aca="false">IF(COUNTIF(AF$13:AF$52,"Р")=0,"-",COUNTIF(AF$13:AF$52,"Р"))</f>
        <v>-</v>
      </c>
      <c r="AG53" s="103" t="str">
        <f aca="false">IF(COUNTIF(AG$13:AG$52,"Р")=0,"-",COUNTIF(AG$13:AG$52,"Р"))</f>
        <v>-</v>
      </c>
      <c r="AH53" s="103" t="str">
        <f aca="false">IF(COUNTIF(AH$13:AH$52,"Р")=0,"-",COUNTIF(AH$13:AH$52,"Р"))</f>
        <v>-</v>
      </c>
      <c r="AI53" s="103" t="str">
        <f aca="false">IF(COUNTIF(AI$13:AI$52,"Р")=0,"-",COUNTIF(AI$13:AI$52,"Р"))</f>
        <v>-</v>
      </c>
      <c r="AJ53" s="103" t="str">
        <f aca="false">IF(COUNTIF(AJ$13:AJ$52,"Р")=0,"-",COUNTIF(AJ$13:AJ$52,"Р"))</f>
        <v>-</v>
      </c>
      <c r="AK53" s="106" t="n">
        <f aca="false">IF(SUM(AK$13:AK$52)&gt;0,SUM(AK$13:AK$52),"-")</f>
        <v>990</v>
      </c>
      <c r="AL53" s="107" t="str">
        <f aca="false">IF(SUM(AL$13:AL$52)&gt;0,SUM(AL$13:AL$52),"-")</f>
        <v>-</v>
      </c>
      <c r="AM53" s="107" t="str">
        <f aca="false">IF(SUM(AM$13:AM$52)&gt;0,SUM(AM$13:AM$52),"-")</f>
        <v>-</v>
      </c>
      <c r="AN53" s="108" t="n">
        <f aca="false">IF(SUM(AN$13:AN$52)&gt;0,SUM(AN$13:AN$52),"-")</f>
        <v>990</v>
      </c>
      <c r="AO53" s="109" t="n">
        <f aca="false">IF(SUM(AO$13:AO$52)&gt;0,SUM(AO$13:AO$52),"-")</f>
        <v>124</v>
      </c>
      <c r="AP53" s="109" t="n">
        <f aca="false">IF(SUM(AP$13:AP$52)&gt;0,SUM(AP$13:AP$52),"-")</f>
        <v>80</v>
      </c>
      <c r="AQ53" s="109" t="str">
        <f aca="false">IF(SUM(AQ$13:AQ$52)&gt;0,SUM(AQ$13:AQ$52),"-")</f>
        <v>-</v>
      </c>
      <c r="AR53" s="109" t="str">
        <f aca="false">IF(SUM(AR$13:AR$52)&gt;0,SUM(AR$13:AR$52),"-")</f>
        <v>-</v>
      </c>
      <c r="AS53" s="109" t="n">
        <f aca="false">IF(SUM(AS$13:AS$52)&gt;0,SUM(AS$13:AS$52),"-")</f>
        <v>4</v>
      </c>
      <c r="AT53" s="109" t="str">
        <f aca="false">IF(SUM(AT$13:AT$52)&gt;0,SUM(AT$13:AT$52),"-")</f>
        <v>-</v>
      </c>
      <c r="AU53" s="109" t="str">
        <f aca="false">IF(SUM(AU$13:AU$52)&gt;0,SUM(AU$13:AU$52),"-")</f>
        <v>-</v>
      </c>
      <c r="AV53" s="109" t="str">
        <f aca="false">IF(SUM(AV$13:AV$52)&gt;0,SUM(AV$13:AV$52),"-")</f>
        <v>-</v>
      </c>
      <c r="AW53" s="109" t="n">
        <f aca="false">IF(SUM(AW$13:AW$52)&gt;0,SUM(AW$13:AW$52),"-")</f>
        <v>16</v>
      </c>
      <c r="AX53" s="109" t="str">
        <f aca="false">IF(SUM(AX$13:AX$52)&gt;0,SUM(AX$13:AX$52),"-")</f>
        <v>-</v>
      </c>
      <c r="AY53" s="109" t="str">
        <f aca="false">IF(SUM(AY$13:AY$52)&gt;0,SUM(AY$13:AY$52),"-")</f>
        <v>-</v>
      </c>
      <c r="AZ53" s="109" t="str">
        <f aca="false">IF(SUM(AZ$13:AZ$52)&gt;0,SUM(AZ$13:AZ$52),"-")</f>
        <v>-</v>
      </c>
      <c r="BA53" s="110" t="n">
        <f aca="false">IF(SUM(BA$13:BA$52)&gt;0,SUM(BA$13:BA$52),"-")</f>
        <v>1152</v>
      </c>
    </row>
    <row r="54" customFormat="false" ht="27" hidden="false" customHeight="true" outlineLevel="0" collapsed="false">
      <c r="A54" s="103" t="s">
        <v>78</v>
      </c>
      <c r="B54" s="103"/>
      <c r="C54" s="103"/>
      <c r="D54" s="103"/>
      <c r="E54" s="103"/>
      <c r="F54" s="103" t="str">
        <f aca="false">IF(COUNTIF(F$13:F$52,"РВ")=0,"-",COUNTIF(F$13:F$52,"РВ"))</f>
        <v>-</v>
      </c>
      <c r="G54" s="103" t="str">
        <f aca="false">IF(COUNTIF(G$13:G$52,"РВ")=0,"-",COUNTIF(G$13:G$52,"РВ"))</f>
        <v>-</v>
      </c>
      <c r="H54" s="103" t="str">
        <f aca="false">IF(COUNTIF(H$13:H$52,"РВ")=0,"-",COUNTIF(H$13:H$52,"РВ"))</f>
        <v>-</v>
      </c>
      <c r="I54" s="103" t="str">
        <f aca="false">IF(COUNTIF(I$13:I$52,"РВ")=0,"-",COUNTIF(I$13:I$52,"РВ"))</f>
        <v>-</v>
      </c>
      <c r="J54" s="103" t="str">
        <f aca="false">IF(COUNTIF(J$13:J$52,"РВ")=0,"-",COUNTIF(J$13:J$52,"РВ"))</f>
        <v>-</v>
      </c>
      <c r="K54" s="103" t="str">
        <f aca="false">IF(COUNTIF(K$13:K$52,"РВ")=0,"-",COUNTIF(K$13:K$52,"РВ"))</f>
        <v>-</v>
      </c>
      <c r="L54" s="103" t="str">
        <f aca="false">IF(COUNTIF(L$13:L$52,"РВ")=0,"-",COUNTIF(L$13:L$52,"РВ"))</f>
        <v>-</v>
      </c>
      <c r="M54" s="103" t="str">
        <f aca="false">IF(COUNTIF(M$13:M$52,"РВ")=0,"-",COUNTIF(M$13:M$52,"РВ"))</f>
        <v>-</v>
      </c>
      <c r="N54" s="103" t="str">
        <f aca="false">IF(COUNTIF(N$13:N$52,"РВ")=0,"-",COUNTIF(N$13:N$52,"РВ"))</f>
        <v>-</v>
      </c>
      <c r="O54" s="103" t="str">
        <f aca="false">IF(COUNTIF(O$13:O$52,"РВ")=0,"-",COUNTIF(O$13:O$52,"РВ"))</f>
        <v>-</v>
      </c>
      <c r="P54" s="103" t="str">
        <f aca="false">IF(COUNTIF(P$13:P$52,"РВ")=0,"-",COUNTIF(P$13:P$52,"РВ"))</f>
        <v>-</v>
      </c>
      <c r="Q54" s="103" t="str">
        <f aca="false">IF(COUNTIF(Q$13:Q$52,"РВ")=0,"-",COUNTIF(Q$13:Q$52,"РВ"))</f>
        <v>-</v>
      </c>
      <c r="R54" s="103" t="str">
        <f aca="false">IF(COUNTIF(R$13:R$52,"РВ")=0,"-",COUNTIF(R$13:R$52,"РВ"))</f>
        <v>-</v>
      </c>
      <c r="S54" s="103" t="str">
        <f aca="false">IF(COUNTIF(S$13:S$52,"РВ")=0,"-",COUNTIF(S$13:S$52,"РВ"))</f>
        <v>-</v>
      </c>
      <c r="T54" s="103" t="str">
        <f aca="false">IF(COUNTIF(T$13:T$52,"РВ")=0,"-",COUNTIF(T$13:T$52,"РВ"))</f>
        <v>-</v>
      </c>
      <c r="U54" s="103" t="str">
        <f aca="false">IF(COUNTIF(U$13:U$52,"РВ")=0,"-",COUNTIF(U$13:U$52,"РВ"))</f>
        <v>-</v>
      </c>
      <c r="V54" s="103" t="str">
        <f aca="false">IF(COUNTIF(V$13:V$52,"РВ")=0,"-",COUNTIF(V$13:V$52,"РВ"))</f>
        <v>-</v>
      </c>
      <c r="W54" s="104" t="str">
        <f aca="false">IF(COUNTIF(W$13:W$52,"РВ")=0,"-",COUNTIF(W$13:W$52,"РВ"))</f>
        <v>-</v>
      </c>
      <c r="X54" s="103" t="str">
        <f aca="false">IF(COUNTIF(X$13:X$52,"РВ")=0,"-",COUNTIF(X$13:X$52,"РВ"))</f>
        <v>-</v>
      </c>
      <c r="Y54" s="104" t="str">
        <f aca="false">IF(COUNTIF(Y$13:Y$52,"РВ")=0,"-",COUNTIF(Y$13:Y$52,"РВ"))</f>
        <v>-</v>
      </c>
      <c r="Z54" s="104" t="str">
        <f aca="false">IF(COUNTIF(Z$13:Z$52,"РВ")=0,"-",COUNTIF(Z$13:Z$52,"РВ"))</f>
        <v>-</v>
      </c>
      <c r="AA54" s="103" t="str">
        <f aca="false">IF(COUNTIF(AA$13:AA$52,"РВ")=0,"-",COUNTIF(AA$13:AA$52,"РВ"))</f>
        <v>-</v>
      </c>
      <c r="AB54" s="103" t="str">
        <f aca="false">IF(COUNTIF(AB$13:AB$52,"РВ")=0,"-",COUNTIF(AB$13:AB$52,"РВ"))</f>
        <v>-</v>
      </c>
      <c r="AC54" s="103" t="str">
        <f aca="false">IF(COUNTIF(AC$13:AC$52,"РВ")=0,"-",COUNTIF(AC$13:AC$52,"РВ"))</f>
        <v>-</v>
      </c>
      <c r="AD54" s="104" t="str">
        <f aca="false">IF(COUNTIF(AD$13:AD$52,"РВ")=0,"-",COUNTIF(AD$13:AD$52,"РВ"))</f>
        <v>-</v>
      </c>
      <c r="AE54" s="105" t="str">
        <f aca="false">IF(COUNTIF(AE$13:AE$52,"РВ")=0,"-",COUNTIF(AE$13:AE$52,"РВ"))</f>
        <v>-</v>
      </c>
      <c r="AF54" s="103" t="str">
        <f aca="false">IF(COUNTIF(AF$13:AF$52,"РВ")=0,"-",COUNTIF(AF$13:AF$52,"РВ"))</f>
        <v>-</v>
      </c>
      <c r="AG54" s="103" t="str">
        <f aca="false">IF(COUNTIF(AG$13:AG$52,"РВ")=0,"-",COUNTIF(AG$13:AG$52,"РВ"))</f>
        <v>-</v>
      </c>
      <c r="AH54" s="103" t="str">
        <f aca="false">IF(COUNTIF(AH$13:AH$52,"РВ")=0,"-",COUNTIF(AH$13:AH$52,"РВ"))</f>
        <v>-</v>
      </c>
      <c r="AI54" s="103" t="str">
        <f aca="false">IF(COUNTIF(AI$13:AI$52,"РВ")=0,"-",COUNTIF(AI$13:AI$52,"РВ"))</f>
        <v>-</v>
      </c>
      <c r="AJ54" s="103" t="str">
        <f aca="false">IF(COUNTIF(AJ$13:AJ$52,"РВ")=0,"-",COUNTIF(AJ$13:AJ$52,"РВ"))</f>
        <v>-</v>
      </c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11"/>
      <c r="AX54" s="111"/>
      <c r="AY54" s="111"/>
      <c r="AZ54" s="111"/>
      <c r="BA54" s="112"/>
    </row>
    <row r="55" customFormat="false" ht="27" hidden="false" customHeight="true" outlineLevel="0" collapsed="false">
      <c r="A55" s="113" t="s">
        <v>79</v>
      </c>
      <c r="B55" s="113"/>
      <c r="C55" s="113"/>
      <c r="D55" s="113"/>
      <c r="E55" s="113"/>
      <c r="F55" s="103" t="str">
        <f aca="false">IF(COUNTIF(F$13:F$52,"НУ")=0,"-",COUNTIF(F$13:F$52,"НУ"))</f>
        <v>-</v>
      </c>
      <c r="G55" s="103" t="str">
        <f aca="false">IF(COUNTIF(G$13:G$52,"НУ")=0,"-",COUNTIF(G$13:G$52,"НУ"))</f>
        <v>-</v>
      </c>
      <c r="H55" s="103" t="str">
        <f aca="false">IF(COUNTIF(H$13:H$52,"НУ")=0,"-",COUNTIF(H$13:H$52,"НУ"))</f>
        <v>-</v>
      </c>
      <c r="I55" s="103" t="str">
        <f aca="false">IF(COUNTIF(I$13:I$52,"НУ")=0,"-",COUNTIF(I$13:I$52,"НУ"))</f>
        <v>-</v>
      </c>
      <c r="J55" s="103" t="str">
        <f aca="false">IF(COUNTIF(J$13:J$52,"НУ")=0,"-",COUNTIF(J$13:J$52,"НУ"))</f>
        <v>-</v>
      </c>
      <c r="K55" s="103" t="str">
        <f aca="false">IF(COUNTIF(K$13:K$52,"НУ")=0,"-",COUNTIF(K$13:K$52,"НУ"))</f>
        <v>-</v>
      </c>
      <c r="L55" s="103" t="str">
        <f aca="false">IF(COUNTIF(L$13:L$52,"НУ")=0,"-",COUNTIF(L$13:L$52,"НУ"))</f>
        <v>-</v>
      </c>
      <c r="M55" s="103" t="str">
        <f aca="false">IF(COUNTIF(M$13:M$52,"НУ")=0,"-",COUNTIF(M$13:M$52,"НУ"))</f>
        <v>-</v>
      </c>
      <c r="N55" s="103" t="str">
        <f aca="false">IF(COUNTIF(N$13:N$52,"НУ")=0,"-",COUNTIF(N$13:N$52,"НУ"))</f>
        <v>-</v>
      </c>
      <c r="O55" s="103" t="str">
        <f aca="false">IF(COUNTIF(O$13:O$52,"НУ")=0,"-",COUNTIF(O$13:O$52,"НУ"))</f>
        <v>-</v>
      </c>
      <c r="P55" s="103" t="str">
        <f aca="false">IF(COUNTIF(P$13:P$52,"НУ")=0,"-",COUNTIF(P$13:P$52,"НУ"))</f>
        <v>-</v>
      </c>
      <c r="Q55" s="103" t="str">
        <f aca="false">IF(COUNTIF(Q$13:Q$52,"НУ")=0,"-",COUNTIF(Q$13:Q$52,"НУ"))</f>
        <v>-</v>
      </c>
      <c r="R55" s="103" t="str">
        <f aca="false">IF(COUNTIF(R$13:R$52,"НУ")=0,"-",COUNTIF(R$13:R$52,"НУ"))</f>
        <v>-</v>
      </c>
      <c r="S55" s="103" t="str">
        <f aca="false">IF(COUNTIF(S$13:S$52,"НУ")=0,"-",COUNTIF(S$13:S$52,"НУ"))</f>
        <v>-</v>
      </c>
      <c r="T55" s="103" t="str">
        <f aca="false">IF(COUNTIF(T$13:T$52,"НУ")=0,"-",COUNTIF(T$13:T$52,"НУ"))</f>
        <v>-</v>
      </c>
      <c r="U55" s="103" t="str">
        <f aca="false">IF(COUNTIF(U$13:U$52,"НУ")=0,"-",COUNTIF(U$13:U$52,"НУ"))</f>
        <v>-</v>
      </c>
      <c r="V55" s="103" t="str">
        <f aca="false">IF(COUNTIF(V$13:V$52,"НУ")=0,"-",COUNTIF(V$13:V$52,"НУ"))</f>
        <v>-</v>
      </c>
      <c r="W55" s="104" t="str">
        <f aca="false">IF(COUNTIF(W$13:W$52,"НУ")=0,"-",COUNTIF(W$13:W$52,"НУ"))</f>
        <v>-</v>
      </c>
      <c r="X55" s="103" t="str">
        <f aca="false">IF(COUNTIF(X$13:X$52,"НУ")=0,"-",COUNTIF(X$13:X$52,"НУ"))</f>
        <v>-</v>
      </c>
      <c r="Y55" s="104" t="str">
        <f aca="false">IF(COUNTIF(Y$13:Y$52,"НУ")=0,"-",COUNTIF(Y$13:Y$52,"НУ"))</f>
        <v>-</v>
      </c>
      <c r="Z55" s="104" t="str">
        <f aca="false">IF(COUNTIF(Z$13:Z$52,"НУ")=0,"-",COUNTIF(Z$13:Z$52,"НУ"))</f>
        <v>-</v>
      </c>
      <c r="AA55" s="103" t="str">
        <f aca="false">IF(COUNTIF(AA$13:AA$52,"НУ")=0,"-",COUNTIF(AA$13:AA$52,"НУ"))</f>
        <v>-</v>
      </c>
      <c r="AB55" s="103" t="str">
        <f aca="false">IF(COUNTIF(AB$13:AB$52,"НУ")=0,"-",COUNTIF(AB$13:AB$52,"НУ"))</f>
        <v>-</v>
      </c>
      <c r="AC55" s="103" t="str">
        <f aca="false">IF(COUNTIF(AC$13:AC$52,"НУ")=0,"-",COUNTIF(AC$13:AC$52,"НУ"))</f>
        <v>-</v>
      </c>
      <c r="AD55" s="104" t="str">
        <f aca="false">IF(COUNTIF(AD$13:AD$52,"НУ")=0,"-",COUNTIF(AD$13:AD$52,"НУ"))</f>
        <v>-</v>
      </c>
      <c r="AE55" s="105" t="str">
        <f aca="false">IF(COUNTIF(AE$13:AE$52,"НУ")=0,"-",COUNTIF(AE$13:AE$52,"НУ"))</f>
        <v>-</v>
      </c>
      <c r="AF55" s="103" t="str">
        <f aca="false">IF(COUNTIF(AF$13:AF$52,"НУ")=0,"-",COUNTIF(AF$13:AF$52,"НУ"))</f>
        <v>-</v>
      </c>
      <c r="AG55" s="103" t="str">
        <f aca="false">IF(COUNTIF(AG$13:AG$52,"НУ")=0,"-",COUNTIF(AG$13:AG$52,"НУ"))</f>
        <v>-</v>
      </c>
      <c r="AH55" s="103" t="str">
        <f aca="false">IF(COUNTIF(AH$13:AH$52,"НУ")=0,"-",COUNTIF(AH$13:AH$52,"НУ"))</f>
        <v>-</v>
      </c>
      <c r="AI55" s="103" t="str">
        <f aca="false">IF(COUNTIF(AI$13:AI$52,"НУ")=0,"-",COUNTIF(AI$13:AI$52,"НУ"))</f>
        <v>-</v>
      </c>
      <c r="AJ55" s="103" t="str">
        <f aca="false">IF(COUNTIF(AJ$13:AJ$52,"НУ")=0,"-",COUNTIF(AJ$13:AJ$52,"НУ"))</f>
        <v>-</v>
      </c>
      <c r="AK55" s="111"/>
      <c r="AL55" s="111"/>
      <c r="AM55" s="111"/>
      <c r="AN55" s="111"/>
      <c r="AO55" s="111"/>
      <c r="AP55" s="111"/>
      <c r="AQ55" s="111"/>
      <c r="AR55" s="111"/>
      <c r="AS55" s="111"/>
      <c r="AT55" s="111"/>
      <c r="AU55" s="111"/>
      <c r="AV55" s="111"/>
      <c r="AW55" s="111"/>
      <c r="AX55" s="111"/>
      <c r="AY55" s="111"/>
      <c r="AZ55" s="111"/>
      <c r="BA55" s="112"/>
    </row>
    <row r="56" customFormat="false" ht="27" hidden="false" customHeight="true" outlineLevel="0" collapsed="false">
      <c r="A56" s="114" t="s">
        <v>80</v>
      </c>
      <c r="B56" s="114"/>
      <c r="C56" s="114"/>
      <c r="D56" s="114"/>
      <c r="E56" s="114"/>
      <c r="F56" s="115" t="str">
        <f aca="false">IF(COUNTIF(F$13:F$52,"ВВ"),"-",IF(COUNTIF(F$13:F$52,"НЗ")+COUNTIF(F$13:F$52,"ТН")+COUNTIF(F$13:F$52,"ПР")+COUNTIF(F$13:F$52,"П")+COUNTIF(F$13:F$52,"В")+COUNTIF(F$13:F$52,"НА")+COUNTIF(F$13:F$52,"ВД")+COUNTIF(F$13:F$52,"ВП")+COUNTIF(F$13:F$52,"ДД")+COUNTIF(F$13:F$52,"І")=0,"-",COUNTIF(F$13:F$52,"НЗ")+COUNTIF(F$13:F$52,"ТН")+COUNTIF(F$13:F$52,"ПР")+COUNTIF(F$13:F$52,"П")+COUNTIF(F$13:F$52,"В")+COUNTIF(F$13:F$52,"НА")+COUNTIF(F$13:F$52,"ВД")+COUNTIF(F$13:F$52,"ВП")+COUNTIF(F$13:F$52,"ДД")+COUNTIF(F$13:F$52,"І")))</f>
        <v>-</v>
      </c>
      <c r="G56" s="115" t="str">
        <f aca="false">IF(COUNTIF(G$13:G$52,"ВВ"),"-",IF(COUNTIF(G$13:G$52,"НЗ")+COUNTIF(G$13:G$52,"ТН")+COUNTIF(G$13:G$52,"ПР")+COUNTIF(G$13:G$52,"П")+COUNTIF(G$13:G$52,"В")+COUNTIF(G$13:G$52,"НА")+COUNTIF(G$13:G$52,"ВД")+COUNTIF(G$13:G$52,"ВП")+COUNTIF(G$13:G$52,"ДД")+COUNTIF(G$13:G$52,"І")=0,"-",COUNTIF(G$13:G$52,"НЗ")+COUNTIF(G$13:G$52,"ТН")+COUNTIF(G$13:G$52,"ПР")+COUNTIF(G$13:G$52,"П")+COUNTIF(G$13:G$52,"В")+COUNTIF(G$13:G$52,"НА")+COUNTIF(G$13:G$52,"ВД")+COUNTIF(G$13:G$52,"ВП")+COUNTIF(G$13:G$52,"ДД")+COUNTIF(G$13:G$52,"І")))</f>
        <v>-</v>
      </c>
      <c r="H56" s="115" t="str">
        <f aca="false">IF(COUNTIF(H$13:H$52,"ВВ"),"-",IF(COUNTIF(H$13:H$52,"НЗ")+COUNTIF(H$13:H$52,"ТН")+COUNTIF(H$13:H$52,"ПР")+COUNTIF(H$13:H$52,"П")+COUNTIF(H$13:H$52,"В")+COUNTIF(H$13:H$52,"НА")+COUNTIF(H$13:H$52,"ВД")+COUNTIF(H$13:H$52,"ВП")+COUNTIF(H$13:H$52,"ДД")+COUNTIF(H$13:H$52,"І")=0,"-",COUNTIF(H$13:H$52,"НЗ")+COUNTIF(H$13:H$52,"ТН")+COUNTIF(H$13:H$52,"ПР")+COUNTIF(H$13:H$52,"П")+COUNTIF(H$13:H$52,"В")+COUNTIF(H$13:H$52,"НА")+COUNTIF(H$13:H$52,"ВД")+COUNTIF(H$13:H$52,"ВП")+COUNTIF(H$13:H$52,"ДД")+COUNTIF(H$13:H$52,"І")))</f>
        <v>-</v>
      </c>
      <c r="I56" s="115" t="str">
        <f aca="false">IF(COUNTIF(I$13:I$52,"ВВ"),"-",IF(COUNTIF(I$13:I$52,"НЗ")+COUNTIF(I$13:I$52,"ТН")+COUNTIF(I$13:I$52,"ПР")+COUNTIF(I$13:I$52,"П")+COUNTIF(I$13:I$52,"В")+COUNTIF(I$13:I$52,"НА")+COUNTIF(I$13:I$52,"ВД")+COUNTIF(I$13:I$52,"ВП")+COUNTIF(I$13:I$52,"ДД")+COUNTIF(I$13:I$52,"І")=0,"-",COUNTIF(I$13:I$52,"НЗ")+COUNTIF(I$13:I$52,"ТН")+COUNTIF(I$13:I$52,"ПР")+COUNTIF(I$13:I$52,"П")+COUNTIF(I$13:I$52,"В")+COUNTIF(I$13:I$52,"НА")+COUNTIF(I$13:I$52,"ВД")+COUNTIF(I$13:I$52,"ВП")+COUNTIF(I$13:I$52,"ДД")+COUNTIF(I$13:I$52,"І")))</f>
        <v>-</v>
      </c>
      <c r="J56" s="115" t="n">
        <f aca="false">IF(COUNTIF(J$13:J$52,"ВВ"),"-",IF(COUNTIF(J$13:J$52,"НЗ")+COUNTIF(J$13:J$52,"ТН")+COUNTIF(J$13:J$52,"ПР")+COUNTIF(J$13:J$52,"П")+COUNTIF(J$13:J$52,"В")+COUNTIF(J$13:J$52,"НА")+COUNTIF(J$13:J$52,"ВД")+COUNTIF(J$13:J$52,"ВП")+COUNTIF(J$13:J$52,"ДД")+COUNTIF(J$13:J$52,"І")=0,"-",COUNTIF(J$13:J$52,"НЗ")+COUNTIF(J$13:J$52,"ТН")+COUNTIF(J$13:J$52,"ПР")+COUNTIF(J$13:J$52,"П")+COUNTIF(J$13:J$52,"В")+COUNTIF(J$13:J$52,"НА")+COUNTIF(J$13:J$52,"ВД")+COUNTIF(J$13:J$52,"ВП")+COUNTIF(J$13:J$52,"ДД")+COUNTIF(J$13:J$52,"І")))</f>
        <v>1</v>
      </c>
      <c r="K56" s="115" t="n">
        <f aca="false">IF(COUNTIF(K$13:K$52,"ВВ"),"-",IF(COUNTIF(K$13:K$52,"НЗ")+COUNTIF(K$13:K$52,"ТН")+COUNTIF(K$13:K$52,"ПР")+COUNTIF(K$13:K$52,"П")+COUNTIF(K$13:K$52,"В")+COUNTIF(K$13:K$52,"НА")+COUNTIF(K$13:K$52,"ВД")+COUNTIF(K$13:K$52,"ВП")+COUNTIF(K$13:K$52,"ДД")+COUNTIF(K$13:K$52,"І")=0,"-",COUNTIF(K$13:K$52,"НЗ")+COUNTIF(K$13:K$52,"ТН")+COUNTIF(K$13:K$52,"ПР")+COUNTIF(K$13:K$52,"П")+COUNTIF(K$13:K$52,"В")+COUNTIF(K$13:K$52,"НА")+COUNTIF(K$13:K$52,"ВД")+COUNTIF(K$13:K$52,"ВП")+COUNTIF(K$13:K$52,"ДД")+COUNTIF(K$13:K$52,"І")))</f>
        <v>1</v>
      </c>
      <c r="L56" s="115" t="n">
        <f aca="false">IF(COUNTIF(L$13:L$52,"ВВ"),"-",IF(COUNTIF(L$13:L$52,"НЗ")+COUNTIF(L$13:L$52,"ТН")+COUNTIF(L$13:L$52,"ПР")+COUNTIF(L$13:L$52,"П")+COUNTIF(L$13:L$52,"В")+COUNTIF(L$13:L$52,"НА")+COUNTIF(L$13:L$52,"ВД")+COUNTIF(L$13:L$52,"ВП")+COUNTIF(L$13:L$52,"ДД")+COUNTIF(L$13:L$52,"І")=0,"-",COUNTIF(L$13:L$52,"НЗ")+COUNTIF(L$13:L$52,"ТН")+COUNTIF(L$13:L$52,"ПР")+COUNTIF(L$13:L$52,"П")+COUNTIF(L$13:L$52,"В")+COUNTIF(L$13:L$52,"НА")+COUNTIF(L$13:L$52,"ВД")+COUNTIF(L$13:L$52,"ВП")+COUNTIF(L$13:L$52,"ДД")+COUNTIF(L$13:L$52,"І")))</f>
        <v>1</v>
      </c>
      <c r="M56" s="115" t="n">
        <f aca="false">IF(COUNTIF(M$13:M$52,"ВВ"),"-",IF(COUNTIF(M$13:M$52,"НЗ")+COUNTIF(M$13:M$52,"ТН")+COUNTIF(M$13:M$52,"ПР")+COUNTIF(M$13:M$52,"П")+COUNTIF(M$13:M$52,"В")+COUNTIF(M$13:M$52,"НА")+COUNTIF(M$13:M$52,"ВД")+COUNTIF(M$13:M$52,"ВП")+COUNTIF(M$13:M$52,"ДД")+COUNTIF(M$13:M$52,"І")=0,"-",COUNTIF(M$13:M$52,"НЗ")+COUNTIF(M$13:M$52,"ТН")+COUNTIF(M$13:M$52,"ПР")+COUNTIF(M$13:M$52,"П")+COUNTIF(M$13:M$52,"В")+COUNTIF(M$13:M$52,"НА")+COUNTIF(M$13:M$52,"ВД")+COUNTIF(M$13:M$52,"ВП")+COUNTIF(M$13:M$52,"ДД")+COUNTIF(M$13:M$52,"І")))</f>
        <v>1</v>
      </c>
      <c r="N56" s="115" t="str">
        <f aca="false">IF(COUNTIF(N$13:N$52,"ВВ"),"-",IF(COUNTIF(N$13:N$52,"НЗ")+COUNTIF(N$13:N$52,"ТН")+COUNTIF(N$13:N$52,"ПР")+COUNTIF(N$13:N$52,"П")+COUNTIF(N$13:N$52,"В")+COUNTIF(N$13:N$52,"НА")+COUNTIF(N$13:N$52,"ВД")+COUNTIF(N$13:N$52,"ВП")+COUNTIF(N$13:N$52,"ДД")+COUNTIF(N$13:N$52,"І")=0,"-",COUNTIF(N$13:N$52,"НЗ")+COUNTIF(N$13:N$52,"ТН")+COUNTIF(N$13:N$52,"ПР")+COUNTIF(N$13:N$52,"П")+COUNTIF(N$13:N$52,"В")+COUNTIF(N$13:N$52,"НА")+COUNTIF(N$13:N$52,"ВД")+COUNTIF(N$13:N$52,"ВП")+COUNTIF(N$13:N$52,"ДД")+COUNTIF(N$13:N$52,"І")))</f>
        <v>-</v>
      </c>
      <c r="O56" s="115" t="str">
        <f aca="false">IF(COUNTIF(O$13:O$52,"ВВ"),"-",IF(COUNTIF(O$13:O$52,"НЗ")+COUNTIF(O$13:O$52,"ТН")+COUNTIF(O$13:O$52,"ПР")+COUNTIF(O$13:O$52,"П")+COUNTIF(O$13:O$52,"В")+COUNTIF(O$13:O$52,"НА")+COUNTIF(O$13:O$52,"ВД")+COUNTIF(O$13:O$52,"ВП")+COUNTIF(O$13:O$52,"ДД")+COUNTIF(O$13:O$52,"І")=0,"-",COUNTIF(O$13:O$52,"НЗ")+COUNTIF(O$13:O$52,"ТН")+COUNTIF(O$13:O$52,"ПР")+COUNTIF(O$13:O$52,"П")+COUNTIF(O$13:O$52,"В")+COUNTIF(O$13:O$52,"НА")+COUNTIF(O$13:O$52,"ВД")+COUNTIF(O$13:O$52,"ВП")+COUNTIF(O$13:O$52,"ДД")+COUNTIF(O$13:O$52,"І")))</f>
        <v>-</v>
      </c>
      <c r="P56" s="115" t="str">
        <f aca="false">IF(COUNTIF(P$13:P$52,"ВВ"),"-",IF(COUNTIF(P$13:P$52,"НЗ")+COUNTIF(P$13:P$52,"ТН")+COUNTIF(P$13:P$52,"ПР")+COUNTIF(P$13:P$52,"П")+COUNTIF(P$13:P$52,"В")+COUNTIF(P$13:P$52,"НА")+COUNTIF(P$13:P$52,"ВД")+COUNTIF(P$13:P$52,"ВП")+COUNTIF(P$13:P$52,"ДД")+COUNTIF(P$13:P$52,"І")=0,"-",COUNTIF(P$13:P$52,"НЗ")+COUNTIF(P$13:P$52,"ТН")+COUNTIF(P$13:P$52,"ПР")+COUNTIF(P$13:P$52,"П")+COUNTIF(P$13:P$52,"В")+COUNTIF(P$13:P$52,"НА")+COUNTIF(P$13:P$52,"ВД")+COUNTIF(P$13:P$52,"ВП")+COUNTIF(P$13:P$52,"ДД")+COUNTIF(P$13:P$52,"І")))</f>
        <v>-</v>
      </c>
      <c r="Q56" s="115" t="str">
        <f aca="false">IF(COUNTIF(Q$13:Q$52,"ВВ"),"-",IF(COUNTIF(Q$13:Q$52,"НЗ")+COUNTIF(Q$13:Q$52,"ТН")+COUNTIF(Q$13:Q$52,"ПР")+COUNTIF(Q$13:Q$52,"П")+COUNTIF(Q$13:Q$52,"В")+COUNTIF(Q$13:Q$52,"НА")+COUNTIF(Q$13:Q$52,"ВД")+COUNTIF(Q$13:Q$52,"ВП")+COUNTIF(Q$13:Q$52,"ДД")+COUNTIF(Q$13:Q$52,"І")=0,"-",COUNTIF(Q$13:Q$52,"НЗ")+COUNTIF(Q$13:Q$52,"ТН")+COUNTIF(Q$13:Q$52,"ПР")+COUNTIF(Q$13:Q$52,"П")+COUNTIF(Q$13:Q$52,"В")+COUNTIF(Q$13:Q$52,"НА")+COUNTIF(Q$13:Q$52,"ВД")+COUNTIF(Q$13:Q$52,"ВП")+COUNTIF(Q$13:Q$52,"ДД")+COUNTIF(Q$13:Q$52,"І")))</f>
        <v>-</v>
      </c>
      <c r="R56" s="115" t="str">
        <f aca="false">IF(COUNTIF(R$13:R$52,"ВВ"),"-",IF(COUNTIF(R$13:R$52,"НЗ")+COUNTIF(R$13:R$52,"ТН")+COUNTIF(R$13:R$52,"ПР")+COUNTIF(R$13:R$52,"П")+COUNTIF(R$13:R$52,"В")+COUNTIF(R$13:R$52,"НА")+COUNTIF(R$13:R$52,"ВД")+COUNTIF(R$13:R$52,"ВП")+COUNTIF(R$13:R$52,"ДД")+COUNTIF(R$13:R$52,"І")=0,"-",COUNTIF(R$13:R$52,"НЗ")+COUNTIF(R$13:R$52,"ТН")+COUNTIF(R$13:R$52,"ПР")+COUNTIF(R$13:R$52,"П")+COUNTIF(R$13:R$52,"В")+COUNTIF(R$13:R$52,"НА")+COUNTIF(R$13:R$52,"ВД")+COUNTIF(R$13:R$52,"ВП")+COUNTIF(R$13:R$52,"ДД")+COUNTIF(R$13:R$52,"І")))</f>
        <v>-</v>
      </c>
      <c r="S56" s="115" t="str">
        <f aca="false">IF(COUNTIF(S$13:S$52,"ВВ"),"-",IF(COUNTIF(S$13:S$52,"НЗ")+COUNTIF(S$13:S$52,"ТН")+COUNTIF(S$13:S$52,"ПР")+COUNTIF(S$13:S$52,"П")+COUNTIF(S$13:S$52,"В")+COUNTIF(S$13:S$52,"НА")+COUNTIF(S$13:S$52,"ВД")+COUNTIF(S$13:S$52,"ВП")+COUNTIF(S$13:S$52,"ДД")+COUNTIF(S$13:S$52,"І")=0,"-",COUNTIF(S$13:S$52,"НЗ")+COUNTIF(S$13:S$52,"ТН")+COUNTIF(S$13:S$52,"ПР")+COUNTIF(S$13:S$52,"П")+COUNTIF(S$13:S$52,"В")+COUNTIF(S$13:S$52,"НА")+COUNTIF(S$13:S$52,"ВД")+COUNTIF(S$13:S$52,"ВП")+COUNTIF(S$13:S$52,"ДД")+COUNTIF(S$13:S$52,"І")))</f>
        <v>-</v>
      </c>
      <c r="T56" s="115" t="str">
        <f aca="false">IF(COUNTIF(T$13:T$52,"ВВ"),"-",IF(COUNTIF(T$13:T$52,"НЗ")+COUNTIF(T$13:T$52,"ТН")+COUNTIF(T$13:T$52,"ПР")+COUNTIF(T$13:T$52,"П")+COUNTIF(T$13:T$52,"В")+COUNTIF(T$13:T$52,"НА")+COUNTIF(T$13:T$52,"ВД")+COUNTIF(T$13:T$52,"ВП")+COUNTIF(T$13:T$52,"ДД")+COUNTIF(T$13:T$52,"І")=0,"-",COUNTIF(T$13:T$52,"НЗ")+COUNTIF(T$13:T$52,"ТН")+COUNTIF(T$13:T$52,"ПР")+COUNTIF(T$13:T$52,"П")+COUNTIF(T$13:T$52,"В")+COUNTIF(T$13:T$52,"НА")+COUNTIF(T$13:T$52,"ВД")+COUNTIF(T$13:T$52,"ВП")+COUNTIF(T$13:T$52,"ДД")+COUNTIF(T$13:T$52,"І")))</f>
        <v>-</v>
      </c>
      <c r="U56" s="115" t="str">
        <f aca="false">IF(COUNTIF(U$13:U$52,"ВВ"),"-",IF(COUNTIF(U$13:U$52,"НЗ")+COUNTIF(U$13:U$52,"ТН")+COUNTIF(U$13:U$52,"ПР")+COUNTIF(U$13:U$52,"П")+COUNTIF(U$13:U$52,"В")+COUNTIF(U$13:U$52,"НА")+COUNTIF(U$13:U$52,"ВД")+COUNTIF(U$13:U$52,"ВП")+COUNTIF(U$13:U$52,"ДД")+COUNTIF(U$13:U$52,"І")=0,"-",COUNTIF(U$13:U$52,"НЗ")+COUNTIF(U$13:U$52,"ТН")+COUNTIF(U$13:U$52,"ПР")+COUNTIF(U$13:U$52,"П")+COUNTIF(U$13:U$52,"В")+COUNTIF(U$13:U$52,"НА")+COUNTIF(U$13:U$52,"ВД")+COUNTIF(U$13:U$52,"ВП")+COUNTIF(U$13:U$52,"ДД")+COUNTIF(U$13:U$52,"І")))</f>
        <v>-</v>
      </c>
      <c r="V56" s="115" t="str">
        <f aca="false">IF(COUNTIF(V$13:V$52,"ВВ"),"-",IF(COUNTIF(V$13:V$52,"НЗ")+COUNTIF(V$13:V$52,"ТН")+COUNTIF(V$13:V$52,"ПР")+COUNTIF(V$13:V$52,"П")+COUNTIF(V$13:V$52,"В")+COUNTIF(V$13:V$52,"НА")+COUNTIF(V$13:V$52,"ВД")+COUNTIF(V$13:V$52,"ВП")+COUNTIF(V$13:V$52,"ДД")+COUNTIF(V$13:V$52,"І")=0,"-",COUNTIF(V$13:V$52,"НЗ")+COUNTIF(V$13:V$52,"ТН")+COUNTIF(V$13:V$52,"ПР")+COUNTIF(V$13:V$52,"П")+COUNTIF(V$13:V$52,"В")+COUNTIF(V$13:V$52,"НА")+COUNTIF(V$13:V$52,"ВД")+COUNTIF(V$13:V$52,"ВП")+COUNTIF(V$13:V$52,"ДД")+COUNTIF(V$13:V$52,"І")))</f>
        <v>-</v>
      </c>
      <c r="W56" s="116" t="str">
        <f aca="false">IF(COUNTIF(W$13:W$52,"ВВ"),"-",IF(COUNTIF(W$13:W$52,"НЗ")+COUNTIF(W$13:W$52,"ТН")+COUNTIF(W$13:W$52,"ПР")+COUNTIF(W$13:W$52,"П")+COUNTIF(W$13:W$52,"В")+COUNTIF(W$13:W$52,"НА")+COUNTIF(W$13:W$52,"ВД")+COUNTIF(W$13:W$52,"ВП")+COUNTIF(W$13:W$52,"ДД")+COUNTIF(W$13:W$52,"І")=0,"-",COUNTIF(W$13:W$52,"НЗ")+COUNTIF(W$13:W$52,"ТН")+COUNTIF(W$13:W$52,"ПР")+COUNTIF(W$13:W$52,"П")+COUNTIF(W$13:W$52,"В")+COUNTIF(W$13:W$52,"НА")+COUNTIF(W$13:W$52,"ВД")+COUNTIF(W$13:W$52,"ВП")+COUNTIF(W$13:W$52,"ДД")+COUNTIF(W$13:W$52,"І")))</f>
        <v>-</v>
      </c>
      <c r="X56" s="115" t="str">
        <f aca="false">IF(COUNTIF(X$13:X$52,"ВВ"),"-",IF(COUNTIF(X$13:X$52,"НЗ")+COUNTIF(X$13:X$52,"ТН")+COUNTIF(X$13:X$52,"ПР")+COUNTIF(X$13:X$52,"П")+COUNTIF(X$13:X$52,"В")+COUNTIF(X$13:X$52,"НА")+COUNTIF(X$13:X$52,"ВД")+COUNTIF(X$13:X$52,"ВП")+COUNTIF(X$13:X$52,"ДД")+COUNTIF(X$13:X$52,"І")=0,"-",COUNTIF(X$13:X$52,"НЗ")+COUNTIF(X$13:X$52,"ТН")+COUNTIF(X$13:X$52,"ПР")+COUNTIF(X$13:X$52,"П")+COUNTIF(X$13:X$52,"В")+COUNTIF(X$13:X$52,"НА")+COUNTIF(X$13:X$52,"ВД")+COUNTIF(X$13:X$52,"ВП")+COUNTIF(X$13:X$52,"ДД")+COUNTIF(X$13:X$52,"І")))</f>
        <v>-</v>
      </c>
      <c r="Y56" s="116" t="str">
        <f aca="false">IF(COUNTIF(Y$13:Y$52,"ВВ"),"-",IF(COUNTIF(Y$13:Y$52,"НЗ")+COUNTIF(Y$13:Y$52,"ТН")+COUNTIF(Y$13:Y$52,"ПР")+COUNTIF(Y$13:Y$52,"П")+COUNTIF(Y$13:Y$52,"В")+COUNTIF(Y$13:Y$52,"НА")+COUNTIF(Y$13:Y$52,"ВД")+COUNTIF(Y$13:Y$52,"ВП")+COUNTIF(Y$13:Y$52,"ДД")+COUNTIF(Y$13:Y$52,"І")=0,"-",COUNTIF(Y$13:Y$52,"НЗ")+COUNTIF(Y$13:Y$52,"ТН")+COUNTIF(Y$13:Y$52,"ПР")+COUNTIF(Y$13:Y$52,"П")+COUNTIF(Y$13:Y$52,"В")+COUNTIF(Y$13:Y$52,"НА")+COUNTIF(Y$13:Y$52,"ВД")+COUNTIF(Y$13:Y$52,"ВП")+COUNTIF(Y$13:Y$52,"ДД")+COUNTIF(Y$13:Y$52,"І")))</f>
        <v>-</v>
      </c>
      <c r="Z56" s="116" t="str">
        <f aca="false">IF(COUNTIF(Z$13:Z$52,"ВВ"),"-",IF(COUNTIF(Z$13:Z$52,"НЗ")+COUNTIF(Z$13:Z$52,"ТН")+COUNTIF(Z$13:Z$52,"ПР")+COUNTIF(Z$13:Z$52,"П")+COUNTIF(Z$13:Z$52,"В")+COUNTIF(Z$13:Z$52,"НА")+COUNTIF(Z$13:Z$52,"ВД")+COUNTIF(Z$13:Z$52,"ВП")+COUNTIF(Z$13:Z$52,"ДД")+COUNTIF(Z$13:Z$52,"І")=0,"-",COUNTIF(Z$13:Z$52,"НЗ")+COUNTIF(Z$13:Z$52,"ТН")+COUNTIF(Z$13:Z$52,"ПР")+COUNTIF(Z$13:Z$52,"П")+COUNTIF(Z$13:Z$52,"В")+COUNTIF(Z$13:Z$52,"НА")+COUNTIF(Z$13:Z$52,"ВД")+COUNTIF(Z$13:Z$52,"ВП")+COUNTIF(Z$13:Z$52,"ДД")+COUNTIF(Z$13:Z$52,"І")))</f>
        <v>-</v>
      </c>
      <c r="AA56" s="115" t="str">
        <f aca="false">IF(COUNTIF(AA$13:AA$52,"ВВ"),"-",IF(COUNTIF(AA$13:AA$52,"НЗ")+COUNTIF(AA$13:AA$52,"ТН")+COUNTIF(AA$13:AA$52,"ПР")+COUNTIF(AA$13:AA$52,"П")+COUNTIF(AA$13:AA$52,"В")+COUNTIF(AA$13:AA$52,"НА")+COUNTIF(AA$13:AA$52,"ВД")+COUNTIF(AA$13:AA$52,"ВП")+COUNTIF(AA$13:AA$52,"ДД")+COUNTIF(AA$13:AA$52,"І")=0,"-",COUNTIF(AA$13:AA$52,"НЗ")+COUNTIF(AA$13:AA$52,"ТН")+COUNTIF(AA$13:AA$52,"ПР")+COUNTIF(AA$13:AA$52,"П")+COUNTIF(AA$13:AA$52,"В")+COUNTIF(AA$13:AA$52,"НА")+COUNTIF(AA$13:AA$52,"ВД")+COUNTIF(AA$13:AA$52,"ВП")+COUNTIF(AA$13:AA$52,"ДД")+COUNTIF(AA$13:AA$52,"І")))</f>
        <v>-</v>
      </c>
      <c r="AB56" s="115" t="n">
        <f aca="false">IF(COUNTIF(AB$13:AB$52,"ВВ"),"-",IF(COUNTIF(AB$13:AB$52,"НЗ")+COUNTIF(AB$13:AB$52,"ТН")+COUNTIF(AB$13:AB$52,"ПР")+COUNTIF(AB$13:AB$52,"П")+COUNTIF(AB$13:AB$52,"В")+COUNTIF(AB$13:AB$52,"НА")+COUNTIF(AB$13:AB$52,"ВД")+COUNTIF(AB$13:AB$52,"ВП")+COUNTIF(AB$13:AB$52,"ДД")+COUNTIF(AB$13:AB$52,"І")=0,"-",COUNTIF(AB$13:AB$52,"НЗ")+COUNTIF(AB$13:AB$52,"ТН")+COUNTIF(AB$13:AB$52,"ПР")+COUNTIF(AB$13:AB$52,"П")+COUNTIF(AB$13:AB$52,"В")+COUNTIF(AB$13:AB$52,"НА")+COUNTIF(AB$13:AB$52,"ВД")+COUNTIF(AB$13:AB$52,"ВП")+COUNTIF(AB$13:AB$52,"ДД")+COUNTIF(AB$13:AB$52,"І")))</f>
        <v>8</v>
      </c>
      <c r="AC56" s="115" t="n">
        <f aca="false">IF(COUNTIF(AC$13:AC$52,"ВВ"),"-",IF(COUNTIF(AC$13:AC$52,"НЗ")+COUNTIF(AC$13:AC$52,"ТН")+COUNTIF(AC$13:AC$52,"ПР")+COUNTIF(AC$13:AC$52,"П")+COUNTIF(AC$13:AC$52,"В")+COUNTIF(AC$13:AC$52,"НА")+COUNTIF(AC$13:AC$52,"ВД")+COUNTIF(AC$13:AC$52,"ВП")+COUNTIF(AC$13:AC$52,"ДД")+COUNTIF(AC$13:AC$52,"І")=0,"-",COUNTIF(AC$13:AC$52,"НЗ")+COUNTIF(AC$13:AC$52,"ТН")+COUNTIF(AC$13:AC$52,"ПР")+COUNTIF(AC$13:AC$52,"П")+COUNTIF(AC$13:AC$52,"В")+COUNTIF(AC$13:AC$52,"НА")+COUNTIF(AC$13:AC$52,"ВД")+COUNTIF(AC$13:AC$52,"ВП")+COUNTIF(AC$13:AC$52,"ДД")+COUNTIF(AC$13:AC$52,"І")))</f>
        <v>8</v>
      </c>
      <c r="AD56" s="116" t="str">
        <f aca="false">IF(COUNTIF(AD$13:AD$52,"ВВ"),"-",IF(COUNTIF(AD$13:AD$52,"НЗ")+COUNTIF(AD$13:AD$52,"ТН")+COUNTIF(AD$13:AD$52,"ПР")+COUNTIF(AD$13:AD$52,"П")+COUNTIF(AD$13:AD$52,"В")+COUNTIF(AD$13:AD$52,"НА")+COUNTIF(AD$13:AD$52,"ВД")+COUNTIF(AD$13:AD$52,"ВП")+COUNTIF(AD$13:AD$52,"ДД")+COUNTIF(AD$13:AD$52,"І")=0,"-",COUNTIF(AD$13:AD$52,"НЗ")+COUNTIF(AD$13:AD$52,"ТН")+COUNTIF(AD$13:AD$52,"ПР")+COUNTIF(AD$13:AD$52,"П")+COUNTIF(AD$13:AD$52,"В")+COUNTIF(AD$13:AD$52,"НА")+COUNTIF(AD$13:AD$52,"ВД")+COUNTIF(AD$13:AD$52,"ВП")+COUNTIF(AD$13:AD$52,"ДД")+COUNTIF(AD$13:AD$52,"І")))</f>
        <v>-</v>
      </c>
      <c r="AE56" s="117" t="str">
        <f aca="false">IF(COUNTIF(AE$13:AE$52,"ВВ"),"-",IF(COUNTIF(AE$13:AE$52,"НЗ")+COUNTIF(AE$13:AE$52,"ТН")+COUNTIF(AE$13:AE$52,"ПР")+COUNTIF(AE$13:AE$52,"П")+COUNTIF(AE$13:AE$52,"В")+COUNTIF(AE$13:AE$52,"НА")+COUNTIF(AE$13:AE$52,"ВД")+COUNTIF(AE$13:AE$52,"ВП")+COUNTIF(AE$13:AE$52,"ДД")+COUNTIF(AE$13:AE$52,"І")=0,"-",COUNTIF(AE$13:AE$52,"НЗ")+COUNTIF(AE$13:AE$52,"ТН")+COUNTIF(AE$13:AE$52,"ПР")+COUNTIF(AE$13:AE$52,"П")+COUNTIF(AE$13:AE$52,"В")+COUNTIF(AE$13:AE$52,"НА")+COUNTIF(AE$13:AE$52,"ВД")+COUNTIF(AE$13:AE$52,"ВП")+COUNTIF(AE$13:AE$52,"ДД")+COUNTIF(AE$13:AE$52,"І")))</f>
        <v>-</v>
      </c>
      <c r="AF56" s="115" t="str">
        <f aca="false">IF(COUNTIF(AF$13:AF$52,"ВВ"),"-",IF(COUNTIF(AF$13:AF$52,"НЗ")+COUNTIF(AF$13:AF$52,"ТН")+COUNTIF(AF$13:AF$52,"ПР")+COUNTIF(AF$13:AF$52,"П")+COUNTIF(AF$13:AF$52,"В")+COUNTIF(AF$13:AF$52,"НА")+COUNTIF(AF$13:AF$52,"ВД")+COUNTIF(AF$13:AF$52,"ВП")+COUNTIF(AF$13:AF$52,"ДД")+COUNTIF(AF$13:AF$52,"І")=0,"-",COUNTIF(AF$13:AF$52,"НЗ")+COUNTIF(AF$13:AF$52,"ТН")+COUNTIF(AF$13:AF$52,"ПР")+COUNTIF(AF$13:AF$52,"П")+COUNTIF(AF$13:AF$52,"В")+COUNTIF(AF$13:AF$52,"НА")+COUNTIF(AF$13:AF$52,"ВД")+COUNTIF(AF$13:AF$52,"ВП")+COUNTIF(AF$13:AF$52,"ДД")+COUNTIF(AF$13:AF$52,"І")))</f>
        <v>-</v>
      </c>
      <c r="AG56" s="115" t="str">
        <f aca="false">IF(COUNTIF(AG$13:AG$52,"ВВ"),"-",IF(COUNTIF(AG$13:AG$52,"НЗ")+COUNTIF(AG$13:AG$52,"ТН")+COUNTIF(AG$13:AG$52,"ПР")+COUNTIF(AG$13:AG$52,"П")+COUNTIF(AG$13:AG$52,"В")+COUNTIF(AG$13:AG$52,"НА")+COUNTIF(AG$13:AG$52,"ВД")+COUNTIF(AG$13:AG$52,"ВП")+COUNTIF(AG$13:AG$52,"ДД")+COUNTIF(AG$13:AG$52,"І")=0,"-",COUNTIF(AG$13:AG$52,"НЗ")+COUNTIF(AG$13:AG$52,"ТН")+COUNTIF(AG$13:AG$52,"ПР")+COUNTIF(AG$13:AG$52,"П")+COUNTIF(AG$13:AG$52,"В")+COUNTIF(AG$13:AG$52,"НА")+COUNTIF(AG$13:AG$52,"ВД")+COUNTIF(AG$13:AG$52,"ВП")+COUNTIF(AG$13:AG$52,"ДД")+COUNTIF(AG$13:AG$52,"І")))</f>
        <v>-</v>
      </c>
      <c r="AH56" s="115" t="str">
        <f aca="false">IF(COUNTIF(AH$13:AH$52,"ВВ"),"-",IF(COUNTIF(AH$13:AH$52,"НЗ")+COUNTIF(AH$13:AH$52,"ТН")+COUNTIF(AH$13:AH$52,"ПР")+COUNTIF(AH$13:AH$52,"П")+COUNTIF(AH$13:AH$52,"В")+COUNTIF(AH$13:AH$52,"НА")+COUNTIF(AH$13:AH$52,"ВД")+COUNTIF(AH$13:AH$52,"ВП")+COUNTIF(AH$13:AH$52,"ДД")+COUNTIF(AH$13:AH$52,"І")=0,"-",COUNTIF(AH$13:AH$52,"НЗ")+COUNTIF(AH$13:AH$52,"ТН")+COUNTIF(AH$13:AH$52,"ПР")+COUNTIF(AH$13:AH$52,"П")+COUNTIF(AH$13:AH$52,"В")+COUNTIF(AH$13:AH$52,"НА")+COUNTIF(AH$13:AH$52,"ВД")+COUNTIF(AH$13:AH$52,"ВП")+COUNTIF(AH$13:AH$52,"ДД")+COUNTIF(AH$13:AH$52,"І")))</f>
        <v>-</v>
      </c>
      <c r="AI56" s="115" t="str">
        <f aca="false">IF(COUNTIF(AI$13:AI$52,"ВВ"),"-",IF(COUNTIF(AI$13:AI$52,"НЗ")+COUNTIF(AI$13:AI$52,"ТН")+COUNTIF(AI$13:AI$52,"ПР")+COUNTIF(AI$13:AI$52,"П")+COUNTIF(AI$13:AI$52,"В")+COUNTIF(AI$13:AI$52,"НА")+COUNTIF(AI$13:AI$52,"ВД")+COUNTIF(AI$13:AI$52,"ВП")+COUNTIF(AI$13:AI$52,"ДД")+COUNTIF(AI$13:AI$52,"І")=0,"-",COUNTIF(AI$13:AI$52,"НЗ")+COUNTIF(AI$13:AI$52,"ТН")+COUNTIF(AI$13:AI$52,"ПР")+COUNTIF(AI$13:AI$52,"П")+COUNTIF(AI$13:AI$52,"В")+COUNTIF(AI$13:AI$52,"НА")+COUNTIF(AI$13:AI$52,"ВД")+COUNTIF(AI$13:AI$52,"ВП")+COUNTIF(AI$13:AI$52,"ДД")+COUNTIF(AI$13:AI$52,"І")))</f>
        <v>-</v>
      </c>
      <c r="AJ56" s="115" t="str">
        <f aca="false">IF(COUNTIF(AJ$13:AJ$52,"ВВ"),"-",IF(COUNTIF(AJ$13:AJ$52,"НЗ")+COUNTIF(AJ$13:AJ$52,"ТН")+COUNTIF(AJ$13:AJ$52,"ПР")+COUNTIF(AJ$13:AJ$52,"П")+COUNTIF(AJ$13:AJ$52,"В")+COUNTIF(AJ$13:AJ$52,"НА")+COUNTIF(AJ$13:AJ$52,"ВД")+COUNTIF(AJ$13:AJ$52,"ВП")+COUNTIF(AJ$13:AJ$52,"ДД")+COUNTIF(AJ$13:AJ$52,"І")=0,"-",COUNTIF(AJ$13:AJ$52,"НЗ")+COUNTIF(AJ$13:AJ$52,"ТН")+COUNTIF(AJ$13:AJ$52,"ПР")+COUNTIF(AJ$13:AJ$52,"П")+COUNTIF(AJ$13:AJ$52,"В")+COUNTIF(AJ$13:AJ$52,"НА")+COUNTIF(AJ$13:AJ$52,"ВД")+COUNTIF(AJ$13:AJ$52,"ВП")+COUNTIF(AJ$13:AJ$52,"ДД")+COUNTIF(AJ$13:AJ$52,"І")))</f>
        <v>-</v>
      </c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9"/>
    </row>
    <row r="57" customFormat="false" ht="12.75" hidden="false" customHeight="false" outlineLevel="0" collapsed="false">
      <c r="D57" s="120"/>
      <c r="E57" s="120"/>
    </row>
    <row r="58" customFormat="false" ht="12.75" hidden="false" customHeight="true" outlineLevel="0" collapsed="false">
      <c r="A58" s="121" t="s">
        <v>81</v>
      </c>
      <c r="B58" s="121"/>
      <c r="C58" s="121"/>
      <c r="D58" s="121"/>
      <c r="E58" s="122"/>
      <c r="F58" s="122"/>
      <c r="G58" s="122"/>
      <c r="H58" s="122"/>
      <c r="I58" s="122"/>
      <c r="J58" s="122"/>
      <c r="L58" s="123"/>
      <c r="M58" s="123"/>
      <c r="N58" s="123"/>
      <c r="P58" s="124"/>
      <c r="Q58" s="124"/>
      <c r="R58" s="124"/>
      <c r="S58" s="124"/>
      <c r="T58" s="124"/>
      <c r="U58" s="125"/>
      <c r="V58" s="125"/>
      <c r="W58" s="126"/>
      <c r="X58" s="125"/>
      <c r="Y58" s="126"/>
      <c r="Z58" s="126"/>
      <c r="AA58" s="125"/>
      <c r="AB58" s="125"/>
      <c r="AC58" s="125"/>
      <c r="AD58" s="126"/>
      <c r="AE58" s="127"/>
      <c r="AF58" s="125"/>
      <c r="AG58" s="125"/>
      <c r="AH58" s="125"/>
      <c r="AI58" s="125"/>
      <c r="AJ58" s="125"/>
      <c r="AK58" s="128"/>
      <c r="AL58" s="128"/>
      <c r="AM58" s="128"/>
      <c r="AN58" s="129"/>
      <c r="AO58" s="129"/>
    </row>
    <row r="59" customFormat="false" ht="12.75" hidden="false" customHeight="true" outlineLevel="0" collapsed="false">
      <c r="A59" s="40"/>
      <c r="B59" s="130"/>
      <c r="C59" s="200"/>
      <c r="D59" s="40"/>
      <c r="E59" s="132" t="s">
        <v>82</v>
      </c>
      <c r="F59" s="132"/>
      <c r="G59" s="132"/>
      <c r="H59" s="132"/>
      <c r="I59" s="132"/>
      <c r="J59" s="132"/>
      <c r="K59" s="40"/>
      <c r="L59" s="132" t="s">
        <v>83</v>
      </c>
      <c r="M59" s="132"/>
      <c r="N59" s="132"/>
      <c r="O59" s="40"/>
      <c r="P59" s="132" t="s">
        <v>84</v>
      </c>
      <c r="Q59" s="132"/>
      <c r="R59" s="132"/>
      <c r="S59" s="132"/>
      <c r="T59" s="132"/>
      <c r="U59" s="40"/>
      <c r="V59" s="40"/>
      <c r="W59" s="133"/>
      <c r="X59" s="40"/>
      <c r="Y59" s="133"/>
      <c r="Z59" s="133"/>
      <c r="AA59" s="40"/>
      <c r="AB59" s="40"/>
      <c r="AC59" s="40"/>
      <c r="AD59" s="133"/>
      <c r="AE59" s="134"/>
      <c r="AF59" s="40"/>
      <c r="AG59" s="40"/>
      <c r="AH59" s="40"/>
      <c r="AI59" s="40"/>
      <c r="AJ59" s="40"/>
      <c r="AK59" s="40"/>
      <c r="AL59" s="135"/>
      <c r="AM59" s="40"/>
      <c r="AN59" s="136"/>
      <c r="AO59" s="136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137"/>
    </row>
    <row r="60" customFormat="false" ht="12.75" hidden="false" customHeight="true" outlineLevel="0" collapsed="false">
      <c r="A60" s="138" t="s">
        <v>85</v>
      </c>
      <c r="B60" s="138"/>
      <c r="C60" s="201"/>
      <c r="E60" s="140" t="s">
        <v>86</v>
      </c>
      <c r="F60" s="140"/>
      <c r="G60" s="140"/>
      <c r="H60" s="140"/>
      <c r="I60" s="140"/>
      <c r="J60" s="140"/>
      <c r="L60" s="123"/>
      <c r="M60" s="123"/>
      <c r="N60" s="123"/>
      <c r="P60" s="124"/>
      <c r="Q60" s="124"/>
      <c r="R60" s="124"/>
      <c r="S60" s="124"/>
      <c r="T60" s="124"/>
      <c r="U60" s="125"/>
      <c r="V60" s="125"/>
      <c r="W60" s="126"/>
      <c r="X60" s="125"/>
      <c r="Y60" s="126"/>
      <c r="Z60" s="126"/>
      <c r="AA60" s="125"/>
      <c r="AB60" s="125"/>
      <c r="AC60" s="125"/>
      <c r="AD60" s="126"/>
      <c r="AE60" s="127"/>
      <c r="AF60" s="125"/>
      <c r="AG60" s="125"/>
      <c r="AH60" s="125"/>
      <c r="AI60" s="125"/>
      <c r="AJ60" s="125"/>
      <c r="AK60" s="141" t="n">
        <f aca="false">AO4</f>
        <v>43522</v>
      </c>
      <c r="AL60" s="141"/>
      <c r="AM60" s="141"/>
      <c r="AN60" s="129"/>
      <c r="AO60" s="129"/>
    </row>
    <row r="61" customFormat="false" ht="12.75" hidden="false" customHeight="true" outlineLevel="0" collapsed="false">
      <c r="A61" s="40"/>
      <c r="B61" s="40"/>
      <c r="C61" s="202"/>
      <c r="D61" s="40"/>
      <c r="E61" s="132" t="s">
        <v>82</v>
      </c>
      <c r="F61" s="132"/>
      <c r="G61" s="132"/>
      <c r="H61" s="132"/>
      <c r="I61" s="132"/>
      <c r="J61" s="132"/>
      <c r="K61" s="40"/>
      <c r="L61" s="132" t="s">
        <v>83</v>
      </c>
      <c r="M61" s="132"/>
      <c r="N61" s="132"/>
      <c r="O61" s="40"/>
      <c r="P61" s="132" t="s">
        <v>84</v>
      </c>
      <c r="Q61" s="132"/>
      <c r="R61" s="132"/>
      <c r="S61" s="132"/>
      <c r="T61" s="132"/>
      <c r="U61" s="136"/>
      <c r="V61" s="136"/>
      <c r="W61" s="142"/>
      <c r="X61" s="136"/>
      <c r="Y61" s="142"/>
      <c r="Z61" s="142"/>
      <c r="AA61" s="136"/>
      <c r="AB61" s="136"/>
      <c r="AC61" s="136"/>
      <c r="AD61" s="142"/>
      <c r="AE61" s="143"/>
      <c r="AF61" s="136"/>
      <c r="AG61" s="136"/>
      <c r="AH61" s="136"/>
      <c r="AI61" s="136"/>
      <c r="AJ61" s="136"/>
      <c r="AK61" s="136"/>
      <c r="AL61" s="40"/>
      <c r="AM61" s="136"/>
      <c r="AN61" s="136"/>
      <c r="AO61" s="136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137"/>
    </row>
    <row r="63" customFormat="false" ht="12.75" hidden="false" customHeight="true" outlineLevel="0" collapsed="false">
      <c r="D63" s="144" t="s">
        <v>87</v>
      </c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44"/>
      <c r="AH63" s="144"/>
      <c r="AI63" s="144"/>
      <c r="AJ63" s="144"/>
      <c r="AK63" s="144"/>
      <c r="AL63" s="144"/>
      <c r="AM63" s="144"/>
    </row>
    <row r="64" customFormat="false" ht="12.75" hidden="false" customHeight="true" outlineLevel="0" collapsed="false">
      <c r="D64" s="6" t="s">
        <v>35</v>
      </c>
      <c r="E64" s="6" t="s">
        <v>88</v>
      </c>
      <c r="F64" s="145" t="s">
        <v>89</v>
      </c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</row>
    <row r="65" customFormat="false" ht="12.75" hidden="false" customHeight="true" outlineLevel="0" collapsed="false">
      <c r="D65" s="6" t="s">
        <v>38</v>
      </c>
      <c r="E65" s="6" t="s">
        <v>88</v>
      </c>
      <c r="F65" s="145" t="s">
        <v>90</v>
      </c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  <c r="AL65" s="145"/>
      <c r="AM65" s="145"/>
    </row>
    <row r="66" customFormat="false" ht="12.75" hidden="false" customHeight="true" outlineLevel="0" collapsed="false">
      <c r="D66" s="6" t="s">
        <v>91</v>
      </c>
      <c r="E66" s="6" t="s">
        <v>88</v>
      </c>
      <c r="F66" s="145" t="s">
        <v>92</v>
      </c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  <c r="AF66" s="145"/>
      <c r="AG66" s="145"/>
      <c r="AH66" s="145"/>
      <c r="AI66" s="145"/>
      <c r="AJ66" s="145"/>
      <c r="AK66" s="145"/>
      <c r="AL66" s="145"/>
      <c r="AM66" s="145"/>
    </row>
    <row r="67" customFormat="false" ht="12.75" hidden="false" customHeight="true" outlineLevel="0" collapsed="false">
      <c r="D67" s="6" t="s">
        <v>93</v>
      </c>
      <c r="E67" s="6" t="s">
        <v>88</v>
      </c>
      <c r="F67" s="145" t="s">
        <v>94</v>
      </c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  <c r="AK67" s="145"/>
      <c r="AL67" s="145"/>
      <c r="AM67" s="145"/>
    </row>
    <row r="68" customFormat="false" ht="12.75" hidden="false" customHeight="true" outlineLevel="0" collapsed="false">
      <c r="D68" s="6" t="s">
        <v>36</v>
      </c>
      <c r="E68" s="6" t="s">
        <v>88</v>
      </c>
      <c r="F68" s="145" t="s">
        <v>95</v>
      </c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5"/>
      <c r="AF68" s="145"/>
      <c r="AG68" s="145"/>
      <c r="AH68" s="145"/>
      <c r="AI68" s="145"/>
      <c r="AJ68" s="145"/>
      <c r="AK68" s="145"/>
      <c r="AL68" s="145"/>
      <c r="AM68" s="145"/>
    </row>
    <row r="69" customFormat="false" ht="12.75" hidden="false" customHeight="true" outlineLevel="0" collapsed="false">
      <c r="D69" s="6" t="s">
        <v>37</v>
      </c>
      <c r="E69" s="6" t="s">
        <v>88</v>
      </c>
      <c r="F69" s="145" t="s">
        <v>96</v>
      </c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  <c r="AD69" s="145"/>
      <c r="AE69" s="145"/>
      <c r="AF69" s="145"/>
      <c r="AG69" s="145"/>
      <c r="AH69" s="145"/>
      <c r="AI69" s="145"/>
      <c r="AJ69" s="145"/>
      <c r="AK69" s="145"/>
      <c r="AL69" s="145"/>
      <c r="AM69" s="145"/>
    </row>
    <row r="70" customFormat="false" ht="12.75" hidden="false" customHeight="true" outlineLevel="0" collapsed="false">
      <c r="D70" s="6" t="s">
        <v>42</v>
      </c>
      <c r="E70" s="6" t="s">
        <v>88</v>
      </c>
      <c r="F70" s="145" t="s">
        <v>27</v>
      </c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</row>
    <row r="71" customFormat="false" ht="12.75" hidden="false" customHeight="true" outlineLevel="0" collapsed="false">
      <c r="D71" s="6" t="s">
        <v>97</v>
      </c>
      <c r="E71" s="6" t="s">
        <v>88</v>
      </c>
      <c r="F71" s="145" t="s">
        <v>98</v>
      </c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5"/>
      <c r="AL71" s="145"/>
      <c r="AM71" s="145"/>
    </row>
    <row r="72" customFormat="false" ht="12.75" hidden="false" customHeight="true" outlineLevel="0" collapsed="false">
      <c r="D72" s="6" t="s">
        <v>43</v>
      </c>
      <c r="E72" s="6" t="s">
        <v>88</v>
      </c>
      <c r="F72" s="145" t="s">
        <v>99</v>
      </c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  <c r="AM72" s="145"/>
    </row>
    <row r="73" customFormat="false" ht="12.75" hidden="false" customHeight="true" outlineLevel="0" collapsed="false">
      <c r="D73" s="6" t="s">
        <v>44</v>
      </c>
      <c r="E73" s="6" t="s">
        <v>88</v>
      </c>
      <c r="F73" s="145" t="s">
        <v>100</v>
      </c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  <c r="AA73" s="145"/>
      <c r="AB73" s="145"/>
      <c r="AC73" s="145"/>
      <c r="AD73" s="145"/>
      <c r="AE73" s="145"/>
      <c r="AF73" s="145"/>
      <c r="AG73" s="145"/>
      <c r="AH73" s="145"/>
      <c r="AI73" s="145"/>
      <c r="AJ73" s="145"/>
      <c r="AK73" s="145"/>
      <c r="AL73" s="145"/>
      <c r="AM73" s="145"/>
    </row>
    <row r="74" customFormat="false" ht="12.75" hidden="false" customHeight="true" outlineLevel="0" collapsed="false">
      <c r="D74" s="6" t="s">
        <v>40</v>
      </c>
      <c r="E74" s="6" t="s">
        <v>88</v>
      </c>
      <c r="F74" s="145" t="s">
        <v>101</v>
      </c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  <c r="AE74" s="145"/>
      <c r="AF74" s="145"/>
      <c r="AG74" s="145"/>
      <c r="AH74" s="145"/>
      <c r="AI74" s="145"/>
      <c r="AJ74" s="145"/>
      <c r="AK74" s="145"/>
      <c r="AL74" s="145"/>
      <c r="AM74" s="145"/>
    </row>
    <row r="75" customFormat="false" ht="12.75" hidden="false" customHeight="true" outlineLevel="0" collapsed="false">
      <c r="D75" s="6" t="s">
        <v>45</v>
      </c>
      <c r="E75" s="6" t="s">
        <v>88</v>
      </c>
      <c r="F75" s="145" t="s">
        <v>30</v>
      </c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</row>
    <row r="76" customFormat="false" ht="12.75" hidden="false" customHeight="true" outlineLevel="0" collapsed="false">
      <c r="D76" s="6" t="s">
        <v>46</v>
      </c>
      <c r="E76" s="6" t="s">
        <v>88</v>
      </c>
      <c r="F76" s="145" t="s">
        <v>31</v>
      </c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5"/>
      <c r="AL76" s="145"/>
      <c r="AM76" s="145"/>
    </row>
    <row r="77" customFormat="false" ht="12.75" hidden="false" customHeight="true" outlineLevel="0" collapsed="false">
      <c r="D77" s="6" t="s">
        <v>41</v>
      </c>
      <c r="E77" s="6" t="s">
        <v>88</v>
      </c>
      <c r="F77" s="145" t="s">
        <v>102</v>
      </c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</row>
    <row r="78" customFormat="false" ht="12.75" hidden="false" customHeight="true" outlineLevel="0" collapsed="false">
      <c r="D78" s="6" t="s">
        <v>47</v>
      </c>
      <c r="E78" s="6" t="s">
        <v>88</v>
      </c>
      <c r="F78" s="145" t="s">
        <v>32</v>
      </c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5"/>
      <c r="AL78" s="145"/>
      <c r="AM78" s="145"/>
    </row>
    <row r="79" customFormat="false" ht="12.75" hidden="false" customHeight="true" outlineLevel="0" collapsed="false">
      <c r="D79" s="6" t="s">
        <v>48</v>
      </c>
      <c r="E79" s="6" t="s">
        <v>88</v>
      </c>
      <c r="F79" s="145" t="s">
        <v>33</v>
      </c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</row>
  </sheetData>
  <autoFilter ref="A12:BA54"/>
  <mergeCells count="284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E53"/>
    <mergeCell ref="A54:E54"/>
    <mergeCell ref="A55:E55"/>
    <mergeCell ref="A56:E56"/>
    <mergeCell ref="A58:D58"/>
    <mergeCell ref="E58:J58"/>
    <mergeCell ref="L58:N58"/>
    <mergeCell ref="P58:T58"/>
    <mergeCell ref="AK58:AM58"/>
    <mergeCell ref="E59:J59"/>
    <mergeCell ref="L59:N59"/>
    <mergeCell ref="P59:T59"/>
    <mergeCell ref="E60:J60"/>
    <mergeCell ref="L60:N60"/>
    <mergeCell ref="P60:T60"/>
    <mergeCell ref="AK60:AM60"/>
    <mergeCell ref="E61:J61"/>
    <mergeCell ref="L61:N61"/>
    <mergeCell ref="P61:T61"/>
    <mergeCell ref="D63:AM63"/>
    <mergeCell ref="F64:AM64"/>
    <mergeCell ref="F65:AM65"/>
    <mergeCell ref="F66:AM66"/>
    <mergeCell ref="F67:AM67"/>
    <mergeCell ref="F68:AM68"/>
    <mergeCell ref="F69:AM69"/>
    <mergeCell ref="F70:AM70"/>
    <mergeCell ref="F71:AM71"/>
    <mergeCell ref="F72:AM72"/>
    <mergeCell ref="F73:AM73"/>
    <mergeCell ref="F74:AM74"/>
    <mergeCell ref="F75:AM75"/>
    <mergeCell ref="F76:AM76"/>
    <mergeCell ref="F77:AM77"/>
    <mergeCell ref="F78:AM78"/>
    <mergeCell ref="F79:AM79"/>
  </mergeCells>
  <conditionalFormatting sqref="F20:Y20,F24:Y24,F28:Y28,F32:Y32,F36:Y36,F40:Y40,F44:Y44,F16:Y16,AB16:AC16,AB20:AC20,AB24:AC24,AB32:AC32,AB40:AC40,F48:AJ48,AB28:AC28,AB36:AC36,AB44:AC44,F52:AJ52,AH16:AJ16,AH44:AJ44,AH36:AJ36,AH28:AJ28,AH40:AJ40,AH32:AJ32,AH24:AJ24,AH20:AJ20">
    <cfRule type="cellIs" priority="2" operator="greaterThan" aboveAverage="0" equalAverage="0" bottom="0" percent="0" rank="0" text="" dxfId="0">
      <formula>4</formula>
    </cfRule>
  </conditionalFormatting>
  <conditionalFormatting sqref="Z16:AA16,Z20:AA20,Z24:AA24,Z28:AA28,Z32:AA32,Z36:AA36,Z40:AA40,Z44:AA44">
    <cfRule type="cellIs" priority="3" operator="greaterThan" aboveAverage="0" equalAverage="0" bottom="0" percent="0" rank="0" text="" dxfId="1">
      <formula>4</formula>
    </cfRule>
  </conditionalFormatting>
  <conditionalFormatting sqref="AD16:AG16,AD20:AG20,AE24:AG24,AD28:AG28,AD32:AG32,AD36:AG36,AD40:AG40,AD44:AG44">
    <cfRule type="cellIs" priority="4" operator="greaterThan" aboveAverage="0" equalAverage="0" bottom="0" percent="0" rank="0" text="" dxfId="2">
      <formula>4</formula>
    </cfRule>
  </conditionalFormatting>
  <conditionalFormatting sqref="AD24">
    <cfRule type="cellIs" priority="5" operator="greaterThan" aboveAverage="0" equalAverage="0" bottom="0" percent="0" rank="0" text="" dxfId="3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8080"/>
    <pageSetUpPr fitToPage="true"/>
  </sheetPr>
  <dimension ref="A2:BA7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80" workbookViewId="0">
      <pane xSplit="5" ySplit="12" topLeftCell="M13" activePane="bottomRight" state="frozen"/>
      <selection pane="topLeft" activeCell="A1" activeCellId="0" sqref="A1"/>
      <selection pane="topRight" activeCell="M1" activeCellId="0" sqref="M1"/>
      <selection pane="bottomLeft" activeCell="A13" activeCellId="0" sqref="A13"/>
      <selection pane="bottomRight" activeCell="AF47" activeCellId="0" sqref="AF47"/>
    </sheetView>
  </sheetViews>
  <sheetFormatPr defaultRowHeight="12.75"/>
  <cols>
    <col collapsed="false" hidden="false" max="1" min="1" style="1" width="3.99489795918367"/>
    <col collapsed="false" hidden="false" max="2" min="2" style="1" width="29.5357142857143"/>
    <col collapsed="false" hidden="false" max="3" min="3" style="120" width="16.5510204081633"/>
    <col collapsed="false" hidden="false" max="4" min="4" style="1" width="27.6836734693878"/>
    <col collapsed="false" hidden="false" max="5" min="5" style="1" width="3.99489795918367"/>
    <col collapsed="false" hidden="false" max="19" min="6" style="1" width="4.70918367346939"/>
    <col collapsed="false" hidden="false" max="20" min="20" style="2" width="4.70918367346939"/>
    <col collapsed="false" hidden="false" max="22" min="21" style="1" width="4.70918367346939"/>
    <col collapsed="false" hidden="false" max="23" min="23" style="2" width="4.70918367346939"/>
    <col collapsed="false" hidden="false" max="24" min="24" style="1" width="4.70918367346939"/>
    <col collapsed="false" hidden="false" max="26" min="25" style="2" width="4.70918367346939"/>
    <col collapsed="false" hidden="false" max="29" min="27" style="1" width="4.70918367346939"/>
    <col collapsed="false" hidden="false" max="30" min="30" style="3" width="4.70918367346939"/>
    <col collapsed="false" hidden="false" max="36" min="31" style="1" width="4.70918367346939"/>
    <col collapsed="false" hidden="false" max="37" min="37" style="1" width="8.55612244897959"/>
    <col collapsed="false" hidden="false" max="39" min="38" style="1" width="4.70918367346939"/>
    <col collapsed="false" hidden="false" max="40" min="40" style="1" width="9.41326530612245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8.70408163265306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9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4"/>
      <c r="Q4" s="14"/>
      <c r="R4" s="14"/>
      <c r="S4" s="11"/>
      <c r="U4" s="11"/>
      <c r="V4" s="11"/>
      <c r="X4" s="11"/>
      <c r="AA4" s="11"/>
      <c r="AB4" s="11"/>
      <c r="AC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  <c r="Q5" s="20"/>
      <c r="R5" s="11"/>
      <c r="S5" s="11"/>
      <c r="U5" s="11"/>
      <c r="V5" s="11"/>
      <c r="X5" s="11"/>
      <c r="AA5" s="11"/>
      <c r="AB5" s="11"/>
      <c r="AC5" s="11"/>
      <c r="AE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4"/>
      <c r="Q6" s="14"/>
      <c r="R6" s="11"/>
      <c r="S6" s="11"/>
      <c r="U6" s="11"/>
      <c r="V6" s="11"/>
      <c r="X6" s="11"/>
      <c r="AA6" s="11"/>
      <c r="AB6" s="11"/>
      <c r="AC6" s="11"/>
      <c r="AK6" s="11"/>
    </row>
    <row r="7" customFormat="false" ht="16.5" hidden="false" customHeight="true" outlineLevel="0" collapsed="false">
      <c r="A7" s="11"/>
      <c r="B7" s="22"/>
      <c r="C7" s="194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5"/>
      <c r="X7" s="23"/>
      <c r="Y7" s="25"/>
      <c r="Z7" s="25"/>
      <c r="AA7" s="23"/>
      <c r="AB7" s="23"/>
      <c r="AC7" s="23"/>
      <c r="AD7" s="195"/>
      <c r="AE7" s="27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93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196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46.45" hidden="false" customHeight="true" outlineLevel="0" collapsed="false">
      <c r="A11" s="31"/>
      <c r="B11" s="31"/>
      <c r="C11" s="196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2" t="n">
        <v>11</v>
      </c>
      <c r="Q11" s="42" t="n">
        <v>12</v>
      </c>
      <c r="R11" s="42" t="n">
        <v>13</v>
      </c>
      <c r="S11" s="42" t="n">
        <v>14</v>
      </c>
      <c r="T11" s="43" t="n">
        <v>15</v>
      </c>
      <c r="U11" s="42" t="n">
        <v>16</v>
      </c>
      <c r="V11" s="42" t="n">
        <v>17</v>
      </c>
      <c r="W11" s="43" t="n">
        <v>18</v>
      </c>
      <c r="X11" s="42" t="n">
        <v>19</v>
      </c>
      <c r="Y11" s="43" t="n">
        <v>20</v>
      </c>
      <c r="Z11" s="43" t="n">
        <v>21</v>
      </c>
      <c r="AA11" s="42" t="n">
        <v>22</v>
      </c>
      <c r="AB11" s="42" t="n">
        <v>23</v>
      </c>
      <c r="AC11" s="42" t="n">
        <v>24</v>
      </c>
      <c r="AD11" s="44" t="n">
        <v>25</v>
      </c>
      <c r="AE11" s="42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5.25" hidden="false" customHeight="true" outlineLevel="0" collapsed="false">
      <c r="A12" s="46"/>
      <c r="B12" s="47"/>
      <c r="C12" s="197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9"/>
      <c r="V12" s="49"/>
      <c r="W12" s="50"/>
      <c r="X12" s="49"/>
      <c r="Y12" s="50"/>
      <c r="Z12" s="50"/>
      <c r="AA12" s="49"/>
      <c r="AB12" s="49"/>
      <c r="AC12" s="49"/>
      <c r="AD12" s="51"/>
      <c r="AE12" s="49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>Апопі Катирина Тодоровна</v>
      </c>
      <c r="C13" s="102" t="s">
        <v>273</v>
      </c>
      <c r="D13" s="60" t="str">
        <f aca="false">IFERROR(VLOOKUP($C13,Списки!$A$1:$C$3999,3,0),"")</f>
        <v>прибиральник</v>
      </c>
      <c r="E13" s="0"/>
      <c r="F13" s="61" t="str">
        <f aca="false">VLOOKUP(F$11,Графік!$I$5:$L$32,3,0)</f>
        <v>Р</v>
      </c>
      <c r="G13" s="62" t="str">
        <f aca="false">VLOOKUP(G$11,Графік!$I$5:$L$32,3,0)</f>
        <v>Р</v>
      </c>
      <c r="H13" s="62" t="str">
        <f aca="false">VLOOKUP(H$11,Графік!$I$5:$L$32,3,0)</f>
        <v>Р</v>
      </c>
      <c r="I13" s="62" t="str">
        <f aca="false">VLOOKUP(I$11,Графік!$I$5:$L$32,3,0)</f>
        <v>Р</v>
      </c>
      <c r="J13" s="62" t="str">
        <f aca="false">VLOOKUP(J$11,Графік!$I$5:$L$32,3,0)</f>
        <v>ВВ</v>
      </c>
      <c r="K13" s="62" t="str">
        <f aca="false">VLOOKUP(K$11,Графік!$I$5:$L$32,3,0)</f>
        <v>ВВ</v>
      </c>
      <c r="L13" s="62" t="str">
        <f aca="false">VLOOKUP(L$11,Графік!$I$5:$L$32,3,0)</f>
        <v>Р</v>
      </c>
      <c r="M13" s="62" t="str">
        <f aca="false">VLOOKUP(M$11,Графік!$I$5:$L$32,3,0)</f>
        <v>Р</v>
      </c>
      <c r="N13" s="62" t="str">
        <f aca="false">VLOOKUP(N$11,Графік!$I$5:$L$32,3,0)</f>
        <v>Р</v>
      </c>
      <c r="O13" s="62" t="str">
        <f aca="false">VLOOKUP(O$11,Графік!$I$5:$L$32,3,0)</f>
        <v>Р</v>
      </c>
      <c r="P13" s="62" t="str">
        <f aca="false">VLOOKUP(P$11,Графік!$I$5:$L$32,3,0)</f>
        <v>ВВ</v>
      </c>
      <c r="Q13" s="62" t="str">
        <f aca="false">VLOOKUP(Q$11,Графік!$I$5:$L$32,3,0)</f>
        <v>ВВ</v>
      </c>
      <c r="R13" s="62" t="str">
        <f aca="false">VLOOKUP(R$11,Графік!$I$5:$L$32,3,0)</f>
        <v>Р</v>
      </c>
      <c r="S13" s="62" t="str">
        <f aca="false">VLOOKUP(S$11,Графік!$I$5:$L$32,3,0)</f>
        <v>Р</v>
      </c>
      <c r="T13" s="63" t="str">
        <f aca="false">VLOOKUP(T$11,Графік!$I$5:$L$32,3,0)</f>
        <v>Р</v>
      </c>
      <c r="U13" s="62" t="str">
        <f aca="false">VLOOKUP(U$11,Графік!$I$5:$L$32,3,0)</f>
        <v>Р</v>
      </c>
      <c r="V13" s="62" t="str">
        <f aca="false">VLOOKUP(V$11,Графік!$I$5:$L$32,3,0)</f>
        <v>ВВ</v>
      </c>
      <c r="W13" s="63" t="str">
        <f aca="false">VLOOKUP(W$11,Графік!$I$5:$L$32,3,0)</f>
        <v>ВВ</v>
      </c>
      <c r="X13" s="62" t="str">
        <f aca="false">VLOOKUP(X$11,Графік!$I$5:$L$32,3,0)</f>
        <v>Р</v>
      </c>
      <c r="Y13" s="63" t="str">
        <f aca="false">VLOOKUP(Y$11,Графік!$I$5:$L$32,3,0)</f>
        <v>Р</v>
      </c>
      <c r="Z13" s="63" t="str">
        <f aca="false">VLOOKUP(Z$11,Графік!$I$5:$L$32,3,0)</f>
        <v>Р</v>
      </c>
      <c r="AA13" s="62" t="s">
        <v>51</v>
      </c>
      <c r="AB13" s="63" t="str">
        <f aca="false">VLOOKUP(AB$11,Графік!$I$5:$L$32,3,0)</f>
        <v>ВВ</v>
      </c>
      <c r="AC13" s="63" t="str">
        <f aca="false">VLOOKUP(AC$11,Графік!$I$5:$L$32,3,0)</f>
        <v>ВВ</v>
      </c>
      <c r="AD13" s="64" t="str">
        <f aca="false">VLOOKUP(AD$11,Графік!$I$5:$L$32,3,0)</f>
        <v>Р</v>
      </c>
      <c r="AE13" s="63" t="str">
        <f aca="false">VLOOKUP(AE$11,Графік!$I$5:$L$32,3,0)</f>
        <v>Р</v>
      </c>
      <c r="AF13" s="63" t="str">
        <f aca="false">VLOOKUP(AF$11,Графік!$I$5:$L$32,3,0)</f>
        <v>Р</v>
      </c>
      <c r="AG13" s="63" t="str">
        <f aca="false">VLOOKUP(AG$11,Графік!$I$5:$L$32,3,0)</f>
        <v>Р</v>
      </c>
      <c r="AH13" s="62"/>
      <c r="AI13" s="62"/>
      <c r="AJ13" s="62"/>
      <c r="AK13" s="66" t="n">
        <f aca="false">SUMIF($F13:$AJ16,"Р",$F14:$AJ14)</f>
        <v>128</v>
      </c>
      <c r="AL13" s="67" t="n">
        <f aca="false">SUMIF($F15:$AJ16,"НУ",$F16:$AJ16)</f>
        <v>0</v>
      </c>
      <c r="AM13" s="68" t="n">
        <f aca="false">SUMIF(F13:AJ16,"РВ",F14:AJ14)</f>
        <v>0</v>
      </c>
      <c r="AN13" s="69" t="n">
        <f aca="false">AK13+AL13+AM13</f>
        <v>128</v>
      </c>
      <c r="AO13" s="70" t="n">
        <f aca="false">COUNTIF($F13:$AJ16,"=Р")</f>
        <v>19</v>
      </c>
      <c r="AP13" s="70" t="n">
        <f aca="false">COUNTIF($F13:$AJ16,"=ВВ")</f>
        <v>8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0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1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n">
        <f aca="false">IF(C13&gt;1,Графік!$L$36,"")</f>
        <v>160</v>
      </c>
    </row>
    <row r="14" s="80" customFormat="true" ht="15" hidden="false" customHeight="true" outlineLevel="0" collapsed="false">
      <c r="A14" s="57"/>
      <c r="B14" s="58"/>
      <c r="C14" s="102"/>
      <c r="D14" s="60"/>
      <c r="E14" s="74"/>
      <c r="F14" s="75" t="n">
        <f aca="false">IF(F13="Р",8,"")</f>
        <v>8</v>
      </c>
      <c r="G14" s="170" t="n">
        <f aca="false">IF(G13="Р",8,"")</f>
        <v>8</v>
      </c>
      <c r="H14" s="170" t="n">
        <f aca="false">IF(H13="Р",8,"")</f>
        <v>8</v>
      </c>
      <c r="I14" s="170" t="n">
        <f aca="false">IF(I13="Р",8,"")</f>
        <v>8</v>
      </c>
      <c r="J14" s="170" t="str">
        <f aca="false">IF(J13="Р",8,"")</f>
        <v/>
      </c>
      <c r="K14" s="170" t="str">
        <f aca="false">IF(K13="Р",8,"")</f>
        <v/>
      </c>
      <c r="L14" s="170" t="n">
        <f aca="false">IF(L13="Р",8,"")</f>
        <v>8</v>
      </c>
      <c r="M14" s="170" t="n">
        <f aca="false">IF(M13="Р",8,"")</f>
        <v>8</v>
      </c>
      <c r="N14" s="170" t="n">
        <f aca="false">IF(N13="Р",8,"")</f>
        <v>8</v>
      </c>
      <c r="O14" s="170" t="n">
        <f aca="false">IF(O13="Р",8,"")</f>
        <v>8</v>
      </c>
      <c r="P14" s="170" t="str">
        <f aca="false">IF(P13="Р",8,"")</f>
        <v/>
      </c>
      <c r="Q14" s="170" t="str">
        <f aca="false">IF(Q13="Р",8,"")</f>
        <v/>
      </c>
      <c r="R14" s="170" t="n">
        <f aca="false">IF(R13="Р",8,"")</f>
        <v>8</v>
      </c>
      <c r="S14" s="170" t="n">
        <f aca="false">IF(S13="Р",8,"")</f>
        <v>8</v>
      </c>
      <c r="T14" s="171" t="n">
        <f aca="false">IF(T13="Р",8,"")</f>
        <v>8</v>
      </c>
      <c r="U14" s="170" t="n">
        <f aca="false">IF(U13="Р",8,"")</f>
        <v>8</v>
      </c>
      <c r="V14" s="170" t="str">
        <f aca="false">IF(V13="Р",8,"")</f>
        <v/>
      </c>
      <c r="W14" s="171" t="str">
        <f aca="false">IF(W13="Р",8,"")</f>
        <v/>
      </c>
      <c r="X14" s="170" t="n">
        <f aca="false">IF(X13="Р",8,"")</f>
        <v>8</v>
      </c>
      <c r="Y14" s="171" t="n">
        <f aca="false">IF(Y13="Р",8,"")</f>
        <v>8</v>
      </c>
      <c r="Z14" s="171" t="n">
        <f aca="false">IF(Z13="Р",8,"")</f>
        <v>8</v>
      </c>
      <c r="AA14" s="170"/>
      <c r="AB14" s="170"/>
      <c r="AC14" s="170"/>
      <c r="AD14" s="172" t="n">
        <v>8</v>
      </c>
      <c r="AE14" s="170"/>
      <c r="AF14" s="170"/>
      <c r="AG14" s="170"/>
      <c r="AH14" s="170"/>
      <c r="AI14" s="170"/>
      <c r="AJ14" s="170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102"/>
      <c r="D15" s="60"/>
      <c r="E15" s="74"/>
      <c r="F15" s="81" t="str">
        <f aca="false">IF(F16&gt;0,"НУ","")</f>
        <v/>
      </c>
      <c r="G15" s="183" t="str">
        <f aca="false">IF(G16&gt;0,"НУ","")</f>
        <v/>
      </c>
      <c r="H15" s="183" t="str">
        <f aca="false">IF(H16&gt;0,"НУ","")</f>
        <v/>
      </c>
      <c r="I15" s="183" t="str">
        <f aca="false">IF(I16&gt;0,"НУ","")</f>
        <v/>
      </c>
      <c r="J15" s="183" t="str">
        <f aca="false">IF(J16&gt;0,"НУ","")</f>
        <v/>
      </c>
      <c r="K15" s="183" t="str">
        <f aca="false">IF(K16&gt;0,"НУ","")</f>
        <v/>
      </c>
      <c r="L15" s="183" t="str">
        <f aca="false">IF(L16&gt;0,"НУ","")</f>
        <v/>
      </c>
      <c r="M15" s="183" t="str">
        <f aca="false">IF(M16&gt;0,"НУ","")</f>
        <v/>
      </c>
      <c r="N15" s="183" t="str">
        <f aca="false">IF(N16&gt;0,"НУ","")</f>
        <v/>
      </c>
      <c r="O15" s="183" t="str">
        <f aca="false">IF(O16&gt;0,"НУ","")</f>
        <v/>
      </c>
      <c r="P15" s="183" t="str">
        <f aca="false">IF(P16&gt;0,"НУ","")</f>
        <v/>
      </c>
      <c r="Q15" s="183" t="str">
        <f aca="false">IF(Q16&gt;0,"НУ","")</f>
        <v/>
      </c>
      <c r="R15" s="183" t="str">
        <f aca="false">IF(R16&gt;0,"НУ","")</f>
        <v/>
      </c>
      <c r="S15" s="183" t="str">
        <f aca="false">IF(S16&gt;0,"НУ","")</f>
        <v/>
      </c>
      <c r="T15" s="184" t="str">
        <f aca="false">IF(T16&gt;0,"НУ","")</f>
        <v/>
      </c>
      <c r="U15" s="183" t="str">
        <f aca="false">IF(U16&gt;0,"НУ","")</f>
        <v/>
      </c>
      <c r="V15" s="183" t="str">
        <f aca="false">IF(V16&gt;0,"НУ","")</f>
        <v/>
      </c>
      <c r="W15" s="184" t="str">
        <f aca="false">IF(W16&gt;0,"НУ","")</f>
        <v/>
      </c>
      <c r="X15" s="183" t="str">
        <f aca="false">IF(X16&gt;0,"НУ","")</f>
        <v/>
      </c>
      <c r="Y15" s="184" t="str">
        <f aca="false">IF(Y16&gt;0,"НУ","")</f>
        <v/>
      </c>
      <c r="Z15" s="184" t="str">
        <f aca="false">IF(Z16&gt;0,"НУ","")</f>
        <v/>
      </c>
      <c r="AA15" s="183"/>
      <c r="AB15" s="183"/>
      <c r="AC15" s="183"/>
      <c r="AD15" s="185"/>
      <c r="AE15" s="183"/>
      <c r="AF15" s="183"/>
      <c r="AG15" s="183"/>
      <c r="AH15" s="183"/>
      <c r="AI15" s="183" t="str">
        <f aca="false">IF(AI16&gt;0,"НУ","")</f>
        <v/>
      </c>
      <c r="AJ15" s="183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102"/>
      <c r="D16" s="60"/>
      <c r="E16" s="86"/>
      <c r="F16" s="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8"/>
      <c r="U16" s="187"/>
      <c r="V16" s="187"/>
      <c r="W16" s="188"/>
      <c r="X16" s="187"/>
      <c r="Y16" s="188"/>
      <c r="Z16" s="188"/>
      <c r="AA16" s="187"/>
      <c r="AB16" s="187"/>
      <c r="AC16" s="187"/>
      <c r="AD16" s="189"/>
      <c r="AE16" s="187"/>
      <c r="AF16" s="187"/>
      <c r="AG16" s="187"/>
      <c r="AH16" s="187"/>
      <c r="AI16" s="187"/>
      <c r="AJ16" s="187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>Ващук Валентина Вікторівна</v>
      </c>
      <c r="C17" s="102" t="s">
        <v>274</v>
      </c>
      <c r="D17" s="60" t="str">
        <f aca="false">IFERROR(VLOOKUP($C17,Списки!$A$1:$C$3999,3,0),"")</f>
        <v>прибиральник</v>
      </c>
      <c r="E17" s="92"/>
      <c r="F17" s="61" t="str">
        <f aca="false">VLOOKUP(F$11,Графік!$I$5:$L$32,3,0)</f>
        <v>Р</v>
      </c>
      <c r="G17" s="62" t="str">
        <f aca="false">VLOOKUP(G$11,Графік!$I$5:$L$32,3,0)</f>
        <v>Р</v>
      </c>
      <c r="H17" s="62" t="str">
        <f aca="false">VLOOKUP(H$11,Графік!$I$5:$L$32,3,0)</f>
        <v>Р</v>
      </c>
      <c r="I17" s="62" t="str">
        <f aca="false">VLOOKUP(I$11,Графік!$I$5:$L$32,3,0)</f>
        <v>Р</v>
      </c>
      <c r="J17" s="62" t="str">
        <f aca="false">VLOOKUP(J$11,Графік!$I$5:$L$32,3,0)</f>
        <v>ВВ</v>
      </c>
      <c r="K17" s="62" t="str">
        <f aca="false">VLOOKUP(K$11,Графік!$I$5:$L$32,3,0)</f>
        <v>ВВ</v>
      </c>
      <c r="L17" s="62" t="str">
        <f aca="false">VLOOKUP(L$11,Графік!$I$5:$L$32,3,0)</f>
        <v>Р</v>
      </c>
      <c r="M17" s="62" t="str">
        <f aca="false">VLOOKUP(M$11,Графік!$I$5:$L$32,3,0)</f>
        <v>Р</v>
      </c>
      <c r="N17" s="62" t="str">
        <f aca="false">VLOOKUP(N$11,Графік!$I$5:$L$32,3,0)</f>
        <v>Р</v>
      </c>
      <c r="O17" s="62" t="str">
        <f aca="false">VLOOKUP(O$11,Графік!$I$5:$L$32,3,0)</f>
        <v>Р</v>
      </c>
      <c r="P17" s="62" t="str">
        <f aca="false">VLOOKUP(P$11,Графік!$I$5:$L$32,3,0)</f>
        <v>ВВ</v>
      </c>
      <c r="Q17" s="62" t="str">
        <f aca="false">VLOOKUP(Q$11,Графік!$I$5:$L$32,3,0)</f>
        <v>ВВ</v>
      </c>
      <c r="R17" s="62" t="str">
        <f aca="false">VLOOKUP(R$11,Графік!$I$5:$L$32,3,0)</f>
        <v>Р</v>
      </c>
      <c r="S17" s="62" t="str">
        <f aca="false">VLOOKUP(S$11,Графік!$I$5:$L$32,3,0)</f>
        <v>Р</v>
      </c>
      <c r="T17" s="63" t="str">
        <f aca="false">VLOOKUP(T$11,Графік!$I$5:$L$32,3,0)</f>
        <v>Р</v>
      </c>
      <c r="U17" s="62" t="str">
        <f aca="false">VLOOKUP(U$11,Графік!$I$5:$L$32,3,0)</f>
        <v>Р</v>
      </c>
      <c r="V17" s="62" t="str">
        <f aca="false">VLOOKUP(V$11,Графік!$I$5:$L$32,3,0)</f>
        <v>ВВ</v>
      </c>
      <c r="W17" s="63" t="str">
        <f aca="false">VLOOKUP(W$11,Графік!$I$5:$L$32,3,0)</f>
        <v>ВВ</v>
      </c>
      <c r="X17" s="62" t="str">
        <f aca="false">VLOOKUP(X$11,Графік!$I$5:$L$32,3,0)</f>
        <v>Р</v>
      </c>
      <c r="Y17" s="63" t="str">
        <f aca="false">VLOOKUP(Y$11,Графік!$I$5:$L$32,3,0)</f>
        <v>Р</v>
      </c>
      <c r="Z17" s="63" t="str">
        <f aca="false">VLOOKUP(Z$11,Графік!$I$5:$L$32,3,0)</f>
        <v>Р</v>
      </c>
      <c r="AA17" s="62" t="s">
        <v>51</v>
      </c>
      <c r="AB17" s="63" t="str">
        <f aca="false">VLOOKUP(AB$11,Графік!$I$5:$L$32,3,0)</f>
        <v>ВВ</v>
      </c>
      <c r="AC17" s="63" t="str">
        <f aca="false">VLOOKUP(AC$11,Графік!$I$5:$L$32,3,0)</f>
        <v>ВВ</v>
      </c>
      <c r="AD17" s="64" t="str">
        <f aca="false">VLOOKUP(AD$11,Графік!$I$5:$L$32,3,0)</f>
        <v>Р</v>
      </c>
      <c r="AE17" s="63" t="str">
        <f aca="false">VLOOKUP(AE$11,Графік!$I$5:$L$32,3,0)</f>
        <v>Р</v>
      </c>
      <c r="AF17" s="63" t="str">
        <f aca="false">VLOOKUP(AF$11,Графік!$I$5:$L$32,3,0)</f>
        <v>Р</v>
      </c>
      <c r="AG17" s="63" t="str">
        <f aca="false">VLOOKUP(AG$11,Графік!$I$5:$L$32,3,0)</f>
        <v>Р</v>
      </c>
      <c r="AH17" s="62"/>
      <c r="AI17" s="62"/>
      <c r="AJ17" s="62"/>
      <c r="AK17" s="93" t="n">
        <f aca="false">SUMIF($F17:$AJ20,"Р",$F18:$AJ18)</f>
        <v>128</v>
      </c>
      <c r="AL17" s="94" t="n">
        <f aca="false">SUMIF($F19:$AJ20,"НУ",$F20:$AJ20)</f>
        <v>0</v>
      </c>
      <c r="AM17" s="95" t="n">
        <f aca="false">SUMIF(F17:AJ20,"РВ",F18:AJ18)</f>
        <v>0</v>
      </c>
      <c r="AN17" s="96" t="n">
        <f aca="false">AK17+AL17+AM17</f>
        <v>128</v>
      </c>
      <c r="AO17" s="70" t="n">
        <f aca="false">COUNTIF($F17:$AJ20,"=Р")</f>
        <v>19</v>
      </c>
      <c r="AP17" s="97" t="n">
        <f aca="false">COUNTIF($F17:$AJ20,"=ВВ")</f>
        <v>8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0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1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0</v>
      </c>
      <c r="BA17" s="73" t="n">
        <f aca="false">IF(C17&gt;1,Графік!$L$36,"")</f>
        <v>160</v>
      </c>
    </row>
    <row r="18" customFormat="false" ht="15" hidden="false" customHeight="true" outlineLevel="0" collapsed="false">
      <c r="A18" s="57"/>
      <c r="B18" s="58"/>
      <c r="C18" s="102"/>
      <c r="D18" s="60"/>
      <c r="E18" s="100"/>
      <c r="F18" s="75" t="n">
        <f aca="false">IF(F17="Р",8,"")</f>
        <v>8</v>
      </c>
      <c r="G18" s="170" t="n">
        <f aca="false">IF(G17="Р",8,"")</f>
        <v>8</v>
      </c>
      <c r="H18" s="170" t="n">
        <f aca="false">IF(H17="Р",8,"")</f>
        <v>8</v>
      </c>
      <c r="I18" s="170" t="n">
        <f aca="false">IF(I17="Р",8,"")</f>
        <v>8</v>
      </c>
      <c r="J18" s="170" t="str">
        <f aca="false">IF(J17="Р",8,"")</f>
        <v/>
      </c>
      <c r="K18" s="170" t="str">
        <f aca="false">IF(K17="Р",8,"")</f>
        <v/>
      </c>
      <c r="L18" s="170" t="n">
        <f aca="false">IF(L17="Р",8,"")</f>
        <v>8</v>
      </c>
      <c r="M18" s="170" t="n">
        <f aca="false">IF(M17="Р",8,"")</f>
        <v>8</v>
      </c>
      <c r="N18" s="170" t="n">
        <f aca="false">IF(N17="Р",8,"")</f>
        <v>8</v>
      </c>
      <c r="O18" s="170" t="n">
        <f aca="false">IF(O17="Р",8,"")</f>
        <v>8</v>
      </c>
      <c r="P18" s="170" t="str">
        <f aca="false">IF(P17="Р",8,"")</f>
        <v/>
      </c>
      <c r="Q18" s="170" t="str">
        <f aca="false">IF(Q17="Р",8,"")</f>
        <v/>
      </c>
      <c r="R18" s="170" t="n">
        <f aca="false">IF(R17="Р",8,"")</f>
        <v>8</v>
      </c>
      <c r="S18" s="170" t="n">
        <f aca="false">IF(S17="Р",8,"")</f>
        <v>8</v>
      </c>
      <c r="T18" s="171" t="n">
        <f aca="false">IF(T17="Р",8,"")</f>
        <v>8</v>
      </c>
      <c r="U18" s="170" t="n">
        <f aca="false">IF(U17="Р",8,"")</f>
        <v>8</v>
      </c>
      <c r="V18" s="170" t="str">
        <f aca="false">IF(V17="Р",8,"")</f>
        <v/>
      </c>
      <c r="W18" s="171" t="str">
        <f aca="false">IF(W17="Р",8,"")</f>
        <v/>
      </c>
      <c r="X18" s="170" t="n">
        <f aca="false">IF(X17="Р",8,"")</f>
        <v>8</v>
      </c>
      <c r="Y18" s="171" t="n">
        <f aca="false">IF(Y17="Р",8,"")</f>
        <v>8</v>
      </c>
      <c r="Z18" s="171" t="n">
        <f aca="false">IF(Z17="Р",8,"")</f>
        <v>8</v>
      </c>
      <c r="AA18" s="170"/>
      <c r="AB18" s="170"/>
      <c r="AC18" s="170"/>
      <c r="AD18" s="172" t="n">
        <v>8</v>
      </c>
      <c r="AE18" s="170"/>
      <c r="AF18" s="170"/>
      <c r="AG18" s="170"/>
      <c r="AH18" s="170"/>
      <c r="AI18" s="170"/>
      <c r="AJ18" s="170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102"/>
      <c r="D19" s="60"/>
      <c r="E19" s="100"/>
      <c r="F19" s="81" t="str">
        <f aca="false">IF(F20&gt;0,"НУ","")</f>
        <v/>
      </c>
      <c r="G19" s="183" t="str">
        <f aca="false">IF(G20&gt;0,"НУ","")</f>
        <v/>
      </c>
      <c r="H19" s="183" t="str">
        <f aca="false">IF(H20&gt;0,"НУ","")</f>
        <v/>
      </c>
      <c r="I19" s="183" t="str">
        <f aca="false">IF(I20&gt;0,"НУ","")</f>
        <v/>
      </c>
      <c r="J19" s="183" t="str">
        <f aca="false">IF(J20&gt;0,"НУ","")</f>
        <v/>
      </c>
      <c r="K19" s="183" t="str">
        <f aca="false">IF(K20&gt;0,"НУ","")</f>
        <v/>
      </c>
      <c r="L19" s="183" t="str">
        <f aca="false">IF(L20&gt;0,"НУ","")</f>
        <v/>
      </c>
      <c r="M19" s="183" t="str">
        <f aca="false">IF(M20&gt;0,"НУ","")</f>
        <v/>
      </c>
      <c r="N19" s="183" t="str">
        <f aca="false">IF(N20&gt;0,"НУ","")</f>
        <v/>
      </c>
      <c r="O19" s="183" t="str">
        <f aca="false">IF(O20&gt;0,"НУ","")</f>
        <v/>
      </c>
      <c r="P19" s="183" t="str">
        <f aca="false">IF(P20&gt;0,"НУ","")</f>
        <v/>
      </c>
      <c r="Q19" s="183" t="str">
        <f aca="false">IF(Q20&gt;0,"НУ","")</f>
        <v/>
      </c>
      <c r="R19" s="183" t="str">
        <f aca="false">IF(R20&gt;0,"НУ","")</f>
        <v/>
      </c>
      <c r="S19" s="183" t="str">
        <f aca="false">IF(S20&gt;0,"НУ","")</f>
        <v/>
      </c>
      <c r="T19" s="184" t="str">
        <f aca="false">IF(T20&gt;0,"НУ","")</f>
        <v/>
      </c>
      <c r="U19" s="183" t="str">
        <f aca="false">IF(U20&gt;0,"НУ","")</f>
        <v/>
      </c>
      <c r="V19" s="183" t="str">
        <f aca="false">IF(V20&gt;0,"НУ","")</f>
        <v/>
      </c>
      <c r="W19" s="184" t="str">
        <f aca="false">IF(W20&gt;0,"НУ","")</f>
        <v/>
      </c>
      <c r="X19" s="183" t="str">
        <f aca="false">IF(X20&gt;0,"НУ","")</f>
        <v/>
      </c>
      <c r="Y19" s="184" t="str">
        <f aca="false">IF(Y20&gt;0,"НУ","")</f>
        <v/>
      </c>
      <c r="Z19" s="184" t="str">
        <f aca="false">IF(Z20&gt;0,"НУ","")</f>
        <v/>
      </c>
      <c r="AA19" s="183"/>
      <c r="AB19" s="183"/>
      <c r="AC19" s="183"/>
      <c r="AD19" s="185"/>
      <c r="AE19" s="183"/>
      <c r="AF19" s="183"/>
      <c r="AG19" s="183"/>
      <c r="AH19" s="183"/>
      <c r="AI19" s="183" t="str">
        <f aca="false">IF(AI20&gt;0,"НУ","")</f>
        <v/>
      </c>
      <c r="AJ19" s="183" t="str">
        <f aca="false">IF(AJ20&gt;0,"НУ","")</f>
        <v/>
      </c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102"/>
      <c r="D20" s="60"/>
      <c r="E20" s="101"/>
      <c r="F20" s="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8"/>
      <c r="U20" s="187"/>
      <c r="V20" s="187"/>
      <c r="W20" s="188"/>
      <c r="X20" s="187"/>
      <c r="Y20" s="188"/>
      <c r="Z20" s="188"/>
      <c r="AA20" s="187"/>
      <c r="AB20" s="187"/>
      <c r="AC20" s="187"/>
      <c r="AD20" s="189"/>
      <c r="AE20" s="187"/>
      <c r="AF20" s="187"/>
      <c r="AG20" s="187"/>
      <c r="AH20" s="187"/>
      <c r="AI20" s="187"/>
      <c r="AJ20" s="187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>Городінка Мар'яна Миколаївна</v>
      </c>
      <c r="C21" s="102" t="s">
        <v>275</v>
      </c>
      <c r="D21" s="60" t="str">
        <f aca="false">IFERROR(VLOOKUP($C21,Списки!$A$1:$C$3999,3,0),"")</f>
        <v>прибиральник</v>
      </c>
      <c r="E21" s="92"/>
      <c r="F21" s="61" t="str">
        <f aca="false">VLOOKUP(F$11,Графік!$I$5:$L$32,3,0)</f>
        <v>Р</v>
      </c>
      <c r="G21" s="62" t="str">
        <f aca="false">VLOOKUP(G$11,Графік!$I$5:$L$32,3,0)</f>
        <v>Р</v>
      </c>
      <c r="H21" s="62" t="str">
        <f aca="false">VLOOKUP(H$11,Графік!$I$5:$L$32,3,0)</f>
        <v>Р</v>
      </c>
      <c r="I21" s="62" t="str">
        <f aca="false">VLOOKUP(I$11,Графік!$I$5:$L$32,3,0)</f>
        <v>Р</v>
      </c>
      <c r="J21" s="62" t="str">
        <f aca="false">VLOOKUP(J$11,Графік!$I$5:$L$32,3,0)</f>
        <v>ВВ</v>
      </c>
      <c r="K21" s="62" t="str">
        <f aca="false">VLOOKUP(K$11,Графік!$I$5:$L$32,3,0)</f>
        <v>ВВ</v>
      </c>
      <c r="L21" s="62" t="str">
        <f aca="false">VLOOKUP(L$11,Графік!$I$5:$L$32,3,0)</f>
        <v>Р</v>
      </c>
      <c r="M21" s="62" t="str">
        <f aca="false">VLOOKUP(M$11,Графік!$I$5:$L$32,3,0)</f>
        <v>Р</v>
      </c>
      <c r="N21" s="62" t="str">
        <f aca="false">VLOOKUP(N$11,Графік!$I$5:$L$32,3,0)</f>
        <v>Р</v>
      </c>
      <c r="O21" s="62" t="str">
        <f aca="false">VLOOKUP(O$11,Графік!$I$5:$L$32,3,0)</f>
        <v>Р</v>
      </c>
      <c r="P21" s="62" t="str">
        <f aca="false">VLOOKUP(P$11,Графік!$I$5:$L$32,3,0)</f>
        <v>ВВ</v>
      </c>
      <c r="Q21" s="62" t="str">
        <f aca="false">VLOOKUP(Q$11,Графік!$I$5:$L$32,3,0)</f>
        <v>ВВ</v>
      </c>
      <c r="R21" s="62" t="str">
        <f aca="false">VLOOKUP(R$11,Графік!$I$5:$L$32,3,0)</f>
        <v>Р</v>
      </c>
      <c r="S21" s="62" t="str">
        <f aca="false">VLOOKUP(S$11,Графік!$I$5:$L$32,3,0)</f>
        <v>Р</v>
      </c>
      <c r="T21" s="63" t="str">
        <f aca="false">VLOOKUP(T$11,Графік!$I$5:$L$32,3,0)</f>
        <v>Р</v>
      </c>
      <c r="U21" s="62" t="str">
        <f aca="false">VLOOKUP(U$11,Графік!$I$5:$L$32,3,0)</f>
        <v>Р</v>
      </c>
      <c r="V21" s="62" t="str">
        <f aca="false">VLOOKUP(V$11,Графік!$I$5:$L$32,3,0)</f>
        <v>ВВ</v>
      </c>
      <c r="W21" s="63" t="str">
        <f aca="false">VLOOKUP(W$11,Графік!$I$5:$L$32,3,0)</f>
        <v>ВВ</v>
      </c>
      <c r="X21" s="62" t="str">
        <f aca="false">VLOOKUP(X$11,Графік!$I$5:$L$32,3,0)</f>
        <v>Р</v>
      </c>
      <c r="Y21" s="63" t="str">
        <f aca="false">VLOOKUP(Y$11,Графік!$I$5:$L$32,3,0)</f>
        <v>Р</v>
      </c>
      <c r="Z21" s="63" t="str">
        <f aca="false">VLOOKUP(Z$11,Графік!$I$5:$L$32,3,0)</f>
        <v>Р</v>
      </c>
      <c r="AA21" s="62" t="s">
        <v>51</v>
      </c>
      <c r="AB21" s="63" t="str">
        <f aca="false">VLOOKUP(AB$11,Графік!$I$5:$L$32,3,0)</f>
        <v>ВВ</v>
      </c>
      <c r="AC21" s="63" t="str">
        <f aca="false">VLOOKUP(AC$11,Графік!$I$5:$L$32,3,0)</f>
        <v>ВВ</v>
      </c>
      <c r="AD21" s="64" t="str">
        <f aca="false">VLOOKUP(AD$11,Графік!$I$5:$L$32,3,0)</f>
        <v>Р</v>
      </c>
      <c r="AE21" s="63" t="str">
        <f aca="false">VLOOKUP(AE$11,Графік!$I$5:$L$32,3,0)</f>
        <v>Р</v>
      </c>
      <c r="AF21" s="63" t="str">
        <f aca="false">VLOOKUP(AF$11,Графік!$I$5:$L$32,3,0)</f>
        <v>Р</v>
      </c>
      <c r="AG21" s="63" t="str">
        <f aca="false">VLOOKUP(AG$11,Графік!$I$5:$L$32,3,0)</f>
        <v>Р</v>
      </c>
      <c r="AH21" s="62"/>
      <c r="AI21" s="62"/>
      <c r="AJ21" s="62"/>
      <c r="AK21" s="93" t="n">
        <f aca="false">SUMIF($F21:$AJ24,"Р",$F22:$AJ22)</f>
        <v>125.5</v>
      </c>
      <c r="AL21" s="94" t="n">
        <f aca="false">SUMIF($F23:$AJ24,"НУ",$F24:$AJ24)</f>
        <v>0</v>
      </c>
      <c r="AM21" s="95" t="n">
        <f aca="false">SUMIF(F21:AJ24,"РВ",F22:AJ22)</f>
        <v>0</v>
      </c>
      <c r="AN21" s="96" t="n">
        <f aca="false">AK21+AL21+AM21</f>
        <v>125.5</v>
      </c>
      <c r="AO21" s="70" t="n">
        <f aca="false">COUNTIF($F21:$AJ24,"=Р")</f>
        <v>19</v>
      </c>
      <c r="AP21" s="97" t="n">
        <f aca="false">COUNTIF($F21:$AJ24,"=ВВ")</f>
        <v>8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1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0</v>
      </c>
      <c r="BA21" s="73" t="n">
        <f aca="false">IF(C21&gt;1,Графік!$L$36,"")</f>
        <v>160</v>
      </c>
    </row>
    <row r="22" customFormat="false" ht="15" hidden="false" customHeight="true" outlineLevel="0" collapsed="false">
      <c r="A22" s="57"/>
      <c r="B22" s="58"/>
      <c r="C22" s="102"/>
      <c r="D22" s="60"/>
      <c r="E22" s="100"/>
      <c r="F22" s="75" t="n">
        <f aca="false">IF(F21="Р",8,"")</f>
        <v>8</v>
      </c>
      <c r="G22" s="170" t="n">
        <f aca="false">IF(G21="Р",8,"")</f>
        <v>8</v>
      </c>
      <c r="H22" s="170" t="n">
        <f aca="false">IF(H21="Р",8,"")</f>
        <v>8</v>
      </c>
      <c r="I22" s="170" t="n">
        <f aca="false">IF(I21="Р",8,"")</f>
        <v>8</v>
      </c>
      <c r="J22" s="170" t="str">
        <f aca="false">IF(J21="Р",8,"")</f>
        <v/>
      </c>
      <c r="K22" s="170" t="str">
        <f aca="false">IF(K21="Р",8,"")</f>
        <v/>
      </c>
      <c r="L22" s="170" t="n">
        <f aca="false">IF(L21="Р",8,"")</f>
        <v>8</v>
      </c>
      <c r="M22" s="170" t="n">
        <f aca="false">IF(M21="Р",8,"")</f>
        <v>8</v>
      </c>
      <c r="N22" s="170" t="n">
        <f aca="false">IF(N21="Р",8,"")</f>
        <v>8</v>
      </c>
      <c r="O22" s="170" t="n">
        <f aca="false">IF(O21="Р",8,"")</f>
        <v>8</v>
      </c>
      <c r="P22" s="170" t="str">
        <f aca="false">IF(P21="Р",8,"")</f>
        <v/>
      </c>
      <c r="Q22" s="170" t="str">
        <f aca="false">IF(Q21="Р",8,"")</f>
        <v/>
      </c>
      <c r="R22" s="170" t="n">
        <f aca="false">IF(R21="Р",8,"")</f>
        <v>8</v>
      </c>
      <c r="S22" s="170" t="n">
        <f aca="false">IF(S21="Р",8,"")</f>
        <v>8</v>
      </c>
      <c r="T22" s="171" t="n">
        <v>5.5</v>
      </c>
      <c r="U22" s="170" t="n">
        <f aca="false">IF(U21="Р",8,"")</f>
        <v>8</v>
      </c>
      <c r="V22" s="170" t="str">
        <f aca="false">IF(V21="Р",8,"")</f>
        <v/>
      </c>
      <c r="W22" s="171" t="str">
        <f aca="false">IF(W21="Р",8,"")</f>
        <v/>
      </c>
      <c r="X22" s="170" t="n">
        <f aca="false">IF(X21="Р",8,"")</f>
        <v>8</v>
      </c>
      <c r="Y22" s="171" t="n">
        <f aca="false">IF(Y21="Р",8,"")</f>
        <v>8</v>
      </c>
      <c r="Z22" s="171" t="n">
        <f aca="false">IF(Z21="Р",8,"")</f>
        <v>8</v>
      </c>
      <c r="AA22" s="170"/>
      <c r="AB22" s="170"/>
      <c r="AC22" s="170"/>
      <c r="AD22" s="172" t="n">
        <v>8</v>
      </c>
      <c r="AE22" s="170"/>
      <c r="AF22" s="170"/>
      <c r="AG22" s="170"/>
      <c r="AH22" s="170"/>
      <c r="AI22" s="170"/>
      <c r="AJ22" s="170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102"/>
      <c r="D23" s="60"/>
      <c r="E23" s="100"/>
      <c r="F23" s="81" t="str">
        <f aca="false">IF(F24&gt;0,"НУ","")</f>
        <v/>
      </c>
      <c r="G23" s="183" t="str">
        <f aca="false">IF(G24&gt;0,"НУ","")</f>
        <v/>
      </c>
      <c r="H23" s="183" t="str">
        <f aca="false">IF(H24&gt;0,"НУ","")</f>
        <v/>
      </c>
      <c r="I23" s="183" t="str">
        <f aca="false">IF(I24&gt;0,"НУ","")</f>
        <v/>
      </c>
      <c r="J23" s="183" t="str">
        <f aca="false">IF(J24&gt;0,"НУ","")</f>
        <v/>
      </c>
      <c r="K23" s="183" t="str">
        <f aca="false">IF(K24&gt;0,"НУ","")</f>
        <v/>
      </c>
      <c r="L23" s="183" t="str">
        <f aca="false">IF(L24&gt;0,"НУ","")</f>
        <v/>
      </c>
      <c r="M23" s="183" t="str">
        <f aca="false">IF(M24&gt;0,"НУ","")</f>
        <v/>
      </c>
      <c r="N23" s="183" t="str">
        <f aca="false">IF(N24&gt;0,"НУ","")</f>
        <v/>
      </c>
      <c r="O23" s="183" t="str">
        <f aca="false">IF(O24&gt;0,"НУ","")</f>
        <v/>
      </c>
      <c r="P23" s="183" t="str">
        <f aca="false">IF(P24&gt;0,"НУ","")</f>
        <v/>
      </c>
      <c r="Q23" s="183" t="str">
        <f aca="false">IF(Q24&gt;0,"НУ","")</f>
        <v/>
      </c>
      <c r="R23" s="183" t="str">
        <f aca="false">IF(R24&gt;0,"НУ","")</f>
        <v/>
      </c>
      <c r="S23" s="183" t="str">
        <f aca="false">IF(S24&gt;0,"НУ","")</f>
        <v/>
      </c>
      <c r="T23" s="184" t="str">
        <f aca="false">IF(T24&gt;0,"НУ","")</f>
        <v/>
      </c>
      <c r="U23" s="183" t="str">
        <f aca="false">IF(U24&gt;0,"НУ","")</f>
        <v/>
      </c>
      <c r="V23" s="183" t="str">
        <f aca="false">IF(V24&gt;0,"НУ","")</f>
        <v/>
      </c>
      <c r="W23" s="184" t="str">
        <f aca="false">IF(W24&gt;0,"НУ","")</f>
        <v/>
      </c>
      <c r="X23" s="183" t="str">
        <f aca="false">IF(X24&gt;0,"НУ","")</f>
        <v/>
      </c>
      <c r="Y23" s="184" t="str">
        <f aca="false">IF(Y24&gt;0,"НУ","")</f>
        <v/>
      </c>
      <c r="Z23" s="184" t="str">
        <f aca="false">IF(Z24&gt;0,"НУ","")</f>
        <v/>
      </c>
      <c r="AA23" s="183"/>
      <c r="AB23" s="183"/>
      <c r="AC23" s="183"/>
      <c r="AD23" s="185"/>
      <c r="AE23" s="183"/>
      <c r="AF23" s="183"/>
      <c r="AG23" s="183"/>
      <c r="AH23" s="183"/>
      <c r="AI23" s="183" t="str">
        <f aca="false">IF(AI24&gt;0,"НУ","")</f>
        <v/>
      </c>
      <c r="AJ23" s="183" t="str">
        <f aca="false">IF(AJ24&gt;0,"НУ","")</f>
        <v/>
      </c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102"/>
      <c r="D24" s="60"/>
      <c r="E24" s="101"/>
      <c r="F24" s="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8"/>
      <c r="U24" s="187"/>
      <c r="V24" s="187"/>
      <c r="W24" s="188"/>
      <c r="X24" s="187"/>
      <c r="Y24" s="188"/>
      <c r="Z24" s="188"/>
      <c r="AA24" s="187"/>
      <c r="AB24" s="187"/>
      <c r="AC24" s="187"/>
      <c r="AD24" s="189"/>
      <c r="AE24" s="187"/>
      <c r="AF24" s="187"/>
      <c r="AG24" s="187"/>
      <c r="AH24" s="187"/>
      <c r="AI24" s="187"/>
      <c r="AJ24" s="187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>Маращук Яна Василiвна</v>
      </c>
      <c r="C25" s="102" t="s">
        <v>276</v>
      </c>
      <c r="D25" s="60" t="str">
        <f aca="false">IFERROR(VLOOKUP($C25,Списки!$A$1:$C$3999,3,0),"")</f>
        <v>прибиральник</v>
      </c>
      <c r="E25" s="92"/>
      <c r="F25" s="61" t="str">
        <f aca="false">VLOOKUP(F$11,Графік!$I$5:$L$32,3,0)</f>
        <v>Р</v>
      </c>
      <c r="G25" s="62" t="str">
        <f aca="false">VLOOKUP(G$11,Графік!$I$5:$L$32,3,0)</f>
        <v>Р</v>
      </c>
      <c r="H25" s="62" t="str">
        <f aca="false">VLOOKUP(H$11,Графік!$I$5:$L$32,3,0)</f>
        <v>Р</v>
      </c>
      <c r="I25" s="62" t="str">
        <f aca="false">VLOOKUP(I$11,Графік!$I$5:$L$32,3,0)</f>
        <v>Р</v>
      </c>
      <c r="J25" s="62" t="str">
        <f aca="false">VLOOKUP(J$11,Графік!$I$5:$L$32,3,0)</f>
        <v>ВВ</v>
      </c>
      <c r="K25" s="62" t="str">
        <f aca="false">VLOOKUP(K$11,Графік!$I$5:$L$32,3,0)</f>
        <v>ВВ</v>
      </c>
      <c r="L25" s="62" t="str">
        <f aca="false">VLOOKUP(L$11,Графік!$I$5:$L$32,3,0)</f>
        <v>Р</v>
      </c>
      <c r="M25" s="62" t="str">
        <f aca="false">VLOOKUP(M$11,Графік!$I$5:$L$32,3,0)</f>
        <v>Р</v>
      </c>
      <c r="N25" s="62" t="str">
        <f aca="false">VLOOKUP(N$11,Графік!$I$5:$L$32,3,0)</f>
        <v>Р</v>
      </c>
      <c r="O25" s="62" t="str">
        <f aca="false">VLOOKUP(O$11,Графік!$I$5:$L$32,3,0)</f>
        <v>Р</v>
      </c>
      <c r="P25" s="62" t="str">
        <f aca="false">VLOOKUP(P$11,Графік!$I$5:$L$32,3,0)</f>
        <v>ВВ</v>
      </c>
      <c r="Q25" s="62" t="str">
        <f aca="false">VLOOKUP(Q$11,Графік!$I$5:$L$32,3,0)</f>
        <v>ВВ</v>
      </c>
      <c r="R25" s="62" t="str">
        <f aca="false">VLOOKUP(R$11,Графік!$I$5:$L$32,3,0)</f>
        <v>Р</v>
      </c>
      <c r="S25" s="62" t="s">
        <v>66</v>
      </c>
      <c r="T25" s="63" t="str">
        <f aca="false">VLOOKUP(T$11,Графік!$I$5:$L$32,3,0)</f>
        <v>Р</v>
      </c>
      <c r="U25" s="62" t="str">
        <f aca="false">VLOOKUP(U$11,Графік!$I$5:$L$32,3,0)</f>
        <v>Р</v>
      </c>
      <c r="V25" s="62" t="str">
        <f aca="false">VLOOKUP(V$11,Графік!$I$5:$L$32,3,0)</f>
        <v>ВВ</v>
      </c>
      <c r="W25" s="63" t="str">
        <f aca="false">VLOOKUP(W$11,Графік!$I$5:$L$32,3,0)</f>
        <v>ВВ</v>
      </c>
      <c r="X25" s="62" t="str">
        <f aca="false">VLOOKUP(X$11,Графік!$I$5:$L$32,3,0)</f>
        <v>Р</v>
      </c>
      <c r="Y25" s="63" t="str">
        <f aca="false">VLOOKUP(Y$11,Графік!$I$5:$L$32,3,0)</f>
        <v>Р</v>
      </c>
      <c r="Z25" s="63" t="str">
        <f aca="false">VLOOKUP(Z$11,Графік!$I$5:$L$32,3,0)</f>
        <v>Р</v>
      </c>
      <c r="AA25" s="62" t="s">
        <v>51</v>
      </c>
      <c r="AB25" s="63" t="str">
        <f aca="false">VLOOKUP(AB$11,Графік!$I$5:$L$32,3,0)</f>
        <v>ВВ</v>
      </c>
      <c r="AC25" s="63" t="str">
        <f aca="false">VLOOKUP(AC$11,Графік!$I$5:$L$32,3,0)</f>
        <v>ВВ</v>
      </c>
      <c r="AD25" s="64" t="str">
        <f aca="false">VLOOKUP(AD$11,Графік!$I$5:$L$32,3,0)</f>
        <v>Р</v>
      </c>
      <c r="AE25" s="63" t="str">
        <f aca="false">VLOOKUP(AE$11,Графік!$I$5:$L$32,3,0)</f>
        <v>Р</v>
      </c>
      <c r="AF25" s="63" t="str">
        <f aca="false">VLOOKUP(AF$11,Графік!$I$5:$L$32,3,0)</f>
        <v>Р</v>
      </c>
      <c r="AG25" s="63" t="str">
        <f aca="false">VLOOKUP(AG$11,Графік!$I$5:$L$32,3,0)</f>
        <v>Р</v>
      </c>
      <c r="AH25" s="62"/>
      <c r="AI25" s="62"/>
      <c r="AJ25" s="62"/>
      <c r="AK25" s="93" t="n">
        <f aca="false">SUMIF($F25:$AJ28,"Р",$F26:$AJ26)</f>
        <v>120</v>
      </c>
      <c r="AL25" s="94" t="n">
        <f aca="false">SUMIF($F27:$AJ28,"НУ",$F28:$AJ28)</f>
        <v>0</v>
      </c>
      <c r="AM25" s="95" t="n">
        <f aca="false">SUMIF(F25:AJ28,"РВ",F26:AJ26)</f>
        <v>0</v>
      </c>
      <c r="AN25" s="96" t="n">
        <f aca="false">AK25+AL25+AM25</f>
        <v>120</v>
      </c>
      <c r="AO25" s="70" t="n">
        <f aca="false">COUNTIF($F25:$AJ28,"=Р")</f>
        <v>18</v>
      </c>
      <c r="AP25" s="97" t="n">
        <f aca="false">COUNTIF($F25:$AJ28,"=ВВ")</f>
        <v>8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1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1</v>
      </c>
      <c r="BA25" s="73" t="n">
        <f aca="false">IF(C25&gt;1,Графік!$L$36,"")</f>
        <v>160</v>
      </c>
    </row>
    <row r="26" customFormat="false" ht="15" hidden="false" customHeight="true" outlineLevel="0" collapsed="false">
      <c r="A26" s="57"/>
      <c r="B26" s="58"/>
      <c r="C26" s="102"/>
      <c r="D26" s="60"/>
      <c r="E26" s="100"/>
      <c r="F26" s="75" t="n">
        <f aca="false">IF(F25="Р",8,"")</f>
        <v>8</v>
      </c>
      <c r="G26" s="170" t="n">
        <f aca="false">IF(G25="Р",8,"")</f>
        <v>8</v>
      </c>
      <c r="H26" s="170" t="n">
        <f aca="false">IF(H25="Р",8,"")</f>
        <v>8</v>
      </c>
      <c r="I26" s="170" t="n">
        <f aca="false">IF(I25="Р",8,"")</f>
        <v>8</v>
      </c>
      <c r="J26" s="170" t="str">
        <f aca="false">IF(J25="Р",8,"")</f>
        <v/>
      </c>
      <c r="K26" s="170" t="str">
        <f aca="false">IF(K25="Р",8,"")</f>
        <v/>
      </c>
      <c r="L26" s="170" t="n">
        <f aca="false">IF(L25="Р",8,"")</f>
        <v>8</v>
      </c>
      <c r="M26" s="170" t="n">
        <f aca="false">IF(M25="Р",8,"")</f>
        <v>8</v>
      </c>
      <c r="N26" s="170" t="n">
        <f aca="false">IF(N25="Р",8,"")</f>
        <v>8</v>
      </c>
      <c r="O26" s="170" t="n">
        <f aca="false">IF(O25="Р",8,"")</f>
        <v>8</v>
      </c>
      <c r="P26" s="170" t="str">
        <f aca="false">IF(P25="Р",8,"")</f>
        <v/>
      </c>
      <c r="Q26" s="170" t="str">
        <f aca="false">IF(Q25="Р",8,"")</f>
        <v/>
      </c>
      <c r="R26" s="170" t="n">
        <f aca="false">IF(R25="Р",8,"")</f>
        <v>8</v>
      </c>
      <c r="S26" s="170" t="str">
        <f aca="false">IF(S25="Р",8,"")</f>
        <v/>
      </c>
      <c r="T26" s="171" t="n">
        <f aca="false">IF(T25="Р",8,"")</f>
        <v>8</v>
      </c>
      <c r="U26" s="170" t="n">
        <f aca="false">IF(U25="Р",8,"")</f>
        <v>8</v>
      </c>
      <c r="V26" s="170" t="str">
        <f aca="false">IF(V25="Р",8,"")</f>
        <v/>
      </c>
      <c r="W26" s="171" t="str">
        <f aca="false">IF(W25="Р",8,"")</f>
        <v/>
      </c>
      <c r="X26" s="170" t="n">
        <f aca="false">IF(X25="Р",8,"")</f>
        <v>8</v>
      </c>
      <c r="Y26" s="171" t="n">
        <f aca="false">IF(Y25="Р",8,"")</f>
        <v>8</v>
      </c>
      <c r="Z26" s="171" t="n">
        <f aca="false">IF(Z25="Р",8,"")</f>
        <v>8</v>
      </c>
      <c r="AA26" s="170"/>
      <c r="AB26" s="170"/>
      <c r="AC26" s="170"/>
      <c r="AD26" s="172" t="n">
        <v>8</v>
      </c>
      <c r="AE26" s="170"/>
      <c r="AF26" s="170"/>
      <c r="AG26" s="170"/>
      <c r="AH26" s="170"/>
      <c r="AI26" s="170"/>
      <c r="AJ26" s="170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102"/>
      <c r="D27" s="60"/>
      <c r="E27" s="100"/>
      <c r="F27" s="81" t="str">
        <f aca="false">IF(F28&gt;0,"НУ","")</f>
        <v/>
      </c>
      <c r="G27" s="183" t="str">
        <f aca="false">IF(G28&gt;0,"НУ","")</f>
        <v/>
      </c>
      <c r="H27" s="183" t="str">
        <f aca="false">IF(H28&gt;0,"НУ","")</f>
        <v/>
      </c>
      <c r="I27" s="183" t="str">
        <f aca="false">IF(I28&gt;0,"НУ","")</f>
        <v/>
      </c>
      <c r="J27" s="183" t="str">
        <f aca="false">IF(J28&gt;0,"НУ","")</f>
        <v/>
      </c>
      <c r="K27" s="183" t="str">
        <f aca="false">IF(K28&gt;0,"НУ","")</f>
        <v/>
      </c>
      <c r="L27" s="183" t="str">
        <f aca="false">IF(L28&gt;0,"НУ","")</f>
        <v/>
      </c>
      <c r="M27" s="183" t="str">
        <f aca="false">IF(M28&gt;0,"НУ","")</f>
        <v/>
      </c>
      <c r="N27" s="183" t="str">
        <f aca="false">IF(N28&gt;0,"НУ","")</f>
        <v/>
      </c>
      <c r="O27" s="183" t="str">
        <f aca="false">IF(O28&gt;0,"НУ","")</f>
        <v/>
      </c>
      <c r="P27" s="183" t="str">
        <f aca="false">IF(P28&gt;0,"НУ","")</f>
        <v/>
      </c>
      <c r="Q27" s="183" t="str">
        <f aca="false">IF(Q28&gt;0,"НУ","")</f>
        <v/>
      </c>
      <c r="R27" s="183" t="str">
        <f aca="false">IF(R28&gt;0,"НУ","")</f>
        <v/>
      </c>
      <c r="S27" s="183" t="str">
        <f aca="false">IF(S28&gt;0,"НУ","")</f>
        <v/>
      </c>
      <c r="T27" s="184" t="str">
        <f aca="false">IF(T28&gt;0,"НУ","")</f>
        <v/>
      </c>
      <c r="U27" s="183" t="str">
        <f aca="false">IF(U28&gt;0,"НУ","")</f>
        <v/>
      </c>
      <c r="V27" s="183" t="str">
        <f aca="false">IF(V28&gt;0,"НУ","")</f>
        <v/>
      </c>
      <c r="W27" s="184" t="str">
        <f aca="false">IF(W28&gt;0,"НУ","")</f>
        <v/>
      </c>
      <c r="X27" s="183" t="str">
        <f aca="false">IF(X28&gt;0,"НУ","")</f>
        <v/>
      </c>
      <c r="Y27" s="184" t="str">
        <f aca="false">IF(Y28&gt;0,"НУ","")</f>
        <v/>
      </c>
      <c r="Z27" s="184" t="str">
        <f aca="false">IF(Z28&gt;0,"НУ","")</f>
        <v/>
      </c>
      <c r="AA27" s="183"/>
      <c r="AB27" s="183"/>
      <c r="AC27" s="183"/>
      <c r="AD27" s="185"/>
      <c r="AE27" s="183"/>
      <c r="AF27" s="183"/>
      <c r="AG27" s="183"/>
      <c r="AH27" s="183"/>
      <c r="AI27" s="183" t="str">
        <f aca="false">IF(AI28&gt;0,"НУ","")</f>
        <v/>
      </c>
      <c r="AJ27" s="183" t="str">
        <f aca="false">IF(AJ28&gt;0,"НУ","")</f>
        <v/>
      </c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102"/>
      <c r="D28" s="60"/>
      <c r="E28" s="101"/>
      <c r="F28" s="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8"/>
      <c r="U28" s="187"/>
      <c r="V28" s="187"/>
      <c r="W28" s="188"/>
      <c r="X28" s="187"/>
      <c r="Y28" s="188"/>
      <c r="Z28" s="188"/>
      <c r="AA28" s="187"/>
      <c r="AB28" s="187"/>
      <c r="AC28" s="187"/>
      <c r="AD28" s="189"/>
      <c r="AE28" s="187"/>
      <c r="AF28" s="187"/>
      <c r="AG28" s="187"/>
      <c r="AH28" s="187"/>
      <c r="AI28" s="187"/>
      <c r="AJ28" s="187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>Ністор Родіка Дмитрієвна</v>
      </c>
      <c r="C29" s="102" t="s">
        <v>277</v>
      </c>
      <c r="D29" s="60" t="str">
        <f aca="false">IFERROR(VLOOKUP($C29,Списки!$A$1:$C$3999,3,0),"")</f>
        <v>прибиральник</v>
      </c>
      <c r="E29" s="92"/>
      <c r="F29" s="61" t="str">
        <f aca="false">VLOOKUP(F$11,Графік!$I$5:$L$32,3,0)</f>
        <v>Р</v>
      </c>
      <c r="G29" s="62" t="str">
        <f aca="false">VLOOKUP(G$11,Графік!$I$5:$L$32,3,0)</f>
        <v>Р</v>
      </c>
      <c r="H29" s="62" t="str">
        <f aca="false">VLOOKUP(H$11,Графік!$I$5:$L$32,3,0)</f>
        <v>Р</v>
      </c>
      <c r="I29" s="62" t="str">
        <f aca="false">VLOOKUP(I$11,Графік!$I$5:$L$32,3,0)</f>
        <v>Р</v>
      </c>
      <c r="J29" s="62" t="str">
        <f aca="false">VLOOKUP(J$11,Графік!$I$5:$L$32,3,0)</f>
        <v>ВВ</v>
      </c>
      <c r="K29" s="62" t="str">
        <f aca="false">VLOOKUP(K$11,Графік!$I$5:$L$32,3,0)</f>
        <v>ВВ</v>
      </c>
      <c r="L29" s="62" t="str">
        <f aca="false">VLOOKUP(L$11,Графік!$I$5:$L$32,3,0)</f>
        <v>Р</v>
      </c>
      <c r="M29" s="62" t="str">
        <f aca="false">VLOOKUP(M$11,Графік!$I$5:$L$32,3,0)</f>
        <v>Р</v>
      </c>
      <c r="N29" s="62" t="str">
        <f aca="false">VLOOKUP(N$11,Графік!$I$5:$L$32,3,0)</f>
        <v>Р</v>
      </c>
      <c r="O29" s="62" t="str">
        <f aca="false">VLOOKUP(O$11,Графік!$I$5:$L$32,3,0)</f>
        <v>Р</v>
      </c>
      <c r="P29" s="62" t="str">
        <f aca="false">VLOOKUP(P$11,Графік!$I$5:$L$32,3,0)</f>
        <v>ВВ</v>
      </c>
      <c r="Q29" s="62" t="str">
        <f aca="false">VLOOKUP(Q$11,Графік!$I$5:$L$32,3,0)</f>
        <v>ВВ</v>
      </c>
      <c r="R29" s="62" t="str">
        <f aca="false">VLOOKUP(R$11,Графік!$I$5:$L$32,3,0)</f>
        <v>Р</v>
      </c>
      <c r="S29" s="62" t="str">
        <f aca="false">VLOOKUP(S$11,Графік!$I$5:$L$32,3,0)</f>
        <v>Р</v>
      </c>
      <c r="T29" s="63" t="str">
        <f aca="false">VLOOKUP(T$11,Графік!$I$5:$L$32,3,0)</f>
        <v>Р</v>
      </c>
      <c r="U29" s="62" t="str">
        <f aca="false">VLOOKUP(U$11,Графік!$I$5:$L$32,3,0)</f>
        <v>Р</v>
      </c>
      <c r="V29" s="62" t="str">
        <f aca="false">VLOOKUP(V$11,Графік!$I$5:$L$32,3,0)</f>
        <v>ВВ</v>
      </c>
      <c r="W29" s="63" t="str">
        <f aca="false">VLOOKUP(W$11,Графік!$I$5:$L$32,3,0)</f>
        <v>ВВ</v>
      </c>
      <c r="X29" s="62" t="str">
        <f aca="false">VLOOKUP(X$11,Графік!$I$5:$L$32,3,0)</f>
        <v>Р</v>
      </c>
      <c r="Y29" s="63" t="str">
        <f aca="false">VLOOKUP(Y$11,Графік!$I$5:$L$32,3,0)</f>
        <v>Р</v>
      </c>
      <c r="Z29" s="63" t="str">
        <f aca="false">VLOOKUP(Z$11,Графік!$I$5:$L$32,3,0)</f>
        <v>Р</v>
      </c>
      <c r="AA29" s="62" t="s">
        <v>51</v>
      </c>
      <c r="AB29" s="63" t="str">
        <f aca="false">VLOOKUP(AB$11,Графік!$I$5:$L$32,3,0)</f>
        <v>ВВ</v>
      </c>
      <c r="AC29" s="63" t="str">
        <f aca="false">VLOOKUP(AC$11,Графік!$I$5:$L$32,3,0)</f>
        <v>ВВ</v>
      </c>
      <c r="AD29" s="64" t="str">
        <f aca="false">VLOOKUP(AD$11,Графік!$I$5:$L$32,3,0)</f>
        <v>Р</v>
      </c>
      <c r="AE29" s="63" t="str">
        <f aca="false">VLOOKUP(AE$11,Графік!$I$5:$L$32,3,0)</f>
        <v>Р</v>
      </c>
      <c r="AF29" s="63" t="str">
        <f aca="false">VLOOKUP(AF$11,Графік!$I$5:$L$32,3,0)</f>
        <v>Р</v>
      </c>
      <c r="AG29" s="63" t="str">
        <f aca="false">VLOOKUP(AG$11,Графік!$I$5:$L$32,3,0)</f>
        <v>Р</v>
      </c>
      <c r="AH29" s="62"/>
      <c r="AI29" s="62"/>
      <c r="AJ29" s="62"/>
      <c r="AK29" s="93" t="n">
        <f aca="false">SUMIF($F29:$AJ32,"Р",$F30:$AJ30)</f>
        <v>128</v>
      </c>
      <c r="AL29" s="94" t="n">
        <f aca="false">SUMIF($F31:$AJ32,"НУ",$F32:$AJ32)</f>
        <v>0</v>
      </c>
      <c r="AM29" s="95" t="n">
        <f aca="false">SUMIF(F29:AJ32,"РВ",F30:AJ30)</f>
        <v>0</v>
      </c>
      <c r="AN29" s="96" t="n">
        <f aca="false">AK29+AL29+AM29</f>
        <v>128</v>
      </c>
      <c r="AO29" s="70" t="n">
        <f aca="false">COUNTIF($F29:$AJ32,"=Р")</f>
        <v>19</v>
      </c>
      <c r="AP29" s="97" t="n">
        <f aca="false">COUNTIF($F29:$AJ32,"=ВВ")</f>
        <v>8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1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n">
        <f aca="false">IF(C29&gt;1,Графік!$L$36,"")</f>
        <v>160</v>
      </c>
    </row>
    <row r="30" customFormat="false" ht="15" hidden="false" customHeight="true" outlineLevel="0" collapsed="false">
      <c r="A30" s="57"/>
      <c r="B30" s="58"/>
      <c r="C30" s="102"/>
      <c r="D30" s="60"/>
      <c r="E30" s="100"/>
      <c r="F30" s="75" t="n">
        <f aca="false">IF(F29="Р",8,"")</f>
        <v>8</v>
      </c>
      <c r="G30" s="170" t="n">
        <f aca="false">IF(G29="Р",8,"")</f>
        <v>8</v>
      </c>
      <c r="H30" s="170" t="n">
        <f aca="false">IF(H29="Р",8,"")</f>
        <v>8</v>
      </c>
      <c r="I30" s="170" t="n">
        <f aca="false">IF(I29="Р",8,"")</f>
        <v>8</v>
      </c>
      <c r="J30" s="170" t="str">
        <f aca="false">IF(J29="Р",8,"")</f>
        <v/>
      </c>
      <c r="K30" s="170" t="str">
        <f aca="false">IF(K29="Р",8,"")</f>
        <v/>
      </c>
      <c r="L30" s="170" t="n">
        <f aca="false">IF(L29="Р",8,"")</f>
        <v>8</v>
      </c>
      <c r="M30" s="170" t="n">
        <f aca="false">IF(M29="Р",8,"")</f>
        <v>8</v>
      </c>
      <c r="N30" s="170" t="n">
        <f aca="false">IF(N29="Р",8,"")</f>
        <v>8</v>
      </c>
      <c r="O30" s="170" t="n">
        <f aca="false">IF(O29="Р",8,"")</f>
        <v>8</v>
      </c>
      <c r="P30" s="170" t="str">
        <f aca="false">IF(P29="Р",8,"")</f>
        <v/>
      </c>
      <c r="Q30" s="170" t="str">
        <f aca="false">IF(Q29="Р",8,"")</f>
        <v/>
      </c>
      <c r="R30" s="170" t="n">
        <f aca="false">IF(R29="Р",8,"")</f>
        <v>8</v>
      </c>
      <c r="S30" s="170" t="n">
        <f aca="false">IF(S29="Р",8,"")</f>
        <v>8</v>
      </c>
      <c r="T30" s="171" t="n">
        <f aca="false">IF(T29="Р",8,"")</f>
        <v>8</v>
      </c>
      <c r="U30" s="170" t="n">
        <f aca="false">IF(U29="Р",8,"")</f>
        <v>8</v>
      </c>
      <c r="V30" s="170" t="str">
        <f aca="false">IF(V29="Р",8,"")</f>
        <v/>
      </c>
      <c r="W30" s="171" t="str">
        <f aca="false">IF(W29="Р",8,"")</f>
        <v/>
      </c>
      <c r="X30" s="170" t="n">
        <f aca="false">IF(X29="Р",8,"")</f>
        <v>8</v>
      </c>
      <c r="Y30" s="171" t="n">
        <f aca="false">IF(Y29="Р",8,"")</f>
        <v>8</v>
      </c>
      <c r="Z30" s="171" t="n">
        <f aca="false">IF(Z29="Р",8,"")</f>
        <v>8</v>
      </c>
      <c r="AA30" s="170"/>
      <c r="AB30" s="170"/>
      <c r="AC30" s="170"/>
      <c r="AD30" s="172" t="n">
        <v>8</v>
      </c>
      <c r="AE30" s="170"/>
      <c r="AF30" s="170"/>
      <c r="AG30" s="170"/>
      <c r="AH30" s="170"/>
      <c r="AI30" s="170"/>
      <c r="AJ30" s="170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102"/>
      <c r="D31" s="60"/>
      <c r="E31" s="100"/>
      <c r="F31" s="81" t="str">
        <f aca="false">IF(F32&gt;0,"НУ","")</f>
        <v/>
      </c>
      <c r="G31" s="183" t="str">
        <f aca="false">IF(G32&gt;0,"НУ","")</f>
        <v/>
      </c>
      <c r="H31" s="183" t="str">
        <f aca="false">IF(H32&gt;0,"НУ","")</f>
        <v/>
      </c>
      <c r="I31" s="183" t="str">
        <f aca="false">IF(I32&gt;0,"НУ","")</f>
        <v/>
      </c>
      <c r="J31" s="183" t="str">
        <f aca="false">IF(J32&gt;0,"НУ","")</f>
        <v/>
      </c>
      <c r="K31" s="183" t="str">
        <f aca="false">IF(K32&gt;0,"НУ","")</f>
        <v/>
      </c>
      <c r="L31" s="183" t="str">
        <f aca="false">IF(L32&gt;0,"НУ","")</f>
        <v/>
      </c>
      <c r="M31" s="183" t="str">
        <f aca="false">IF(M32&gt;0,"НУ","")</f>
        <v/>
      </c>
      <c r="N31" s="183" t="str">
        <f aca="false">IF(N32&gt;0,"НУ","")</f>
        <v/>
      </c>
      <c r="O31" s="183" t="str">
        <f aca="false">IF(O32&gt;0,"НУ","")</f>
        <v/>
      </c>
      <c r="P31" s="183" t="str">
        <f aca="false">IF(P32&gt;0,"НУ","")</f>
        <v/>
      </c>
      <c r="Q31" s="183" t="str">
        <f aca="false">IF(Q32&gt;0,"НУ","")</f>
        <v/>
      </c>
      <c r="R31" s="183" t="str">
        <f aca="false">IF(R32&gt;0,"НУ","")</f>
        <v/>
      </c>
      <c r="S31" s="183" t="str">
        <f aca="false">IF(S32&gt;0,"НУ","")</f>
        <v/>
      </c>
      <c r="T31" s="184" t="str">
        <f aca="false">IF(T32&gt;0,"НУ","")</f>
        <v/>
      </c>
      <c r="U31" s="183" t="str">
        <f aca="false">IF(U32&gt;0,"НУ","")</f>
        <v/>
      </c>
      <c r="V31" s="183" t="str">
        <f aca="false">IF(V32&gt;0,"НУ","")</f>
        <v/>
      </c>
      <c r="W31" s="184" t="str">
        <f aca="false">IF(W32&gt;0,"НУ","")</f>
        <v/>
      </c>
      <c r="X31" s="183" t="str">
        <f aca="false">IF(X32&gt;0,"НУ","")</f>
        <v/>
      </c>
      <c r="Y31" s="184" t="str">
        <f aca="false">IF(Y32&gt;0,"НУ","")</f>
        <v/>
      </c>
      <c r="Z31" s="184" t="str">
        <f aca="false">IF(Z32&gt;0,"НУ","")</f>
        <v/>
      </c>
      <c r="AA31" s="183"/>
      <c r="AB31" s="183"/>
      <c r="AC31" s="183"/>
      <c r="AD31" s="185"/>
      <c r="AE31" s="183"/>
      <c r="AF31" s="183"/>
      <c r="AG31" s="183"/>
      <c r="AH31" s="183"/>
      <c r="AI31" s="183" t="str">
        <f aca="false">IF(AI32&gt;0,"НУ","")</f>
        <v/>
      </c>
      <c r="AJ31" s="183" t="str">
        <f aca="false">IF(AJ32&gt;0,"НУ","")</f>
        <v/>
      </c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102"/>
      <c r="D32" s="60"/>
      <c r="E32" s="101"/>
      <c r="F32" s="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8"/>
      <c r="U32" s="187"/>
      <c r="V32" s="187"/>
      <c r="W32" s="188"/>
      <c r="X32" s="187"/>
      <c r="Y32" s="188"/>
      <c r="Z32" s="188"/>
      <c r="AA32" s="187"/>
      <c r="AB32" s="187"/>
      <c r="AC32" s="187"/>
      <c r="AD32" s="189"/>
      <c r="AE32" s="187"/>
      <c r="AF32" s="187"/>
      <c r="AG32" s="187"/>
      <c r="AH32" s="187"/>
      <c r="AI32" s="187"/>
      <c r="AJ32" s="187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>Пиргару Валинтина  Георгіївна</v>
      </c>
      <c r="C33" s="102" t="s">
        <v>278</v>
      </c>
      <c r="D33" s="60" t="str">
        <f aca="false">IFERROR(VLOOKUP($C33,Списки!$A$1:$C$3999,3,0),"")</f>
        <v>прибиральник</v>
      </c>
      <c r="E33" s="92"/>
      <c r="F33" s="61" t="str">
        <f aca="false">VLOOKUP(F$11,Графік!$I$5:$L$32,3,0)</f>
        <v>Р</v>
      </c>
      <c r="G33" s="62" t="str">
        <f aca="false">VLOOKUP(G$11,Графік!$I$5:$L$32,3,0)</f>
        <v>Р</v>
      </c>
      <c r="H33" s="62" t="str">
        <f aca="false">VLOOKUP(H$11,Графік!$I$5:$L$32,3,0)</f>
        <v>Р</v>
      </c>
      <c r="I33" s="62" t="str">
        <f aca="false">VLOOKUP(I$11,Графік!$I$5:$L$32,3,0)</f>
        <v>Р</v>
      </c>
      <c r="J33" s="62" t="str">
        <f aca="false">VLOOKUP(J$11,Графік!$I$5:$L$32,3,0)</f>
        <v>ВВ</v>
      </c>
      <c r="K33" s="62" t="str">
        <f aca="false">VLOOKUP(K$11,Графік!$I$5:$L$32,3,0)</f>
        <v>ВВ</v>
      </c>
      <c r="L33" s="62" t="str">
        <f aca="false">VLOOKUP(L$11,Графік!$I$5:$L$32,3,0)</f>
        <v>Р</v>
      </c>
      <c r="M33" s="62" t="str">
        <f aca="false">VLOOKUP(M$11,Графік!$I$5:$L$32,3,0)</f>
        <v>Р</v>
      </c>
      <c r="N33" s="62" t="str">
        <f aca="false">VLOOKUP(N$11,Графік!$I$5:$L$32,3,0)</f>
        <v>Р</v>
      </c>
      <c r="O33" s="62" t="str">
        <f aca="false">VLOOKUP(O$11,Графік!$I$5:$L$32,3,0)</f>
        <v>Р</v>
      </c>
      <c r="P33" s="62" t="str">
        <f aca="false">VLOOKUP(P$11,Графік!$I$5:$L$32,3,0)</f>
        <v>ВВ</v>
      </c>
      <c r="Q33" s="62" t="str">
        <f aca="false">VLOOKUP(Q$11,Графік!$I$5:$L$32,3,0)</f>
        <v>ВВ</v>
      </c>
      <c r="R33" s="62" t="str">
        <f aca="false">VLOOKUP(R$11,Графік!$I$5:$L$32,3,0)</f>
        <v>Р</v>
      </c>
      <c r="S33" s="62" t="str">
        <f aca="false">VLOOKUP(S$11,Графік!$I$5:$L$32,3,0)</f>
        <v>Р</v>
      </c>
      <c r="T33" s="63" t="str">
        <f aca="false">VLOOKUP(T$11,Графік!$I$5:$L$32,3,0)</f>
        <v>Р</v>
      </c>
      <c r="U33" s="62" t="str">
        <f aca="false">VLOOKUP(U$11,Графік!$I$5:$L$32,3,0)</f>
        <v>Р</v>
      </c>
      <c r="V33" s="62" t="str">
        <f aca="false">VLOOKUP(V$11,Графік!$I$5:$L$32,3,0)</f>
        <v>ВВ</v>
      </c>
      <c r="W33" s="63" t="str">
        <f aca="false">VLOOKUP(W$11,Графік!$I$5:$L$32,3,0)</f>
        <v>ВВ</v>
      </c>
      <c r="X33" s="62" t="str">
        <f aca="false">VLOOKUP(X$11,Графік!$I$5:$L$32,3,0)</f>
        <v>Р</v>
      </c>
      <c r="Y33" s="63" t="str">
        <f aca="false">VLOOKUP(Y$11,Графік!$I$5:$L$32,3,0)</f>
        <v>Р</v>
      </c>
      <c r="Z33" s="63" t="str">
        <f aca="false">VLOOKUP(Z$11,Графік!$I$5:$L$32,3,0)</f>
        <v>Р</v>
      </c>
      <c r="AA33" s="62" t="s">
        <v>51</v>
      </c>
      <c r="AB33" s="63" t="str">
        <f aca="false">VLOOKUP(AB$11,Графік!$I$5:$L$32,3,0)</f>
        <v>ВВ</v>
      </c>
      <c r="AC33" s="63" t="str">
        <f aca="false">VLOOKUP(AC$11,Графік!$I$5:$L$32,3,0)</f>
        <v>ВВ</v>
      </c>
      <c r="AD33" s="64" t="str">
        <f aca="false">VLOOKUP(AD$11,Графік!$I$5:$L$32,3,0)</f>
        <v>Р</v>
      </c>
      <c r="AE33" s="63" t="str">
        <f aca="false">VLOOKUP(AE$11,Графік!$I$5:$L$32,3,0)</f>
        <v>Р</v>
      </c>
      <c r="AF33" s="63" t="str">
        <f aca="false">VLOOKUP(AF$11,Графік!$I$5:$L$32,3,0)</f>
        <v>Р</v>
      </c>
      <c r="AG33" s="63" t="str">
        <f aca="false">VLOOKUP(AG$11,Графік!$I$5:$L$32,3,0)</f>
        <v>Р</v>
      </c>
      <c r="AH33" s="62"/>
      <c r="AI33" s="62"/>
      <c r="AJ33" s="62"/>
      <c r="AK33" s="93" t="n">
        <f aca="false">SUMIF($F33:$AJ36,"Р",$F34:$AJ34)</f>
        <v>128</v>
      </c>
      <c r="AL33" s="94" t="n">
        <f aca="false">SUMIF($F35:$AJ36,"НУ",$F36:$AJ36)</f>
        <v>0</v>
      </c>
      <c r="AM33" s="95" t="n">
        <f aca="false">SUMIF(F33:AJ36,"РВ",F34:AJ34)</f>
        <v>0</v>
      </c>
      <c r="AN33" s="96" t="n">
        <f aca="false">AK33+AL33+AM33</f>
        <v>128</v>
      </c>
      <c r="AO33" s="70" t="n">
        <f aca="false">COUNTIF($F33:$AJ36,"=Р")</f>
        <v>19</v>
      </c>
      <c r="AP33" s="97" t="n">
        <f aca="false">COUNTIF($F33:$AJ36,"=ВВ")</f>
        <v>8</v>
      </c>
      <c r="AQ33" s="97" t="n">
        <f aca="false">COUNTIF($F33:$AJ36,"=В")</f>
        <v>0</v>
      </c>
      <c r="AR33" s="98" t="n">
        <f aca="false">COUNTIF($F33:$AJ36,"=НА")</f>
        <v>0</v>
      </c>
      <c r="AS33" s="98" t="n">
        <f aca="false">COUNTIF(F33:AJ36,"=ТН")</f>
        <v>0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1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n">
        <f aca="false">IF(C33&gt;1,Графік!$L$36,"")</f>
        <v>160</v>
      </c>
    </row>
    <row r="34" customFormat="false" ht="15" hidden="false" customHeight="true" outlineLevel="0" collapsed="false">
      <c r="A34" s="57"/>
      <c r="B34" s="58"/>
      <c r="C34" s="102"/>
      <c r="D34" s="60"/>
      <c r="E34" s="100"/>
      <c r="F34" s="75" t="n">
        <f aca="false">IF(F33="Р",8,"")</f>
        <v>8</v>
      </c>
      <c r="G34" s="170" t="n">
        <f aca="false">IF(G33="Р",8,"")</f>
        <v>8</v>
      </c>
      <c r="H34" s="170" t="n">
        <f aca="false">IF(H33="Р",8,"")</f>
        <v>8</v>
      </c>
      <c r="I34" s="170" t="n">
        <f aca="false">IF(I33="Р",8,"")</f>
        <v>8</v>
      </c>
      <c r="J34" s="170" t="str">
        <f aca="false">IF(J33="Р",8,"")</f>
        <v/>
      </c>
      <c r="K34" s="170" t="str">
        <f aca="false">IF(K33="Р",8,"")</f>
        <v/>
      </c>
      <c r="L34" s="170" t="n">
        <f aca="false">IF(L33="Р",8,"")</f>
        <v>8</v>
      </c>
      <c r="M34" s="170" t="n">
        <f aca="false">IF(M33="Р",8,"")</f>
        <v>8</v>
      </c>
      <c r="N34" s="170" t="n">
        <f aca="false">IF(N33="Р",8,"")</f>
        <v>8</v>
      </c>
      <c r="O34" s="170" t="n">
        <f aca="false">IF(O33="Р",8,"")</f>
        <v>8</v>
      </c>
      <c r="P34" s="170" t="str">
        <f aca="false">IF(P33="Р",8,"")</f>
        <v/>
      </c>
      <c r="Q34" s="170" t="str">
        <f aca="false">IF(Q33="Р",8,"")</f>
        <v/>
      </c>
      <c r="R34" s="170" t="n">
        <f aca="false">IF(R33="Р",8,"")</f>
        <v>8</v>
      </c>
      <c r="S34" s="170" t="n">
        <f aca="false">IF(S33="Р",8,"")</f>
        <v>8</v>
      </c>
      <c r="T34" s="171" t="n">
        <f aca="false">IF(T33="Р",8,"")</f>
        <v>8</v>
      </c>
      <c r="U34" s="170" t="n">
        <f aca="false">IF(U33="Р",8,"")</f>
        <v>8</v>
      </c>
      <c r="V34" s="170" t="str">
        <f aca="false">IF(V33="Р",8,"")</f>
        <v/>
      </c>
      <c r="W34" s="171" t="str">
        <f aca="false">IF(W33="Р",8,"")</f>
        <v/>
      </c>
      <c r="X34" s="170" t="n">
        <f aca="false">IF(X33="Р",8,"")</f>
        <v>8</v>
      </c>
      <c r="Y34" s="171" t="n">
        <f aca="false">IF(Y33="Р",8,"")</f>
        <v>8</v>
      </c>
      <c r="Z34" s="171" t="n">
        <f aca="false">IF(Z33="Р",8,"")</f>
        <v>8</v>
      </c>
      <c r="AA34" s="170"/>
      <c r="AB34" s="170"/>
      <c r="AC34" s="170"/>
      <c r="AD34" s="172" t="n">
        <v>8</v>
      </c>
      <c r="AE34" s="170"/>
      <c r="AF34" s="170"/>
      <c r="AG34" s="170"/>
      <c r="AH34" s="170"/>
      <c r="AI34" s="170"/>
      <c r="AJ34" s="170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102"/>
      <c r="D35" s="60"/>
      <c r="E35" s="100"/>
      <c r="F35" s="81" t="str">
        <f aca="false">IF(F36&gt;0,"НУ","")</f>
        <v/>
      </c>
      <c r="G35" s="183" t="str">
        <f aca="false">IF(G36&gt;0,"НУ","")</f>
        <v/>
      </c>
      <c r="H35" s="183" t="str">
        <f aca="false">IF(H36&gt;0,"НУ","")</f>
        <v/>
      </c>
      <c r="I35" s="183" t="str">
        <f aca="false">IF(I36&gt;0,"НУ","")</f>
        <v/>
      </c>
      <c r="J35" s="183" t="str">
        <f aca="false">IF(J36&gt;0,"НУ","")</f>
        <v/>
      </c>
      <c r="K35" s="183" t="str">
        <f aca="false">IF(K36&gt;0,"НУ","")</f>
        <v/>
      </c>
      <c r="L35" s="183" t="str">
        <f aca="false">IF(L36&gt;0,"НУ","")</f>
        <v/>
      </c>
      <c r="M35" s="183" t="str">
        <f aca="false">IF(M36&gt;0,"НУ","")</f>
        <v/>
      </c>
      <c r="N35" s="183" t="str">
        <f aca="false">IF(N36&gt;0,"НУ","")</f>
        <v/>
      </c>
      <c r="O35" s="183" t="str">
        <f aca="false">IF(O36&gt;0,"НУ","")</f>
        <v/>
      </c>
      <c r="P35" s="183" t="str">
        <f aca="false">IF(P36&gt;0,"НУ","")</f>
        <v/>
      </c>
      <c r="Q35" s="183" t="str">
        <f aca="false">IF(Q36&gt;0,"НУ","")</f>
        <v/>
      </c>
      <c r="R35" s="183" t="str">
        <f aca="false">IF(R36&gt;0,"НУ","")</f>
        <v/>
      </c>
      <c r="S35" s="183" t="str">
        <f aca="false">IF(S36&gt;0,"НУ","")</f>
        <v/>
      </c>
      <c r="T35" s="184" t="str">
        <f aca="false">IF(T36&gt;0,"НУ","")</f>
        <v/>
      </c>
      <c r="U35" s="183" t="str">
        <f aca="false">IF(U36&gt;0,"НУ","")</f>
        <v/>
      </c>
      <c r="V35" s="183" t="str">
        <f aca="false">IF(V36&gt;0,"НУ","")</f>
        <v/>
      </c>
      <c r="W35" s="184" t="str">
        <f aca="false">IF(W36&gt;0,"НУ","")</f>
        <v/>
      </c>
      <c r="X35" s="183" t="str">
        <f aca="false">IF(X36&gt;0,"НУ","")</f>
        <v/>
      </c>
      <c r="Y35" s="184" t="str">
        <f aca="false">IF(Y36&gt;0,"НУ","")</f>
        <v/>
      </c>
      <c r="Z35" s="184" t="str">
        <f aca="false">IF(Z36&gt;0,"НУ","")</f>
        <v/>
      </c>
      <c r="AA35" s="183"/>
      <c r="AB35" s="183"/>
      <c r="AC35" s="183"/>
      <c r="AD35" s="185"/>
      <c r="AE35" s="183"/>
      <c r="AF35" s="183"/>
      <c r="AG35" s="183"/>
      <c r="AH35" s="183"/>
      <c r="AI35" s="183" t="str">
        <f aca="false">IF(AI36&gt;0,"НУ","")</f>
        <v/>
      </c>
      <c r="AJ35" s="183" t="str">
        <f aca="false">IF(AJ36&gt;0,"НУ","")</f>
        <v/>
      </c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102"/>
      <c r="D36" s="60"/>
      <c r="E36" s="101"/>
      <c r="F36" s="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8"/>
      <c r="U36" s="187"/>
      <c r="V36" s="187"/>
      <c r="W36" s="188"/>
      <c r="X36" s="187"/>
      <c r="Y36" s="188"/>
      <c r="Z36" s="188"/>
      <c r="AA36" s="187"/>
      <c r="AB36" s="187"/>
      <c r="AC36" s="187"/>
      <c r="AD36" s="189"/>
      <c r="AE36" s="187"/>
      <c r="AF36" s="187"/>
      <c r="AG36" s="187"/>
      <c r="AH36" s="187"/>
      <c r="AI36" s="187"/>
      <c r="AJ36" s="187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57" t="n">
        <v>7</v>
      </c>
      <c r="B37" s="58" t="str">
        <f aca="false">IFERROR(VLOOKUP($C37,Списки!$A$1:$C$3999,2,0),"")</f>
        <v>Фалош Валентина Василівна</v>
      </c>
      <c r="C37" s="102" t="s">
        <v>279</v>
      </c>
      <c r="D37" s="60" t="str">
        <f aca="false">IFERROR(VLOOKUP($C37,Списки!$A$1:$C$3999,3,0),"")</f>
        <v>прибиральник</v>
      </c>
      <c r="E37" s="92"/>
      <c r="F37" s="61" t="str">
        <f aca="false">VLOOKUP(F$11,Графік!$I$5:$L$32,3,0)</f>
        <v>Р</v>
      </c>
      <c r="G37" s="62" t="str">
        <f aca="false">VLOOKUP(G$11,Графік!$I$5:$L$32,3,0)</f>
        <v>Р</v>
      </c>
      <c r="H37" s="62" t="str">
        <f aca="false">VLOOKUP(H$11,Графік!$I$5:$L$32,3,0)</f>
        <v>Р</v>
      </c>
      <c r="I37" s="62" t="str">
        <f aca="false">VLOOKUP(I$11,Графік!$I$5:$L$32,3,0)</f>
        <v>Р</v>
      </c>
      <c r="J37" s="62" t="str">
        <f aca="false">VLOOKUP(J$11,Графік!$I$5:$L$32,3,0)</f>
        <v>ВВ</v>
      </c>
      <c r="K37" s="62" t="str">
        <f aca="false">VLOOKUP(K$11,Графік!$I$5:$L$32,3,0)</f>
        <v>ВВ</v>
      </c>
      <c r="L37" s="62" t="str">
        <f aca="false">VLOOKUP(L$11,Графік!$I$5:$L$32,3,0)</f>
        <v>Р</v>
      </c>
      <c r="M37" s="62" t="str">
        <f aca="false">VLOOKUP(M$11,Графік!$I$5:$L$32,3,0)</f>
        <v>Р</v>
      </c>
      <c r="N37" s="62" t="str">
        <f aca="false">VLOOKUP(N$11,Графік!$I$5:$L$32,3,0)</f>
        <v>Р</v>
      </c>
      <c r="O37" s="62" t="str">
        <f aca="false">VLOOKUP(O$11,Графік!$I$5:$L$32,3,0)</f>
        <v>Р</v>
      </c>
      <c r="P37" s="62" t="str">
        <f aca="false">VLOOKUP(P$11,Графік!$I$5:$L$32,3,0)</f>
        <v>ВВ</v>
      </c>
      <c r="Q37" s="62" t="str">
        <f aca="false">VLOOKUP(Q$11,Графік!$I$5:$L$32,3,0)</f>
        <v>ВВ</v>
      </c>
      <c r="R37" s="62" t="str">
        <f aca="false">VLOOKUP(R$11,Графік!$I$5:$L$32,3,0)</f>
        <v>Р</v>
      </c>
      <c r="S37" s="62" t="str">
        <f aca="false">VLOOKUP(S$11,Графік!$I$5:$L$32,3,0)</f>
        <v>Р</v>
      </c>
      <c r="T37" s="63" t="str">
        <f aca="false">VLOOKUP(T$11,Графік!$I$5:$L$32,3,0)</f>
        <v>Р</v>
      </c>
      <c r="U37" s="62" t="str">
        <f aca="false">VLOOKUP(U$11,Графік!$I$5:$L$32,3,0)</f>
        <v>Р</v>
      </c>
      <c r="V37" s="62" t="str">
        <f aca="false">VLOOKUP(V$11,Графік!$I$5:$L$32,3,0)</f>
        <v>ВВ</v>
      </c>
      <c r="W37" s="63" t="str">
        <f aca="false">VLOOKUP(W$11,Графік!$I$5:$L$32,3,0)</f>
        <v>ВВ</v>
      </c>
      <c r="X37" s="62" t="str">
        <f aca="false">VLOOKUP(X$11,Графік!$I$5:$L$32,3,0)</f>
        <v>Р</v>
      </c>
      <c r="Y37" s="63" t="str">
        <f aca="false">VLOOKUP(Y$11,Графік!$I$5:$L$32,3,0)</f>
        <v>Р</v>
      </c>
      <c r="Z37" s="63" t="str">
        <f aca="false">VLOOKUP(Z$11,Графік!$I$5:$L$32,3,0)</f>
        <v>Р</v>
      </c>
      <c r="AA37" s="62" t="s">
        <v>51</v>
      </c>
      <c r="AB37" s="63" t="str">
        <f aca="false">VLOOKUP(AB$11,Графік!$I$5:$L$32,3,0)</f>
        <v>ВВ</v>
      </c>
      <c r="AC37" s="63" t="str">
        <f aca="false">VLOOKUP(AC$11,Графік!$I$5:$L$32,3,0)</f>
        <v>ВВ</v>
      </c>
      <c r="AD37" s="64" t="str">
        <f aca="false">VLOOKUP(AD$11,Графік!$I$5:$L$32,3,0)</f>
        <v>Р</v>
      </c>
      <c r="AE37" s="63" t="str">
        <f aca="false">VLOOKUP(AE$11,Графік!$I$5:$L$32,3,0)</f>
        <v>Р</v>
      </c>
      <c r="AF37" s="63" t="str">
        <f aca="false">VLOOKUP(AF$11,Графік!$I$5:$L$32,3,0)</f>
        <v>Р</v>
      </c>
      <c r="AG37" s="63" t="str">
        <f aca="false">VLOOKUP(AG$11,Графік!$I$5:$L$32,3,0)</f>
        <v>Р</v>
      </c>
      <c r="AH37" s="62"/>
      <c r="AI37" s="62"/>
      <c r="AJ37" s="62"/>
      <c r="AK37" s="93" t="n">
        <f aca="false">SUMIF($F37:$AJ40,"Р",$F38:$AJ38)</f>
        <v>128</v>
      </c>
      <c r="AL37" s="94" t="n">
        <f aca="false">SUMIF($F39:$AJ40,"НУ",$F40:$AJ40)</f>
        <v>0</v>
      </c>
      <c r="AM37" s="95" t="n">
        <f aca="false">SUMIF(F37:AJ40,"РВ",F38:AJ38)</f>
        <v>0</v>
      </c>
      <c r="AN37" s="96" t="n">
        <f aca="false">AK37+AL37+AM37</f>
        <v>128</v>
      </c>
      <c r="AO37" s="70" t="n">
        <f aca="false">COUNTIF($F37:$AJ40,"=Р")</f>
        <v>19</v>
      </c>
      <c r="AP37" s="97" t="n">
        <f aca="false">COUNTIF($F37:$AJ40,"=ВВ")</f>
        <v>8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0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1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0</v>
      </c>
      <c r="BA37" s="73" t="n">
        <f aca="false">IF(C37&gt;1,Графік!$L$36,"")</f>
        <v>160</v>
      </c>
    </row>
    <row r="38" customFormat="false" ht="15" hidden="false" customHeight="true" outlineLevel="0" collapsed="false">
      <c r="A38" s="57"/>
      <c r="B38" s="58"/>
      <c r="C38" s="102"/>
      <c r="D38" s="60"/>
      <c r="E38" s="100"/>
      <c r="F38" s="75" t="n">
        <f aca="false">IF(F37="Р",8,"")</f>
        <v>8</v>
      </c>
      <c r="G38" s="170" t="n">
        <f aca="false">IF(G37="Р",8,"")</f>
        <v>8</v>
      </c>
      <c r="H38" s="170" t="n">
        <f aca="false">IF(H37="Р",8,"")</f>
        <v>8</v>
      </c>
      <c r="I38" s="170" t="n">
        <f aca="false">IF(I37="Р",8,"")</f>
        <v>8</v>
      </c>
      <c r="J38" s="170" t="str">
        <f aca="false">IF(J37="Р",8,"")</f>
        <v/>
      </c>
      <c r="K38" s="170" t="str">
        <f aca="false">IF(K37="Р",8,"")</f>
        <v/>
      </c>
      <c r="L38" s="170" t="n">
        <f aca="false">IF(L37="Р",8,"")</f>
        <v>8</v>
      </c>
      <c r="M38" s="170" t="n">
        <f aca="false">IF(M37="Р",8,"")</f>
        <v>8</v>
      </c>
      <c r="N38" s="170" t="n">
        <f aca="false">IF(N37="Р",8,"")</f>
        <v>8</v>
      </c>
      <c r="O38" s="170" t="n">
        <f aca="false">IF(O37="Р",8,"")</f>
        <v>8</v>
      </c>
      <c r="P38" s="170" t="str">
        <f aca="false">IF(P37="Р",8,"")</f>
        <v/>
      </c>
      <c r="Q38" s="170" t="str">
        <f aca="false">IF(Q37="Р",8,"")</f>
        <v/>
      </c>
      <c r="R38" s="170" t="n">
        <f aca="false">IF(R37="Р",8,"")</f>
        <v>8</v>
      </c>
      <c r="S38" s="170" t="n">
        <f aca="false">IF(S37="Р",8,"")</f>
        <v>8</v>
      </c>
      <c r="T38" s="171" t="n">
        <f aca="false">IF(T37="Р",8,"")</f>
        <v>8</v>
      </c>
      <c r="U38" s="170" t="n">
        <f aca="false">IF(U37="Р",8,"")</f>
        <v>8</v>
      </c>
      <c r="V38" s="170" t="str">
        <f aca="false">IF(V37="Р",8,"")</f>
        <v/>
      </c>
      <c r="W38" s="171" t="str">
        <f aca="false">IF(W37="Р",8,"")</f>
        <v/>
      </c>
      <c r="X38" s="170" t="n">
        <f aca="false">IF(X37="Р",8,"")</f>
        <v>8</v>
      </c>
      <c r="Y38" s="171" t="n">
        <f aca="false">IF(Y37="Р",8,"")</f>
        <v>8</v>
      </c>
      <c r="Z38" s="171" t="n">
        <f aca="false">IF(Z37="Р",8,"")</f>
        <v>8</v>
      </c>
      <c r="AA38" s="170"/>
      <c r="AB38" s="170"/>
      <c r="AC38" s="170"/>
      <c r="AD38" s="172" t="n">
        <v>8</v>
      </c>
      <c r="AE38" s="170"/>
      <c r="AF38" s="170"/>
      <c r="AG38" s="170"/>
      <c r="AH38" s="170"/>
      <c r="AI38" s="170"/>
      <c r="AJ38" s="170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57"/>
      <c r="B39" s="58"/>
      <c r="C39" s="102"/>
      <c r="D39" s="60"/>
      <c r="E39" s="100"/>
      <c r="F39" s="81" t="str">
        <f aca="false">IF(F40&gt;0,"НУ","")</f>
        <v/>
      </c>
      <c r="G39" s="183" t="str">
        <f aca="false">IF(G40&gt;0,"НУ","")</f>
        <v/>
      </c>
      <c r="H39" s="183" t="str">
        <f aca="false">IF(H40&gt;0,"НУ","")</f>
        <v/>
      </c>
      <c r="I39" s="183" t="str">
        <f aca="false">IF(I40&gt;0,"НУ","")</f>
        <v/>
      </c>
      <c r="J39" s="183" t="str">
        <f aca="false">IF(J40&gt;0,"НУ","")</f>
        <v/>
      </c>
      <c r="K39" s="183" t="str">
        <f aca="false">IF(K40&gt;0,"НУ","")</f>
        <v/>
      </c>
      <c r="L39" s="183" t="str">
        <f aca="false">IF(L40&gt;0,"НУ","")</f>
        <v/>
      </c>
      <c r="M39" s="183" t="str">
        <f aca="false">IF(M40&gt;0,"НУ","")</f>
        <v/>
      </c>
      <c r="N39" s="183" t="str">
        <f aca="false">IF(N40&gt;0,"НУ","")</f>
        <v/>
      </c>
      <c r="O39" s="183" t="str">
        <f aca="false">IF(O40&gt;0,"НУ","")</f>
        <v/>
      </c>
      <c r="P39" s="183" t="str">
        <f aca="false">IF(P40&gt;0,"НУ","")</f>
        <v/>
      </c>
      <c r="Q39" s="183" t="str">
        <f aca="false">IF(Q40&gt;0,"НУ","")</f>
        <v/>
      </c>
      <c r="R39" s="183" t="str">
        <f aca="false">IF(R40&gt;0,"НУ","")</f>
        <v/>
      </c>
      <c r="S39" s="183" t="str">
        <f aca="false">IF(S40&gt;0,"НУ","")</f>
        <v/>
      </c>
      <c r="T39" s="184" t="str">
        <f aca="false">IF(T40&gt;0,"НУ","")</f>
        <v/>
      </c>
      <c r="U39" s="183" t="str">
        <f aca="false">IF(U40&gt;0,"НУ","")</f>
        <v/>
      </c>
      <c r="V39" s="183" t="str">
        <f aca="false">IF(V40&gt;0,"НУ","")</f>
        <v/>
      </c>
      <c r="W39" s="184" t="str">
        <f aca="false">IF(W40&gt;0,"НУ","")</f>
        <v/>
      </c>
      <c r="X39" s="183" t="str">
        <f aca="false">IF(X40&gt;0,"НУ","")</f>
        <v/>
      </c>
      <c r="Y39" s="184" t="str">
        <f aca="false">IF(Y40&gt;0,"НУ","")</f>
        <v/>
      </c>
      <c r="Z39" s="184" t="str">
        <f aca="false">IF(Z40&gt;0,"НУ","")</f>
        <v/>
      </c>
      <c r="AA39" s="183"/>
      <c r="AB39" s="183"/>
      <c r="AC39" s="183"/>
      <c r="AD39" s="185"/>
      <c r="AE39" s="183"/>
      <c r="AF39" s="183"/>
      <c r="AG39" s="183"/>
      <c r="AH39" s="183"/>
      <c r="AI39" s="183" t="str">
        <f aca="false">IF(AI40&gt;0,"НУ","")</f>
        <v/>
      </c>
      <c r="AJ39" s="183" t="str">
        <f aca="false">IF(AJ40&gt;0,"НУ","")</f>
        <v/>
      </c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57"/>
      <c r="B40" s="58"/>
      <c r="C40" s="102"/>
      <c r="D40" s="60"/>
      <c r="E40" s="101"/>
      <c r="F40" s="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8"/>
      <c r="U40" s="187"/>
      <c r="V40" s="187"/>
      <c r="W40" s="188"/>
      <c r="X40" s="187"/>
      <c r="Y40" s="188"/>
      <c r="Z40" s="188"/>
      <c r="AA40" s="187"/>
      <c r="AB40" s="187"/>
      <c r="AC40" s="187"/>
      <c r="AD40" s="189"/>
      <c r="AE40" s="187"/>
      <c r="AF40" s="187"/>
      <c r="AG40" s="187"/>
      <c r="AH40" s="187"/>
      <c r="AI40" s="187"/>
      <c r="AJ40" s="187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57" t="n">
        <v>8</v>
      </c>
      <c r="B41" s="58" t="str">
        <f aca="false">IFERROR(VLOOKUP($C41,Списки!$A$1:$C$3999,2,0),"")</f>
        <v>Харина Тамара Леонідівна</v>
      </c>
      <c r="C41" s="102" t="s">
        <v>280</v>
      </c>
      <c r="D41" s="60" t="str">
        <f aca="false">IFERROR(VLOOKUP($C41,Списки!$A$1:$C$3999,3,0),"")</f>
        <v>прибиральник</v>
      </c>
      <c r="E41" s="92"/>
      <c r="F41" s="61" t="str">
        <f aca="false">VLOOKUP(F$11,Графік!$I$5:$L$32,3,0)</f>
        <v>Р</v>
      </c>
      <c r="G41" s="62" t="str">
        <f aca="false">VLOOKUP(G$11,Графік!$I$5:$L$32,3,0)</f>
        <v>Р</v>
      </c>
      <c r="H41" s="62" t="str">
        <f aca="false">VLOOKUP(H$11,Графік!$I$5:$L$32,3,0)</f>
        <v>Р</v>
      </c>
      <c r="I41" s="62" t="str">
        <f aca="false">VLOOKUP(I$11,Графік!$I$5:$L$32,3,0)</f>
        <v>Р</v>
      </c>
      <c r="J41" s="62" t="str">
        <f aca="false">VLOOKUP(J$11,Графік!$I$5:$L$32,3,0)</f>
        <v>ВВ</v>
      </c>
      <c r="K41" s="62" t="str">
        <f aca="false">VLOOKUP(K$11,Графік!$I$5:$L$32,3,0)</f>
        <v>ВВ</v>
      </c>
      <c r="L41" s="62" t="str">
        <f aca="false">VLOOKUP(L$11,Графік!$I$5:$L$32,3,0)</f>
        <v>Р</v>
      </c>
      <c r="M41" s="62" t="str">
        <f aca="false">VLOOKUP(M$11,Графік!$I$5:$L$32,3,0)</f>
        <v>Р</v>
      </c>
      <c r="N41" s="62" t="str">
        <f aca="false">VLOOKUP(N$11,Графік!$I$5:$L$32,3,0)</f>
        <v>Р</v>
      </c>
      <c r="O41" s="62" t="str">
        <f aca="false">VLOOKUP(O$11,Графік!$I$5:$L$32,3,0)</f>
        <v>Р</v>
      </c>
      <c r="P41" s="62" t="str">
        <f aca="false">VLOOKUP(P$11,Графік!$I$5:$L$32,3,0)</f>
        <v>ВВ</v>
      </c>
      <c r="Q41" s="62" t="str">
        <f aca="false">VLOOKUP(Q$11,Графік!$I$5:$L$32,3,0)</f>
        <v>ВВ</v>
      </c>
      <c r="R41" s="62" t="str">
        <f aca="false">VLOOKUP(R$11,Графік!$I$5:$L$32,3,0)</f>
        <v>Р</v>
      </c>
      <c r="S41" s="62" t="str">
        <f aca="false">VLOOKUP(S$11,Графік!$I$5:$L$32,3,0)</f>
        <v>Р</v>
      </c>
      <c r="T41" s="63" t="str">
        <f aca="false">VLOOKUP(T$11,Графік!$I$5:$L$32,3,0)</f>
        <v>Р</v>
      </c>
      <c r="U41" s="62" t="str">
        <f aca="false">VLOOKUP(U$11,Графік!$I$5:$L$32,3,0)</f>
        <v>Р</v>
      </c>
      <c r="V41" s="62" t="str">
        <f aca="false">VLOOKUP(V$11,Графік!$I$5:$L$32,3,0)</f>
        <v>ВВ</v>
      </c>
      <c r="W41" s="63" t="str">
        <f aca="false">VLOOKUP(W$11,Графік!$I$5:$L$32,3,0)</f>
        <v>ВВ</v>
      </c>
      <c r="X41" s="62" t="str">
        <f aca="false">VLOOKUP(X$11,Графік!$I$5:$L$32,3,0)</f>
        <v>Р</v>
      </c>
      <c r="Y41" s="63" t="str">
        <f aca="false">VLOOKUP(Y$11,Графік!$I$5:$L$32,3,0)</f>
        <v>Р</v>
      </c>
      <c r="Z41" s="63" t="str">
        <f aca="false">VLOOKUP(Z$11,Графік!$I$5:$L$32,3,0)</f>
        <v>Р</v>
      </c>
      <c r="AA41" s="62" t="s">
        <v>51</v>
      </c>
      <c r="AB41" s="63" t="str">
        <f aca="false">VLOOKUP(AB$11,Графік!$I$5:$L$32,3,0)</f>
        <v>ВВ</v>
      </c>
      <c r="AC41" s="63" t="str">
        <f aca="false">VLOOKUP(AC$11,Графік!$I$5:$L$32,3,0)</f>
        <v>ВВ</v>
      </c>
      <c r="AD41" s="64" t="str">
        <f aca="false">VLOOKUP(AD$11,Графік!$I$5:$L$32,3,0)</f>
        <v>Р</v>
      </c>
      <c r="AE41" s="63" t="str">
        <f aca="false">VLOOKUP(AE$11,Графік!$I$5:$L$32,3,0)</f>
        <v>Р</v>
      </c>
      <c r="AF41" s="63" t="str">
        <f aca="false">VLOOKUP(AF$11,Графік!$I$5:$L$32,3,0)</f>
        <v>Р</v>
      </c>
      <c r="AG41" s="63" t="str">
        <f aca="false">VLOOKUP(AG$11,Графік!$I$5:$L$32,3,0)</f>
        <v>Р</v>
      </c>
      <c r="AH41" s="62"/>
      <c r="AI41" s="62"/>
      <c r="AJ41" s="62"/>
      <c r="AK41" s="93" t="n">
        <f aca="false">SUMIF($F41:$AJ44,"Р",$F42:$AJ42)</f>
        <v>128</v>
      </c>
      <c r="AL41" s="94" t="n">
        <f aca="false">SUMIF($F43:$AJ44,"НУ",$F44:$AJ44)</f>
        <v>0</v>
      </c>
      <c r="AM41" s="95" t="n">
        <f aca="false">SUMIF(F41:AJ44,"РВ",F42:AJ42)</f>
        <v>0</v>
      </c>
      <c r="AN41" s="96" t="n">
        <f aca="false">AK41+AL41+AM41</f>
        <v>128</v>
      </c>
      <c r="AO41" s="70" t="n">
        <f aca="false">COUNTIF($F41:$AJ44,"=Р")</f>
        <v>19</v>
      </c>
      <c r="AP41" s="97" t="n">
        <f aca="false">COUNTIF($F41:$AJ44,"=ВВ")</f>
        <v>8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1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n">
        <f aca="false">IF(C41&gt;1,Графік!$L$36,"")</f>
        <v>160</v>
      </c>
    </row>
    <row r="42" customFormat="false" ht="15" hidden="false" customHeight="true" outlineLevel="0" collapsed="false">
      <c r="A42" s="57"/>
      <c r="B42" s="58"/>
      <c r="C42" s="102"/>
      <c r="D42" s="60"/>
      <c r="E42" s="100"/>
      <c r="F42" s="75" t="n">
        <f aca="false">IF(F41="Р",8,"")</f>
        <v>8</v>
      </c>
      <c r="G42" s="170" t="n">
        <f aca="false">IF(G41="Р",8,"")</f>
        <v>8</v>
      </c>
      <c r="H42" s="170" t="n">
        <f aca="false">IF(H41="Р",8,"")</f>
        <v>8</v>
      </c>
      <c r="I42" s="170" t="n">
        <f aca="false">IF(I41="Р",8,"")</f>
        <v>8</v>
      </c>
      <c r="J42" s="170" t="str">
        <f aca="false">IF(J41="Р",8,"")</f>
        <v/>
      </c>
      <c r="K42" s="170" t="str">
        <f aca="false">IF(K41="Р",8,"")</f>
        <v/>
      </c>
      <c r="L42" s="170" t="n">
        <f aca="false">IF(L41="Р",8,"")</f>
        <v>8</v>
      </c>
      <c r="M42" s="170" t="n">
        <f aca="false">IF(M41="Р",8,"")</f>
        <v>8</v>
      </c>
      <c r="N42" s="170" t="n">
        <f aca="false">IF(N41="Р",8,"")</f>
        <v>8</v>
      </c>
      <c r="O42" s="170" t="n">
        <f aca="false">IF(O41="Р",8,"")</f>
        <v>8</v>
      </c>
      <c r="P42" s="170" t="str">
        <f aca="false">IF(P41="Р",8,"")</f>
        <v/>
      </c>
      <c r="Q42" s="170" t="str">
        <f aca="false">IF(Q41="Р",8,"")</f>
        <v/>
      </c>
      <c r="R42" s="170" t="n">
        <f aca="false">IF(R41="Р",8,"")</f>
        <v>8</v>
      </c>
      <c r="S42" s="170" t="n">
        <f aca="false">IF(S41="Р",8,"")</f>
        <v>8</v>
      </c>
      <c r="T42" s="171" t="n">
        <f aca="false">IF(T41="Р",8,"")</f>
        <v>8</v>
      </c>
      <c r="U42" s="170" t="n">
        <f aca="false">IF(U41="Р",8,"")</f>
        <v>8</v>
      </c>
      <c r="V42" s="170" t="str">
        <f aca="false">IF(V41="Р",8,"")</f>
        <v/>
      </c>
      <c r="W42" s="171" t="str">
        <f aca="false">IF(W41="Р",8,"")</f>
        <v/>
      </c>
      <c r="X42" s="170" t="n">
        <f aca="false">IF(X41="Р",8,"")</f>
        <v>8</v>
      </c>
      <c r="Y42" s="171" t="n">
        <f aca="false">IF(Y41="Р",8,"")</f>
        <v>8</v>
      </c>
      <c r="Z42" s="171" t="n">
        <f aca="false">IF(Z41="Р",8,"")</f>
        <v>8</v>
      </c>
      <c r="AA42" s="170"/>
      <c r="AB42" s="170"/>
      <c r="AC42" s="170"/>
      <c r="AD42" s="172" t="n">
        <v>8</v>
      </c>
      <c r="AE42" s="170"/>
      <c r="AF42" s="170"/>
      <c r="AG42" s="170"/>
      <c r="AH42" s="170"/>
      <c r="AI42" s="170"/>
      <c r="AJ42" s="170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57"/>
      <c r="B43" s="58"/>
      <c r="C43" s="102"/>
      <c r="D43" s="60"/>
      <c r="E43" s="100"/>
      <c r="F43" s="81" t="str">
        <f aca="false">IF(F44&gt;0,"НУ","")</f>
        <v/>
      </c>
      <c r="G43" s="183" t="str">
        <f aca="false">IF(G44&gt;0,"НУ","")</f>
        <v/>
      </c>
      <c r="H43" s="183" t="str">
        <f aca="false">IF(H44&gt;0,"НУ","")</f>
        <v/>
      </c>
      <c r="I43" s="183" t="str">
        <f aca="false">IF(I44&gt;0,"НУ","")</f>
        <v/>
      </c>
      <c r="J43" s="183" t="str">
        <f aca="false">IF(J44&gt;0,"НУ","")</f>
        <v/>
      </c>
      <c r="K43" s="183" t="str">
        <f aca="false">IF(K44&gt;0,"НУ","")</f>
        <v/>
      </c>
      <c r="L43" s="183" t="str">
        <f aca="false">IF(L44&gt;0,"НУ","")</f>
        <v/>
      </c>
      <c r="M43" s="183" t="str">
        <f aca="false">IF(M44&gt;0,"НУ","")</f>
        <v/>
      </c>
      <c r="N43" s="183" t="str">
        <f aca="false">IF(N44&gt;0,"НУ","")</f>
        <v/>
      </c>
      <c r="O43" s="183" t="str">
        <f aca="false">IF(O44&gt;0,"НУ","")</f>
        <v/>
      </c>
      <c r="P43" s="183" t="str">
        <f aca="false">IF(P44&gt;0,"НУ","")</f>
        <v/>
      </c>
      <c r="Q43" s="183" t="str">
        <f aca="false">IF(Q44&gt;0,"НУ","")</f>
        <v/>
      </c>
      <c r="R43" s="183" t="str">
        <f aca="false">IF(R44&gt;0,"НУ","")</f>
        <v/>
      </c>
      <c r="S43" s="183" t="str">
        <f aca="false">IF(S44&gt;0,"НУ","")</f>
        <v/>
      </c>
      <c r="T43" s="184" t="str">
        <f aca="false">IF(T44&gt;0,"НУ","")</f>
        <v/>
      </c>
      <c r="U43" s="183" t="str">
        <f aca="false">IF(U44&gt;0,"НУ","")</f>
        <v/>
      </c>
      <c r="V43" s="183" t="str">
        <f aca="false">IF(V44&gt;0,"НУ","")</f>
        <v/>
      </c>
      <c r="W43" s="184" t="str">
        <f aca="false">IF(W44&gt;0,"НУ","")</f>
        <v/>
      </c>
      <c r="X43" s="183" t="str">
        <f aca="false">IF(X44&gt;0,"НУ","")</f>
        <v/>
      </c>
      <c r="Y43" s="184" t="str">
        <f aca="false">IF(Y44&gt;0,"НУ","")</f>
        <v/>
      </c>
      <c r="Z43" s="184" t="str">
        <f aca="false">IF(Z44&gt;0,"НУ","")</f>
        <v/>
      </c>
      <c r="AA43" s="183"/>
      <c r="AB43" s="183"/>
      <c r="AC43" s="183"/>
      <c r="AD43" s="185"/>
      <c r="AE43" s="183"/>
      <c r="AF43" s="183"/>
      <c r="AG43" s="183"/>
      <c r="AH43" s="183"/>
      <c r="AI43" s="183" t="str">
        <f aca="false">IF(AI44&gt;0,"НУ","")</f>
        <v/>
      </c>
      <c r="AJ43" s="183" t="str">
        <f aca="false">IF(AJ44&gt;0,"НУ","")</f>
        <v/>
      </c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57"/>
      <c r="B44" s="58"/>
      <c r="C44" s="102"/>
      <c r="D44" s="60"/>
      <c r="E44" s="101"/>
      <c r="F44" s="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8"/>
      <c r="U44" s="187"/>
      <c r="V44" s="187"/>
      <c r="W44" s="188"/>
      <c r="X44" s="187"/>
      <c r="Y44" s="188"/>
      <c r="Z44" s="188"/>
      <c r="AA44" s="187"/>
      <c r="AB44" s="187"/>
      <c r="AC44" s="187"/>
      <c r="AD44" s="189"/>
      <c r="AE44" s="187"/>
      <c r="AF44" s="187"/>
      <c r="AG44" s="187"/>
      <c r="AH44" s="187"/>
      <c r="AI44" s="187"/>
      <c r="AJ44" s="187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57" t="n">
        <v>9</v>
      </c>
      <c r="B45" s="58" t="str">
        <f aca="false">IFERROR(VLOOKUP($C45,Списки!$A$1:$C$3999,2,0),"")</f>
        <v/>
      </c>
      <c r="C45" s="102"/>
      <c r="D45" s="60" t="str">
        <f aca="false">IFERROR(VLOOKUP($C45,Списки!$A$1:$C$3999,3,0),"")</f>
        <v/>
      </c>
      <c r="E45" s="92"/>
      <c r="F45" s="61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3"/>
      <c r="U45" s="62"/>
      <c r="V45" s="62"/>
      <c r="W45" s="63"/>
      <c r="X45" s="62"/>
      <c r="Y45" s="63"/>
      <c r="Z45" s="63"/>
      <c r="AA45" s="62"/>
      <c r="AB45" s="62"/>
      <c r="AC45" s="62"/>
      <c r="AD45" s="64"/>
      <c r="AE45" s="62"/>
      <c r="AF45" s="62"/>
      <c r="AG45" s="62"/>
      <c r="AH45" s="62"/>
      <c r="AI45" s="62"/>
      <c r="AJ45" s="62"/>
      <c r="AK45" s="93" t="n">
        <f aca="false">SUMIF($F45:$AJ48,"Р",$F46:$AJ46)</f>
        <v>0</v>
      </c>
      <c r="AL45" s="94" t="n">
        <f aca="false">SUMIF($F47:$AJ48,"НУ",$F48:$AJ48)</f>
        <v>0</v>
      </c>
      <c r="AM45" s="95" t="n">
        <f aca="false">SUMIF(F45:AJ48,"РВ",F46:AJ46)</f>
        <v>0</v>
      </c>
      <c r="AN45" s="96" t="n">
        <f aca="false">AK45+AL45+AM45</f>
        <v>0</v>
      </c>
      <c r="AO45" s="70" t="n">
        <f aca="false">COUNTIF($F45:$AJ48,"=Р")</f>
        <v>0</v>
      </c>
      <c r="AP45" s="97" t="n">
        <f aca="false">COUNTIF($F45:$AJ48,"=ВВ")</f>
        <v>0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0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str">
        <f aca="false">IF(C45&gt;1,Графік!$L$36,"")</f>
        <v/>
      </c>
    </row>
    <row r="46" customFormat="false" ht="15" hidden="false" customHeight="true" outlineLevel="0" collapsed="false">
      <c r="A46" s="57"/>
      <c r="B46" s="58"/>
      <c r="C46" s="102"/>
      <c r="D46" s="60"/>
      <c r="E46" s="100"/>
      <c r="F46" s="75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1"/>
      <c r="U46" s="170"/>
      <c r="V46" s="170"/>
      <c r="W46" s="171"/>
      <c r="X46" s="170"/>
      <c r="Y46" s="171"/>
      <c r="Z46" s="171"/>
      <c r="AA46" s="170"/>
      <c r="AB46" s="170"/>
      <c r="AC46" s="170"/>
      <c r="AD46" s="172"/>
      <c r="AE46" s="170"/>
      <c r="AF46" s="170"/>
      <c r="AG46" s="170"/>
      <c r="AH46" s="170"/>
      <c r="AI46" s="170"/>
      <c r="AJ46" s="170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57"/>
      <c r="B47" s="58"/>
      <c r="C47" s="102"/>
      <c r="D47" s="60"/>
      <c r="E47" s="100"/>
      <c r="F47" s="81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4"/>
      <c r="U47" s="183"/>
      <c r="V47" s="183"/>
      <c r="W47" s="184"/>
      <c r="X47" s="183"/>
      <c r="Y47" s="184"/>
      <c r="Z47" s="184"/>
      <c r="AA47" s="183"/>
      <c r="AB47" s="183"/>
      <c r="AC47" s="183"/>
      <c r="AD47" s="185"/>
      <c r="AE47" s="183"/>
      <c r="AF47" s="183"/>
      <c r="AG47" s="183"/>
      <c r="AH47" s="183"/>
      <c r="AI47" s="183"/>
      <c r="AJ47" s="183"/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57"/>
      <c r="B48" s="58"/>
      <c r="C48" s="102"/>
      <c r="D48" s="60"/>
      <c r="E48" s="101"/>
      <c r="F48" s="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8"/>
      <c r="U48" s="187"/>
      <c r="V48" s="187"/>
      <c r="W48" s="188"/>
      <c r="X48" s="187"/>
      <c r="Y48" s="188"/>
      <c r="Z48" s="188"/>
      <c r="AA48" s="187"/>
      <c r="AB48" s="187"/>
      <c r="AC48" s="187"/>
      <c r="AD48" s="189"/>
      <c r="AE48" s="187"/>
      <c r="AF48" s="187"/>
      <c r="AG48" s="187"/>
      <c r="AH48" s="187"/>
      <c r="AI48" s="187"/>
      <c r="AJ48" s="187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57" t="n">
        <v>10</v>
      </c>
      <c r="B49" s="58" t="str">
        <f aca="false">IFERROR(VLOOKUP($C49,Списки!$A$1:$C$3999,2,0),"")</f>
        <v/>
      </c>
      <c r="C49" s="102"/>
      <c r="D49" s="60" t="str">
        <f aca="false">IFERROR(VLOOKUP($C49,Списки!$A$1:$C$3999,3,0),"")</f>
        <v/>
      </c>
      <c r="E49" s="92"/>
      <c r="F49" s="61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3"/>
      <c r="U49" s="62"/>
      <c r="V49" s="62"/>
      <c r="W49" s="63"/>
      <c r="X49" s="62"/>
      <c r="Y49" s="63"/>
      <c r="Z49" s="63"/>
      <c r="AA49" s="62"/>
      <c r="AB49" s="62"/>
      <c r="AC49" s="62"/>
      <c r="AD49" s="64"/>
      <c r="AE49" s="62"/>
      <c r="AF49" s="62"/>
      <c r="AG49" s="62"/>
      <c r="AH49" s="62"/>
      <c r="AI49" s="62"/>
      <c r="AJ49" s="62"/>
      <c r="AK49" s="93" t="n">
        <f aca="false">SUMIF($F49:$AJ52,"Р",$F50:$AJ50)</f>
        <v>0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0</v>
      </c>
      <c r="AO49" s="70" t="n">
        <f aca="false">COUNTIF($F49:$AJ52,"=Р")</f>
        <v>0</v>
      </c>
      <c r="AP49" s="97" t="n">
        <f aca="false">COUNTIF($F49:$AJ52,"=ВВ")</f>
        <v>0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0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0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str">
        <f aca="false">IF(C49&gt;1,Графік!$L$36,"")</f>
        <v/>
      </c>
    </row>
    <row r="50" customFormat="false" ht="15" hidden="false" customHeight="true" outlineLevel="0" collapsed="false">
      <c r="A50" s="57"/>
      <c r="B50" s="58"/>
      <c r="C50" s="102"/>
      <c r="D50" s="60"/>
      <c r="E50" s="100"/>
      <c r="F50" s="75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1"/>
      <c r="U50" s="170"/>
      <c r="V50" s="170"/>
      <c r="W50" s="171"/>
      <c r="X50" s="170"/>
      <c r="Y50" s="171"/>
      <c r="Z50" s="171"/>
      <c r="AA50" s="170"/>
      <c r="AB50" s="170"/>
      <c r="AC50" s="170"/>
      <c r="AD50" s="172"/>
      <c r="AE50" s="170"/>
      <c r="AF50" s="170"/>
      <c r="AG50" s="170"/>
      <c r="AH50" s="170"/>
      <c r="AI50" s="170"/>
      <c r="AJ50" s="170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57"/>
      <c r="B51" s="58"/>
      <c r="C51" s="102"/>
      <c r="D51" s="60"/>
      <c r="E51" s="100"/>
      <c r="F51" s="81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4"/>
      <c r="U51" s="183"/>
      <c r="V51" s="183"/>
      <c r="W51" s="184"/>
      <c r="X51" s="183"/>
      <c r="Y51" s="184"/>
      <c r="Z51" s="184"/>
      <c r="AA51" s="183"/>
      <c r="AB51" s="183"/>
      <c r="AC51" s="183"/>
      <c r="AD51" s="185"/>
      <c r="AE51" s="183"/>
      <c r="AF51" s="183"/>
      <c r="AG51" s="183"/>
      <c r="AH51" s="183"/>
      <c r="AI51" s="183"/>
      <c r="AJ51" s="183"/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57"/>
      <c r="B52" s="58"/>
      <c r="C52" s="102"/>
      <c r="D52" s="60"/>
      <c r="E52" s="101"/>
      <c r="F52" s="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8"/>
      <c r="U52" s="187"/>
      <c r="V52" s="187"/>
      <c r="W52" s="188"/>
      <c r="X52" s="187"/>
      <c r="Y52" s="188"/>
      <c r="Z52" s="188"/>
      <c r="AA52" s="187"/>
      <c r="AB52" s="187"/>
      <c r="AC52" s="187"/>
      <c r="AD52" s="189"/>
      <c r="AE52" s="187"/>
      <c r="AF52" s="187"/>
      <c r="AG52" s="187"/>
      <c r="AH52" s="187"/>
      <c r="AI52" s="187"/>
      <c r="AJ52" s="187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27" hidden="false" customHeight="true" outlineLevel="0" collapsed="false">
      <c r="A53" s="103" t="s">
        <v>77</v>
      </c>
      <c r="B53" s="103"/>
      <c r="C53" s="103"/>
      <c r="D53" s="103"/>
      <c r="E53" s="103"/>
      <c r="F53" s="103" t="n">
        <f aca="false">IF(COUNTIF(F$13:F$52,"Р")=0,"-",COUNTIF(F$13:F$52,"Р"))</f>
        <v>8</v>
      </c>
      <c r="G53" s="103" t="n">
        <f aca="false">IF(COUNTIF(G$13:G$52,"Р")=0,"-",COUNTIF(G$13:G$52,"Р"))</f>
        <v>8</v>
      </c>
      <c r="H53" s="103" t="n">
        <f aca="false">IF(COUNTIF(H$13:H$52,"Р")=0,"-",COUNTIF(H$13:H$52,"Р"))</f>
        <v>8</v>
      </c>
      <c r="I53" s="103" t="n">
        <f aca="false">IF(COUNTIF(I$13:I$52,"Р")=0,"-",COUNTIF(I$13:I$52,"Р"))</f>
        <v>8</v>
      </c>
      <c r="J53" s="103" t="str">
        <f aca="false">IF(COUNTIF(J$13:J$52,"Р")=0,"-",COUNTIF(J$13:J$52,"Р"))</f>
        <v>-</v>
      </c>
      <c r="K53" s="103" t="str">
        <f aca="false">IF(COUNTIF(K$13:K$52,"Р")=0,"-",COUNTIF(K$13:K$52,"Р"))</f>
        <v>-</v>
      </c>
      <c r="L53" s="103" t="n">
        <f aca="false">IF(COUNTIF(L$13:L$52,"Р")=0,"-",COUNTIF(L$13:L$52,"Р"))</f>
        <v>8</v>
      </c>
      <c r="M53" s="103" t="n">
        <f aca="false">IF(COUNTIF(M$13:M$52,"Р")=0,"-",COUNTIF(M$13:M$52,"Р"))</f>
        <v>8</v>
      </c>
      <c r="N53" s="103" t="n">
        <f aca="false">IF(COUNTIF(N$13:N$52,"Р")=0,"-",COUNTIF(N$13:N$52,"Р"))</f>
        <v>8</v>
      </c>
      <c r="O53" s="103" t="n">
        <f aca="false">IF(COUNTIF(O$13:O$52,"Р")=0,"-",COUNTIF(O$13:O$52,"Р"))</f>
        <v>8</v>
      </c>
      <c r="P53" s="103" t="str">
        <f aca="false">IF(COUNTIF(P$13:P$52,"Р")=0,"-",COUNTIF(P$13:P$52,"Р"))</f>
        <v>-</v>
      </c>
      <c r="Q53" s="103" t="str">
        <f aca="false">IF(COUNTIF(Q$13:Q$52,"Р")=0,"-",COUNTIF(Q$13:Q$52,"Р"))</f>
        <v>-</v>
      </c>
      <c r="R53" s="103" t="n">
        <f aca="false">IF(COUNTIF(R$13:R$52,"Р")=0,"-",COUNTIF(R$13:R$52,"Р"))</f>
        <v>8</v>
      </c>
      <c r="S53" s="103" t="n">
        <f aca="false">IF(COUNTIF(S$13:S$52,"Р")=0,"-",COUNTIF(S$13:S$52,"Р"))</f>
        <v>7</v>
      </c>
      <c r="T53" s="103" t="n">
        <f aca="false">IF(COUNTIF(T$13:T$52,"Р")=0,"-",COUNTIF(T$13:T$52,"Р"))</f>
        <v>8</v>
      </c>
      <c r="U53" s="103" t="n">
        <f aca="false">IF(COUNTIF(U$13:U$52,"Р")=0,"-",COUNTIF(U$13:U$52,"Р"))</f>
        <v>8</v>
      </c>
      <c r="V53" s="103" t="str">
        <f aca="false">IF(COUNTIF(V$13:V$52,"Р")=0,"-",COUNTIF(V$13:V$52,"Р"))</f>
        <v>-</v>
      </c>
      <c r="W53" s="104" t="str">
        <f aca="false">IF(COUNTIF(W$13:W$52,"Р")=0,"-",COUNTIF(W$13:W$52,"Р"))</f>
        <v>-</v>
      </c>
      <c r="X53" s="103" t="n">
        <f aca="false">IF(COUNTIF(X$13:X$52,"Р")=0,"-",COUNTIF(X$13:X$52,"Р"))</f>
        <v>8</v>
      </c>
      <c r="Y53" s="104" t="n">
        <f aca="false">IF(COUNTIF(Y$13:Y$52,"Р")=0,"-",COUNTIF(Y$13:Y$52,"Р"))</f>
        <v>8</v>
      </c>
      <c r="Z53" s="104" t="n">
        <f aca="false">IF(COUNTIF(Z$13:Z$52,"Р")=0,"-",COUNTIF(Z$13:Z$52,"Р"))</f>
        <v>8</v>
      </c>
      <c r="AA53" s="103" t="str">
        <f aca="false">IF(COUNTIF(AA$13:AA$52,"Р")=0,"-",COUNTIF(AA$13:AA$52,"Р"))</f>
        <v>-</v>
      </c>
      <c r="AB53" s="103" t="str">
        <f aca="false">IF(COUNTIF(AB$13:AB$52,"Р")=0,"-",COUNTIF(AB$13:AB$52,"Р"))</f>
        <v>-</v>
      </c>
      <c r="AC53" s="103" t="str">
        <f aca="false">IF(COUNTIF(AC$13:AC$52,"Р")=0,"-",COUNTIF(AC$13:AC$52,"Р"))</f>
        <v>-</v>
      </c>
      <c r="AD53" s="105" t="n">
        <f aca="false">IF(COUNTIF(AD$13:AD$52,"Р")=0,"-",COUNTIF(AD$13:AD$52,"Р"))</f>
        <v>8</v>
      </c>
      <c r="AE53" s="103" t="n">
        <f aca="false">IF(COUNTIF(AE$13:AE$52,"Р")=0,"-",COUNTIF(AE$13:AE$52,"Р"))</f>
        <v>8</v>
      </c>
      <c r="AF53" s="103" t="n">
        <f aca="false">IF(COUNTIF(AF$13:AF$52,"Р")=0,"-",COUNTIF(AF$13:AF$52,"Р"))</f>
        <v>8</v>
      </c>
      <c r="AG53" s="103" t="n">
        <f aca="false">IF(COUNTIF(AG$13:AG$52,"Р")=0,"-",COUNTIF(AG$13:AG$52,"Р"))</f>
        <v>8</v>
      </c>
      <c r="AH53" s="103" t="str">
        <f aca="false">IF(COUNTIF(AH$13:AH$52,"Р")=0,"-",COUNTIF(AH$13:AH$52,"Р"))</f>
        <v>-</v>
      </c>
      <c r="AI53" s="103" t="str">
        <f aca="false">IF(COUNTIF(AI$13:AI$52,"Р")=0,"-",COUNTIF(AI$13:AI$52,"Р"))</f>
        <v>-</v>
      </c>
      <c r="AJ53" s="103" t="str">
        <f aca="false">IF(COUNTIF(AJ$13:AJ$52,"Р")=0,"-",COUNTIF(AJ$13:AJ$52,"Р"))</f>
        <v>-</v>
      </c>
      <c r="AK53" s="106" t="n">
        <f aca="false">IF(SUM(AK$13:AK$52)&gt;0,SUM(AK$13:AK$52),"-")</f>
        <v>1013.5</v>
      </c>
      <c r="AL53" s="107" t="str">
        <f aca="false">IF(SUM(AL$13:AL$52)&gt;0,SUM(AL$13:AL$52),"-")</f>
        <v>-</v>
      </c>
      <c r="AM53" s="107" t="str">
        <f aca="false">IF(SUM(AM$13:AM$52)&gt;0,SUM(AM$13:AM$52),"-")</f>
        <v>-</v>
      </c>
      <c r="AN53" s="108" t="n">
        <f aca="false">IF(SUM(AN$13:AN$52)&gt;0,SUM(AN$13:AN$52),"-")</f>
        <v>1013.5</v>
      </c>
      <c r="AO53" s="109" t="n">
        <f aca="false">IF(SUM(AO$13:AO$52)&gt;0,SUM(AO$13:AO$52),"-")</f>
        <v>151</v>
      </c>
      <c r="AP53" s="109" t="n">
        <f aca="false">IF(SUM(AP$13:AP$52)&gt;0,SUM(AP$13:AP$52),"-")</f>
        <v>64</v>
      </c>
      <c r="AQ53" s="109" t="str">
        <f aca="false">IF(SUM(AQ$13:AQ$52)&gt;0,SUM(AQ$13:AQ$52),"-")</f>
        <v>-</v>
      </c>
      <c r="AR53" s="109" t="str">
        <f aca="false">IF(SUM(AR$13:AR$52)&gt;0,SUM(AR$13:AR$52),"-")</f>
        <v>-</v>
      </c>
      <c r="AS53" s="109" t="str">
        <f aca="false">IF(SUM(AS$13:AS$52)&gt;0,SUM(AS$13:AS$52),"-")</f>
        <v>-</v>
      </c>
      <c r="AT53" s="109" t="str">
        <f aca="false">IF(SUM(AT$13:AT$52)&gt;0,SUM(AT$13:AT$52),"-")</f>
        <v>-</v>
      </c>
      <c r="AU53" s="109" t="str">
        <f aca="false">IF(SUM(AU$13:AU$52)&gt;0,SUM(AU$13:AU$52),"-")</f>
        <v>-</v>
      </c>
      <c r="AV53" s="109" t="str">
        <f aca="false">IF(SUM(AV$13:AV$52)&gt;0,SUM(AV$13:AV$52),"-")</f>
        <v>-</v>
      </c>
      <c r="AW53" s="109" t="n">
        <f aca="false">IF(SUM(AW$13:AW$52)&gt;0,SUM(AW$13:AW$52),"-")</f>
        <v>8</v>
      </c>
      <c r="AX53" s="109" t="str">
        <f aca="false">IF(SUM(AX$13:AX$52)&gt;0,SUM(AX$13:AX$52),"-")</f>
        <v>-</v>
      </c>
      <c r="AY53" s="109" t="str">
        <f aca="false">IF(SUM(AY$13:AY$52)&gt;0,SUM(AY$13:AY$52),"-")</f>
        <v>-</v>
      </c>
      <c r="AZ53" s="109" t="n">
        <f aca="false">IF(SUM(AZ$13:AZ$52)&gt;0,SUM(AZ$13:AZ$52),"-")</f>
        <v>1</v>
      </c>
      <c r="BA53" s="110" t="n">
        <f aca="false">IF(SUM(BA$13:BA$52)&gt;0,SUM(BA$13:BA$52),"-")</f>
        <v>1280</v>
      </c>
    </row>
    <row r="54" customFormat="false" ht="27" hidden="false" customHeight="true" outlineLevel="0" collapsed="false">
      <c r="A54" s="103" t="s">
        <v>78</v>
      </c>
      <c r="B54" s="103"/>
      <c r="C54" s="103"/>
      <c r="D54" s="103"/>
      <c r="E54" s="103"/>
      <c r="F54" s="103" t="str">
        <f aca="false">IF(COUNTIF(F$13:F$52,"РВ")=0,"-",COUNTIF(F$13:F$52,"РВ"))</f>
        <v>-</v>
      </c>
      <c r="G54" s="103" t="str">
        <f aca="false">IF(COUNTIF(G$13:G$52,"РВ")=0,"-",COUNTIF(G$13:G$52,"РВ"))</f>
        <v>-</v>
      </c>
      <c r="H54" s="103" t="str">
        <f aca="false">IF(COUNTIF(H$13:H$52,"РВ")=0,"-",COUNTIF(H$13:H$52,"РВ"))</f>
        <v>-</v>
      </c>
      <c r="I54" s="103" t="str">
        <f aca="false">IF(COUNTIF(I$13:I$52,"РВ")=0,"-",COUNTIF(I$13:I$52,"РВ"))</f>
        <v>-</v>
      </c>
      <c r="J54" s="103" t="str">
        <f aca="false">IF(COUNTIF(J$13:J$52,"РВ")=0,"-",COUNTIF(J$13:J$52,"РВ"))</f>
        <v>-</v>
      </c>
      <c r="K54" s="103" t="str">
        <f aca="false">IF(COUNTIF(K$13:K$52,"РВ")=0,"-",COUNTIF(K$13:K$52,"РВ"))</f>
        <v>-</v>
      </c>
      <c r="L54" s="103" t="str">
        <f aca="false">IF(COUNTIF(L$13:L$52,"РВ")=0,"-",COUNTIF(L$13:L$52,"РВ"))</f>
        <v>-</v>
      </c>
      <c r="M54" s="103" t="str">
        <f aca="false">IF(COUNTIF(M$13:M$52,"РВ")=0,"-",COUNTIF(M$13:M$52,"РВ"))</f>
        <v>-</v>
      </c>
      <c r="N54" s="103" t="str">
        <f aca="false">IF(COUNTIF(N$13:N$52,"РВ")=0,"-",COUNTIF(N$13:N$52,"РВ"))</f>
        <v>-</v>
      </c>
      <c r="O54" s="103" t="str">
        <f aca="false">IF(COUNTIF(O$13:O$52,"РВ")=0,"-",COUNTIF(O$13:O$52,"РВ"))</f>
        <v>-</v>
      </c>
      <c r="P54" s="103" t="str">
        <f aca="false">IF(COUNTIF(P$13:P$52,"РВ")=0,"-",COUNTIF(P$13:P$52,"РВ"))</f>
        <v>-</v>
      </c>
      <c r="Q54" s="103" t="str">
        <f aca="false">IF(COUNTIF(Q$13:Q$52,"РВ")=0,"-",COUNTIF(Q$13:Q$52,"РВ"))</f>
        <v>-</v>
      </c>
      <c r="R54" s="103" t="str">
        <f aca="false">IF(COUNTIF(R$13:R$52,"РВ")=0,"-",COUNTIF(R$13:R$52,"РВ"))</f>
        <v>-</v>
      </c>
      <c r="S54" s="103" t="str">
        <f aca="false">IF(COUNTIF(S$13:S$52,"РВ")=0,"-",COUNTIF(S$13:S$52,"РВ"))</f>
        <v>-</v>
      </c>
      <c r="T54" s="103" t="str">
        <f aca="false">IF(COUNTIF(T$13:T$52,"РВ")=0,"-",COUNTIF(T$13:T$52,"РВ"))</f>
        <v>-</v>
      </c>
      <c r="U54" s="103" t="str">
        <f aca="false">IF(COUNTIF(U$13:U$52,"РВ")=0,"-",COUNTIF(U$13:U$52,"РВ"))</f>
        <v>-</v>
      </c>
      <c r="V54" s="103" t="str">
        <f aca="false">IF(COUNTIF(V$13:V$52,"РВ")=0,"-",COUNTIF(V$13:V$52,"РВ"))</f>
        <v>-</v>
      </c>
      <c r="W54" s="104" t="str">
        <f aca="false">IF(COUNTIF(W$13:W$52,"РВ")=0,"-",COUNTIF(W$13:W$52,"РВ"))</f>
        <v>-</v>
      </c>
      <c r="X54" s="103" t="str">
        <f aca="false">IF(COUNTIF(X$13:X$52,"РВ")=0,"-",COUNTIF(X$13:X$52,"РВ"))</f>
        <v>-</v>
      </c>
      <c r="Y54" s="104" t="str">
        <f aca="false">IF(COUNTIF(Y$13:Y$52,"РВ")=0,"-",COUNTIF(Y$13:Y$52,"РВ"))</f>
        <v>-</v>
      </c>
      <c r="Z54" s="104" t="str">
        <f aca="false">IF(COUNTIF(Z$13:Z$52,"РВ")=0,"-",COUNTIF(Z$13:Z$52,"РВ"))</f>
        <v>-</v>
      </c>
      <c r="AA54" s="103" t="str">
        <f aca="false">IF(COUNTIF(AA$13:AA$52,"РВ")=0,"-",COUNTIF(AA$13:AA$52,"РВ"))</f>
        <v>-</v>
      </c>
      <c r="AB54" s="103" t="str">
        <f aca="false">IF(COUNTIF(AB$13:AB$52,"РВ")=0,"-",COUNTIF(AB$13:AB$52,"РВ"))</f>
        <v>-</v>
      </c>
      <c r="AC54" s="103" t="str">
        <f aca="false">IF(COUNTIF(AC$13:AC$52,"РВ")=0,"-",COUNTIF(AC$13:AC$52,"РВ"))</f>
        <v>-</v>
      </c>
      <c r="AD54" s="105" t="str">
        <f aca="false">IF(COUNTIF(AD$13:AD$52,"РВ")=0,"-",COUNTIF(AD$13:AD$52,"РВ"))</f>
        <v>-</v>
      </c>
      <c r="AE54" s="103" t="str">
        <f aca="false">IF(COUNTIF(AE$13:AE$52,"РВ")=0,"-",COUNTIF(AE$13:AE$52,"РВ"))</f>
        <v>-</v>
      </c>
      <c r="AF54" s="103" t="str">
        <f aca="false">IF(COUNTIF(AF$13:AF$52,"РВ")=0,"-",COUNTIF(AF$13:AF$52,"РВ"))</f>
        <v>-</v>
      </c>
      <c r="AG54" s="103" t="str">
        <f aca="false">IF(COUNTIF(AG$13:AG$52,"РВ")=0,"-",COUNTIF(AG$13:AG$52,"РВ"))</f>
        <v>-</v>
      </c>
      <c r="AH54" s="103" t="str">
        <f aca="false">IF(COUNTIF(AH$13:AH$52,"РВ")=0,"-",COUNTIF(AH$13:AH$52,"РВ"))</f>
        <v>-</v>
      </c>
      <c r="AI54" s="103" t="str">
        <f aca="false">IF(COUNTIF(AI$13:AI$52,"РВ")=0,"-",COUNTIF(AI$13:AI$52,"РВ"))</f>
        <v>-</v>
      </c>
      <c r="AJ54" s="103" t="str">
        <f aca="false">IF(COUNTIF(AJ$13:AJ$52,"РВ")=0,"-",COUNTIF(AJ$13:AJ$52,"РВ"))</f>
        <v>-</v>
      </c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11"/>
      <c r="AX54" s="111"/>
      <c r="AY54" s="111"/>
      <c r="AZ54" s="111"/>
      <c r="BA54" s="112"/>
    </row>
    <row r="55" customFormat="false" ht="27" hidden="false" customHeight="true" outlineLevel="0" collapsed="false">
      <c r="A55" s="113" t="s">
        <v>79</v>
      </c>
      <c r="B55" s="113"/>
      <c r="C55" s="113"/>
      <c r="D55" s="113"/>
      <c r="E55" s="113"/>
      <c r="F55" s="103" t="str">
        <f aca="false">IF(COUNTIF(F$13:F$52,"НУ")=0,"-",COUNTIF(F$13:F$52,"НУ"))</f>
        <v>-</v>
      </c>
      <c r="G55" s="103" t="str">
        <f aca="false">IF(COUNTIF(G$13:G$52,"НУ")=0,"-",COUNTIF(G$13:G$52,"НУ"))</f>
        <v>-</v>
      </c>
      <c r="H55" s="103" t="str">
        <f aca="false">IF(COUNTIF(H$13:H$52,"НУ")=0,"-",COUNTIF(H$13:H$52,"НУ"))</f>
        <v>-</v>
      </c>
      <c r="I55" s="103" t="str">
        <f aca="false">IF(COUNTIF(I$13:I$52,"НУ")=0,"-",COUNTIF(I$13:I$52,"НУ"))</f>
        <v>-</v>
      </c>
      <c r="J55" s="103" t="str">
        <f aca="false">IF(COUNTIF(J$13:J$52,"НУ")=0,"-",COUNTIF(J$13:J$52,"НУ"))</f>
        <v>-</v>
      </c>
      <c r="K55" s="103" t="str">
        <f aca="false">IF(COUNTIF(K$13:K$52,"НУ")=0,"-",COUNTIF(K$13:K$52,"НУ"))</f>
        <v>-</v>
      </c>
      <c r="L55" s="103" t="str">
        <f aca="false">IF(COUNTIF(L$13:L$52,"НУ")=0,"-",COUNTIF(L$13:L$52,"НУ"))</f>
        <v>-</v>
      </c>
      <c r="M55" s="103" t="str">
        <f aca="false">IF(COUNTIF(M$13:M$52,"НУ")=0,"-",COUNTIF(M$13:M$52,"НУ"))</f>
        <v>-</v>
      </c>
      <c r="N55" s="103" t="str">
        <f aca="false">IF(COUNTIF(N$13:N$52,"НУ")=0,"-",COUNTIF(N$13:N$52,"НУ"))</f>
        <v>-</v>
      </c>
      <c r="O55" s="103" t="str">
        <f aca="false">IF(COUNTIF(O$13:O$52,"НУ")=0,"-",COUNTIF(O$13:O$52,"НУ"))</f>
        <v>-</v>
      </c>
      <c r="P55" s="103" t="str">
        <f aca="false">IF(COUNTIF(P$13:P$52,"НУ")=0,"-",COUNTIF(P$13:P$52,"НУ"))</f>
        <v>-</v>
      </c>
      <c r="Q55" s="103" t="str">
        <f aca="false">IF(COUNTIF(Q$13:Q$52,"НУ")=0,"-",COUNTIF(Q$13:Q$52,"НУ"))</f>
        <v>-</v>
      </c>
      <c r="R55" s="103" t="str">
        <f aca="false">IF(COUNTIF(R$13:R$52,"НУ")=0,"-",COUNTIF(R$13:R$52,"НУ"))</f>
        <v>-</v>
      </c>
      <c r="S55" s="103" t="str">
        <f aca="false">IF(COUNTIF(S$13:S$52,"НУ")=0,"-",COUNTIF(S$13:S$52,"НУ"))</f>
        <v>-</v>
      </c>
      <c r="T55" s="103" t="str">
        <f aca="false">IF(COUNTIF(T$13:T$52,"НУ")=0,"-",COUNTIF(T$13:T$52,"НУ"))</f>
        <v>-</v>
      </c>
      <c r="U55" s="103" t="str">
        <f aca="false">IF(COUNTIF(U$13:U$52,"НУ")=0,"-",COUNTIF(U$13:U$52,"НУ"))</f>
        <v>-</v>
      </c>
      <c r="V55" s="103" t="str">
        <f aca="false">IF(COUNTIF(V$13:V$52,"НУ")=0,"-",COUNTIF(V$13:V$52,"НУ"))</f>
        <v>-</v>
      </c>
      <c r="W55" s="104" t="str">
        <f aca="false">IF(COUNTIF(W$13:W$52,"НУ")=0,"-",COUNTIF(W$13:W$52,"НУ"))</f>
        <v>-</v>
      </c>
      <c r="X55" s="103" t="str">
        <f aca="false">IF(COUNTIF(X$13:X$52,"НУ")=0,"-",COUNTIF(X$13:X$52,"НУ"))</f>
        <v>-</v>
      </c>
      <c r="Y55" s="104" t="str">
        <f aca="false">IF(COUNTIF(Y$13:Y$52,"НУ")=0,"-",COUNTIF(Y$13:Y$52,"НУ"))</f>
        <v>-</v>
      </c>
      <c r="Z55" s="104" t="str">
        <f aca="false">IF(COUNTIF(Z$13:Z$52,"НУ")=0,"-",COUNTIF(Z$13:Z$52,"НУ"))</f>
        <v>-</v>
      </c>
      <c r="AA55" s="103" t="str">
        <f aca="false">IF(COUNTIF(AA$13:AA$52,"НУ")=0,"-",COUNTIF(AA$13:AA$52,"НУ"))</f>
        <v>-</v>
      </c>
      <c r="AB55" s="103" t="str">
        <f aca="false">IF(COUNTIF(AB$13:AB$52,"НУ")=0,"-",COUNTIF(AB$13:AB$52,"НУ"))</f>
        <v>-</v>
      </c>
      <c r="AC55" s="103" t="str">
        <f aca="false">IF(COUNTIF(AC$13:AC$52,"НУ")=0,"-",COUNTIF(AC$13:AC$52,"НУ"))</f>
        <v>-</v>
      </c>
      <c r="AD55" s="105" t="str">
        <f aca="false">IF(COUNTIF(AD$13:AD$52,"НУ")=0,"-",COUNTIF(AD$13:AD$52,"НУ"))</f>
        <v>-</v>
      </c>
      <c r="AE55" s="103" t="str">
        <f aca="false">IF(COUNTIF(AE$13:AE$52,"НУ")=0,"-",COUNTIF(AE$13:AE$52,"НУ"))</f>
        <v>-</v>
      </c>
      <c r="AF55" s="103" t="str">
        <f aca="false">IF(COUNTIF(AF$13:AF$52,"НУ")=0,"-",COUNTIF(AF$13:AF$52,"НУ"))</f>
        <v>-</v>
      </c>
      <c r="AG55" s="103" t="str">
        <f aca="false">IF(COUNTIF(AG$13:AG$52,"НУ")=0,"-",COUNTIF(AG$13:AG$52,"НУ"))</f>
        <v>-</v>
      </c>
      <c r="AH55" s="103" t="str">
        <f aca="false">IF(COUNTIF(AH$13:AH$52,"НУ")=0,"-",COUNTIF(AH$13:AH$52,"НУ"))</f>
        <v>-</v>
      </c>
      <c r="AI55" s="103" t="str">
        <f aca="false">IF(COUNTIF(AI$13:AI$52,"НУ")=0,"-",COUNTIF(AI$13:AI$52,"НУ"))</f>
        <v>-</v>
      </c>
      <c r="AJ55" s="103" t="str">
        <f aca="false">IF(COUNTIF(AJ$13:AJ$52,"НУ")=0,"-",COUNTIF(AJ$13:AJ$52,"НУ"))</f>
        <v>-</v>
      </c>
      <c r="AK55" s="111"/>
      <c r="AL55" s="111"/>
      <c r="AM55" s="111"/>
      <c r="AN55" s="111"/>
      <c r="AO55" s="111"/>
      <c r="AP55" s="111"/>
      <c r="AQ55" s="111"/>
      <c r="AR55" s="111"/>
      <c r="AS55" s="111"/>
      <c r="AT55" s="111"/>
      <c r="AU55" s="111"/>
      <c r="AV55" s="111"/>
      <c r="AW55" s="111"/>
      <c r="AX55" s="111"/>
      <c r="AY55" s="111"/>
      <c r="AZ55" s="111"/>
      <c r="BA55" s="112"/>
    </row>
    <row r="56" customFormat="false" ht="27" hidden="false" customHeight="true" outlineLevel="0" collapsed="false">
      <c r="A56" s="114" t="s">
        <v>80</v>
      </c>
      <c r="B56" s="114"/>
      <c r="C56" s="114"/>
      <c r="D56" s="114"/>
      <c r="E56" s="114"/>
      <c r="F56" s="115" t="str">
        <f aca="false">IF(COUNTIF(F$13:F$52,"ВВ"),"-",IF(COUNTIF(F$13:F$52,"НЗ")+COUNTIF(F$13:F$52,"ТН")+COUNTIF(F$13:F$52,"ПР")+COUNTIF(F$13:F$52,"П")+COUNTIF(F$13:F$52,"В")+COUNTIF(F$13:F$52,"НА")+COUNTIF(F$13:F$52,"ВД")+COUNTIF(F$13:F$52,"ВП")+COUNTIF(F$13:F$52,"ДД")+COUNTIF(F$13:F$52,"І")=0,"-",COUNTIF(F$13:F$52,"НЗ")+COUNTIF(F$13:F$52,"ТН")+COUNTIF(F$13:F$52,"ПР")+COUNTIF(F$13:F$52,"П")+COUNTIF(F$13:F$52,"В")+COUNTIF(F$13:F$52,"НА")+COUNTIF(F$13:F$52,"ВД")+COUNTIF(F$13:F$52,"ВП")+COUNTIF(F$13:F$52,"ДД")+COUNTIF(F$13:F$52,"І")))</f>
        <v>-</v>
      </c>
      <c r="G56" s="115" t="str">
        <f aca="false">IF(COUNTIF(G$13:G$52,"ВВ"),"-",IF(COUNTIF(G$13:G$52,"НЗ")+COUNTIF(G$13:G$52,"ТН")+COUNTIF(G$13:G$52,"ПР")+COUNTIF(G$13:G$52,"П")+COUNTIF(G$13:G$52,"В")+COUNTIF(G$13:G$52,"НА")+COUNTIF(G$13:G$52,"ВД")+COUNTIF(G$13:G$52,"ВП")+COUNTIF(G$13:G$52,"ДД")+COUNTIF(G$13:G$52,"І")=0,"-",COUNTIF(G$13:G$52,"НЗ")+COUNTIF(G$13:G$52,"ТН")+COUNTIF(G$13:G$52,"ПР")+COUNTIF(G$13:G$52,"П")+COUNTIF(G$13:G$52,"В")+COUNTIF(G$13:G$52,"НА")+COUNTIF(G$13:G$52,"ВД")+COUNTIF(G$13:G$52,"ВП")+COUNTIF(G$13:G$52,"ДД")+COUNTIF(G$13:G$52,"І")))</f>
        <v>-</v>
      </c>
      <c r="H56" s="115" t="str">
        <f aca="false">IF(COUNTIF(H$13:H$52,"ВВ"),"-",IF(COUNTIF(H$13:H$52,"НЗ")+COUNTIF(H$13:H$52,"ТН")+COUNTIF(H$13:H$52,"ПР")+COUNTIF(H$13:H$52,"П")+COUNTIF(H$13:H$52,"В")+COUNTIF(H$13:H$52,"НА")+COUNTIF(H$13:H$52,"ВД")+COUNTIF(H$13:H$52,"ВП")+COUNTIF(H$13:H$52,"ДД")+COUNTIF(H$13:H$52,"І")=0,"-",COUNTIF(H$13:H$52,"НЗ")+COUNTIF(H$13:H$52,"ТН")+COUNTIF(H$13:H$52,"ПР")+COUNTIF(H$13:H$52,"П")+COUNTIF(H$13:H$52,"В")+COUNTIF(H$13:H$52,"НА")+COUNTIF(H$13:H$52,"ВД")+COUNTIF(H$13:H$52,"ВП")+COUNTIF(H$13:H$52,"ДД")+COUNTIF(H$13:H$52,"І")))</f>
        <v>-</v>
      </c>
      <c r="I56" s="115" t="str">
        <f aca="false">IF(COUNTIF(I$13:I$52,"ВВ"),"-",IF(COUNTIF(I$13:I$52,"НЗ")+COUNTIF(I$13:I$52,"ТН")+COUNTIF(I$13:I$52,"ПР")+COUNTIF(I$13:I$52,"П")+COUNTIF(I$13:I$52,"В")+COUNTIF(I$13:I$52,"НА")+COUNTIF(I$13:I$52,"ВД")+COUNTIF(I$13:I$52,"ВП")+COUNTIF(I$13:I$52,"ДД")+COUNTIF(I$13:I$52,"І")=0,"-",COUNTIF(I$13:I$52,"НЗ")+COUNTIF(I$13:I$52,"ТН")+COUNTIF(I$13:I$52,"ПР")+COUNTIF(I$13:I$52,"П")+COUNTIF(I$13:I$52,"В")+COUNTIF(I$13:I$52,"НА")+COUNTIF(I$13:I$52,"ВД")+COUNTIF(I$13:I$52,"ВП")+COUNTIF(I$13:I$52,"ДД")+COUNTIF(I$13:I$52,"І")))</f>
        <v>-</v>
      </c>
      <c r="J56" s="115" t="str">
        <f aca="false">IF(COUNTIF(J$13:J$52,"ВВ"),"-",IF(COUNTIF(J$13:J$52,"НЗ")+COUNTIF(J$13:J$52,"ТН")+COUNTIF(J$13:J$52,"ПР")+COUNTIF(J$13:J$52,"П")+COUNTIF(J$13:J$52,"В")+COUNTIF(J$13:J$52,"НА")+COUNTIF(J$13:J$52,"ВД")+COUNTIF(J$13:J$52,"ВП")+COUNTIF(J$13:J$52,"ДД")+COUNTIF(J$13:J$52,"І")=0,"-",COUNTIF(J$13:J$52,"НЗ")+COUNTIF(J$13:J$52,"ТН")+COUNTIF(J$13:J$52,"ПР")+COUNTIF(J$13:J$52,"П")+COUNTIF(J$13:J$52,"В")+COUNTIF(J$13:J$52,"НА")+COUNTIF(J$13:J$52,"ВД")+COUNTIF(J$13:J$52,"ВП")+COUNTIF(J$13:J$52,"ДД")+COUNTIF(J$13:J$52,"І")))</f>
        <v>-</v>
      </c>
      <c r="K56" s="115" t="str">
        <f aca="false">IF(COUNTIF(K$13:K$52,"ВВ"),"-",IF(COUNTIF(K$13:K$52,"НЗ")+COUNTIF(K$13:K$52,"ТН")+COUNTIF(K$13:K$52,"ПР")+COUNTIF(K$13:K$52,"П")+COUNTIF(K$13:K$52,"В")+COUNTIF(K$13:K$52,"НА")+COUNTIF(K$13:K$52,"ВД")+COUNTIF(K$13:K$52,"ВП")+COUNTIF(K$13:K$52,"ДД")+COUNTIF(K$13:K$52,"І")=0,"-",COUNTIF(K$13:K$52,"НЗ")+COUNTIF(K$13:K$52,"ТН")+COUNTIF(K$13:K$52,"ПР")+COUNTIF(K$13:K$52,"П")+COUNTIF(K$13:K$52,"В")+COUNTIF(K$13:K$52,"НА")+COUNTIF(K$13:K$52,"ВД")+COUNTIF(K$13:K$52,"ВП")+COUNTIF(K$13:K$52,"ДД")+COUNTIF(K$13:K$52,"І")))</f>
        <v>-</v>
      </c>
      <c r="L56" s="115" t="str">
        <f aca="false">IF(COUNTIF(L$13:L$52,"ВВ"),"-",IF(COUNTIF(L$13:L$52,"НЗ")+COUNTIF(L$13:L$52,"ТН")+COUNTIF(L$13:L$52,"ПР")+COUNTIF(L$13:L$52,"П")+COUNTIF(L$13:L$52,"В")+COUNTIF(L$13:L$52,"НА")+COUNTIF(L$13:L$52,"ВД")+COUNTIF(L$13:L$52,"ВП")+COUNTIF(L$13:L$52,"ДД")+COUNTIF(L$13:L$52,"І")=0,"-",COUNTIF(L$13:L$52,"НЗ")+COUNTIF(L$13:L$52,"ТН")+COUNTIF(L$13:L$52,"ПР")+COUNTIF(L$13:L$52,"П")+COUNTIF(L$13:L$52,"В")+COUNTIF(L$13:L$52,"НА")+COUNTIF(L$13:L$52,"ВД")+COUNTIF(L$13:L$52,"ВП")+COUNTIF(L$13:L$52,"ДД")+COUNTIF(L$13:L$52,"І")))</f>
        <v>-</v>
      </c>
      <c r="M56" s="115" t="str">
        <f aca="false">IF(COUNTIF(M$13:M$52,"ВВ"),"-",IF(COUNTIF(M$13:M$52,"НЗ")+COUNTIF(M$13:M$52,"ТН")+COUNTIF(M$13:M$52,"ПР")+COUNTIF(M$13:M$52,"П")+COUNTIF(M$13:M$52,"В")+COUNTIF(M$13:M$52,"НА")+COUNTIF(M$13:M$52,"ВД")+COUNTIF(M$13:M$52,"ВП")+COUNTIF(M$13:M$52,"ДД")+COUNTIF(M$13:M$52,"І")=0,"-",COUNTIF(M$13:M$52,"НЗ")+COUNTIF(M$13:M$52,"ТН")+COUNTIF(M$13:M$52,"ПР")+COUNTIF(M$13:M$52,"П")+COUNTIF(M$13:M$52,"В")+COUNTIF(M$13:M$52,"НА")+COUNTIF(M$13:M$52,"ВД")+COUNTIF(M$13:M$52,"ВП")+COUNTIF(M$13:M$52,"ДД")+COUNTIF(M$13:M$52,"І")))</f>
        <v>-</v>
      </c>
      <c r="N56" s="115" t="str">
        <f aca="false">IF(COUNTIF(N$13:N$52,"ВВ"),"-",IF(COUNTIF(N$13:N$52,"НЗ")+COUNTIF(N$13:N$52,"ТН")+COUNTIF(N$13:N$52,"ПР")+COUNTIF(N$13:N$52,"П")+COUNTIF(N$13:N$52,"В")+COUNTIF(N$13:N$52,"НА")+COUNTIF(N$13:N$52,"ВД")+COUNTIF(N$13:N$52,"ВП")+COUNTIF(N$13:N$52,"ДД")+COUNTIF(N$13:N$52,"І")=0,"-",COUNTIF(N$13:N$52,"НЗ")+COUNTIF(N$13:N$52,"ТН")+COUNTIF(N$13:N$52,"ПР")+COUNTIF(N$13:N$52,"П")+COUNTIF(N$13:N$52,"В")+COUNTIF(N$13:N$52,"НА")+COUNTIF(N$13:N$52,"ВД")+COUNTIF(N$13:N$52,"ВП")+COUNTIF(N$13:N$52,"ДД")+COUNTIF(N$13:N$52,"І")))</f>
        <v>-</v>
      </c>
      <c r="O56" s="115" t="str">
        <f aca="false">IF(COUNTIF(O$13:O$52,"ВВ"),"-",IF(COUNTIF(O$13:O$52,"НЗ")+COUNTIF(O$13:O$52,"ТН")+COUNTIF(O$13:O$52,"ПР")+COUNTIF(O$13:O$52,"П")+COUNTIF(O$13:O$52,"В")+COUNTIF(O$13:O$52,"НА")+COUNTIF(O$13:O$52,"ВД")+COUNTIF(O$13:O$52,"ВП")+COUNTIF(O$13:O$52,"ДД")+COUNTIF(O$13:O$52,"І")=0,"-",COUNTIF(O$13:O$52,"НЗ")+COUNTIF(O$13:O$52,"ТН")+COUNTIF(O$13:O$52,"ПР")+COUNTIF(O$13:O$52,"П")+COUNTIF(O$13:O$52,"В")+COUNTIF(O$13:O$52,"НА")+COUNTIF(O$13:O$52,"ВД")+COUNTIF(O$13:O$52,"ВП")+COUNTIF(O$13:O$52,"ДД")+COUNTIF(O$13:O$52,"І")))</f>
        <v>-</v>
      </c>
      <c r="P56" s="115" t="str">
        <f aca="false">IF(COUNTIF(P$13:P$52,"ВВ"),"-",IF(COUNTIF(P$13:P$52,"НЗ")+COUNTIF(P$13:P$52,"ТН")+COUNTIF(P$13:P$52,"ПР")+COUNTIF(P$13:P$52,"П")+COUNTIF(P$13:P$52,"В")+COUNTIF(P$13:P$52,"НА")+COUNTIF(P$13:P$52,"ВД")+COUNTIF(P$13:P$52,"ВП")+COUNTIF(P$13:P$52,"ДД")+COUNTIF(P$13:P$52,"І")=0,"-",COUNTIF(P$13:P$52,"НЗ")+COUNTIF(P$13:P$52,"ТН")+COUNTIF(P$13:P$52,"ПР")+COUNTIF(P$13:P$52,"П")+COUNTIF(P$13:P$52,"В")+COUNTIF(P$13:P$52,"НА")+COUNTIF(P$13:P$52,"ВД")+COUNTIF(P$13:P$52,"ВП")+COUNTIF(P$13:P$52,"ДД")+COUNTIF(P$13:P$52,"І")))</f>
        <v>-</v>
      </c>
      <c r="Q56" s="115" t="str">
        <f aca="false">IF(COUNTIF(Q$13:Q$52,"ВВ"),"-",IF(COUNTIF(Q$13:Q$52,"НЗ")+COUNTIF(Q$13:Q$52,"ТН")+COUNTIF(Q$13:Q$52,"ПР")+COUNTIF(Q$13:Q$52,"П")+COUNTIF(Q$13:Q$52,"В")+COUNTIF(Q$13:Q$52,"НА")+COUNTIF(Q$13:Q$52,"ВД")+COUNTIF(Q$13:Q$52,"ВП")+COUNTIF(Q$13:Q$52,"ДД")+COUNTIF(Q$13:Q$52,"І")=0,"-",COUNTIF(Q$13:Q$52,"НЗ")+COUNTIF(Q$13:Q$52,"ТН")+COUNTIF(Q$13:Q$52,"ПР")+COUNTIF(Q$13:Q$52,"П")+COUNTIF(Q$13:Q$52,"В")+COUNTIF(Q$13:Q$52,"НА")+COUNTIF(Q$13:Q$52,"ВД")+COUNTIF(Q$13:Q$52,"ВП")+COUNTIF(Q$13:Q$52,"ДД")+COUNTIF(Q$13:Q$52,"І")))</f>
        <v>-</v>
      </c>
      <c r="R56" s="115" t="str">
        <f aca="false">IF(COUNTIF(R$13:R$52,"ВВ"),"-",IF(COUNTIF(R$13:R$52,"НЗ")+COUNTIF(R$13:R$52,"ТН")+COUNTIF(R$13:R$52,"ПР")+COUNTIF(R$13:R$52,"П")+COUNTIF(R$13:R$52,"В")+COUNTIF(R$13:R$52,"НА")+COUNTIF(R$13:R$52,"ВД")+COUNTIF(R$13:R$52,"ВП")+COUNTIF(R$13:R$52,"ДД")+COUNTIF(R$13:R$52,"І")=0,"-",COUNTIF(R$13:R$52,"НЗ")+COUNTIF(R$13:R$52,"ТН")+COUNTIF(R$13:R$52,"ПР")+COUNTIF(R$13:R$52,"П")+COUNTIF(R$13:R$52,"В")+COUNTIF(R$13:R$52,"НА")+COUNTIF(R$13:R$52,"ВД")+COUNTIF(R$13:R$52,"ВП")+COUNTIF(R$13:R$52,"ДД")+COUNTIF(R$13:R$52,"І")))</f>
        <v>-</v>
      </c>
      <c r="S56" s="115" t="n">
        <f aca="false">IF(COUNTIF(S$13:S$52,"ВВ"),"-",IF(COUNTIF(S$13:S$52,"НЗ")+COUNTIF(S$13:S$52,"ТН")+COUNTIF(S$13:S$52,"ПР")+COUNTIF(S$13:S$52,"П")+COUNTIF(S$13:S$52,"В")+COUNTIF(S$13:S$52,"НА")+COUNTIF(S$13:S$52,"ВД")+COUNTIF(S$13:S$52,"ВП")+COUNTIF(S$13:S$52,"ДД")+COUNTIF(S$13:S$52,"І")=0,"-",COUNTIF(S$13:S$52,"НЗ")+COUNTIF(S$13:S$52,"ТН")+COUNTIF(S$13:S$52,"ПР")+COUNTIF(S$13:S$52,"П")+COUNTIF(S$13:S$52,"В")+COUNTIF(S$13:S$52,"НА")+COUNTIF(S$13:S$52,"ВД")+COUNTIF(S$13:S$52,"ВП")+COUNTIF(S$13:S$52,"ДД")+COUNTIF(S$13:S$52,"І")))</f>
        <v>1</v>
      </c>
      <c r="T56" s="115" t="str">
        <f aca="false">IF(COUNTIF(T$13:T$52,"ВВ"),"-",IF(COUNTIF(T$13:T$52,"НЗ")+COUNTIF(T$13:T$52,"ТН")+COUNTIF(T$13:T$52,"ПР")+COUNTIF(T$13:T$52,"П")+COUNTIF(T$13:T$52,"В")+COUNTIF(T$13:T$52,"НА")+COUNTIF(T$13:T$52,"ВД")+COUNTIF(T$13:T$52,"ВП")+COUNTIF(T$13:T$52,"ДД")+COUNTIF(T$13:T$52,"І")=0,"-",COUNTIF(T$13:T$52,"НЗ")+COUNTIF(T$13:T$52,"ТН")+COUNTIF(T$13:T$52,"ПР")+COUNTIF(T$13:T$52,"П")+COUNTIF(T$13:T$52,"В")+COUNTIF(T$13:T$52,"НА")+COUNTIF(T$13:T$52,"ВД")+COUNTIF(T$13:T$52,"ВП")+COUNTIF(T$13:T$52,"ДД")+COUNTIF(T$13:T$52,"І")))</f>
        <v>-</v>
      </c>
      <c r="U56" s="115" t="str">
        <f aca="false">IF(COUNTIF(U$13:U$52,"ВВ"),"-",IF(COUNTIF(U$13:U$52,"НЗ")+COUNTIF(U$13:U$52,"ТН")+COUNTIF(U$13:U$52,"ПР")+COUNTIF(U$13:U$52,"П")+COUNTIF(U$13:U$52,"В")+COUNTIF(U$13:U$52,"НА")+COUNTIF(U$13:U$52,"ВД")+COUNTIF(U$13:U$52,"ВП")+COUNTIF(U$13:U$52,"ДД")+COUNTIF(U$13:U$52,"І")=0,"-",COUNTIF(U$13:U$52,"НЗ")+COUNTIF(U$13:U$52,"ТН")+COUNTIF(U$13:U$52,"ПР")+COUNTIF(U$13:U$52,"П")+COUNTIF(U$13:U$52,"В")+COUNTIF(U$13:U$52,"НА")+COUNTIF(U$13:U$52,"ВД")+COUNTIF(U$13:U$52,"ВП")+COUNTIF(U$13:U$52,"ДД")+COUNTIF(U$13:U$52,"І")))</f>
        <v>-</v>
      </c>
      <c r="V56" s="115" t="str">
        <f aca="false">IF(COUNTIF(V$13:V$52,"ВВ"),"-",IF(COUNTIF(V$13:V$52,"НЗ")+COUNTIF(V$13:V$52,"ТН")+COUNTIF(V$13:V$52,"ПР")+COUNTIF(V$13:V$52,"П")+COUNTIF(V$13:V$52,"В")+COUNTIF(V$13:V$52,"НА")+COUNTIF(V$13:V$52,"ВД")+COUNTIF(V$13:V$52,"ВП")+COUNTIF(V$13:V$52,"ДД")+COUNTIF(V$13:V$52,"І")=0,"-",COUNTIF(V$13:V$52,"НЗ")+COUNTIF(V$13:V$52,"ТН")+COUNTIF(V$13:V$52,"ПР")+COUNTIF(V$13:V$52,"П")+COUNTIF(V$13:V$52,"В")+COUNTIF(V$13:V$52,"НА")+COUNTIF(V$13:V$52,"ВД")+COUNTIF(V$13:V$52,"ВП")+COUNTIF(V$13:V$52,"ДД")+COUNTIF(V$13:V$52,"І")))</f>
        <v>-</v>
      </c>
      <c r="W56" s="116" t="str">
        <f aca="false">IF(COUNTIF(W$13:W$52,"ВВ"),"-",IF(COUNTIF(W$13:W$52,"НЗ")+COUNTIF(W$13:W$52,"ТН")+COUNTIF(W$13:W$52,"ПР")+COUNTIF(W$13:W$52,"П")+COUNTIF(W$13:W$52,"В")+COUNTIF(W$13:W$52,"НА")+COUNTIF(W$13:W$52,"ВД")+COUNTIF(W$13:W$52,"ВП")+COUNTIF(W$13:W$52,"ДД")+COUNTIF(W$13:W$52,"І")=0,"-",COUNTIF(W$13:W$52,"НЗ")+COUNTIF(W$13:W$52,"ТН")+COUNTIF(W$13:W$52,"ПР")+COUNTIF(W$13:W$52,"П")+COUNTIF(W$13:W$52,"В")+COUNTIF(W$13:W$52,"НА")+COUNTIF(W$13:W$52,"ВД")+COUNTIF(W$13:W$52,"ВП")+COUNTIF(W$13:W$52,"ДД")+COUNTIF(W$13:W$52,"І")))</f>
        <v>-</v>
      </c>
      <c r="X56" s="115" t="str">
        <f aca="false">IF(COUNTIF(X$13:X$52,"ВВ"),"-",IF(COUNTIF(X$13:X$52,"НЗ")+COUNTIF(X$13:X$52,"ТН")+COUNTIF(X$13:X$52,"ПР")+COUNTIF(X$13:X$52,"П")+COUNTIF(X$13:X$52,"В")+COUNTIF(X$13:X$52,"НА")+COUNTIF(X$13:X$52,"ВД")+COUNTIF(X$13:X$52,"ВП")+COUNTIF(X$13:X$52,"ДД")+COUNTIF(X$13:X$52,"І")=0,"-",COUNTIF(X$13:X$52,"НЗ")+COUNTIF(X$13:X$52,"ТН")+COUNTIF(X$13:X$52,"ПР")+COUNTIF(X$13:X$52,"П")+COUNTIF(X$13:X$52,"В")+COUNTIF(X$13:X$52,"НА")+COUNTIF(X$13:X$52,"ВД")+COUNTIF(X$13:X$52,"ВП")+COUNTIF(X$13:X$52,"ДД")+COUNTIF(X$13:X$52,"І")))</f>
        <v>-</v>
      </c>
      <c r="Y56" s="116" t="str">
        <f aca="false">IF(COUNTIF(Y$13:Y$52,"ВВ"),"-",IF(COUNTIF(Y$13:Y$52,"НЗ")+COUNTIF(Y$13:Y$52,"ТН")+COUNTIF(Y$13:Y$52,"ПР")+COUNTIF(Y$13:Y$52,"П")+COUNTIF(Y$13:Y$52,"В")+COUNTIF(Y$13:Y$52,"НА")+COUNTIF(Y$13:Y$52,"ВД")+COUNTIF(Y$13:Y$52,"ВП")+COUNTIF(Y$13:Y$52,"ДД")+COUNTIF(Y$13:Y$52,"І")=0,"-",COUNTIF(Y$13:Y$52,"НЗ")+COUNTIF(Y$13:Y$52,"ТН")+COUNTIF(Y$13:Y$52,"ПР")+COUNTIF(Y$13:Y$52,"П")+COUNTIF(Y$13:Y$52,"В")+COUNTIF(Y$13:Y$52,"НА")+COUNTIF(Y$13:Y$52,"ВД")+COUNTIF(Y$13:Y$52,"ВП")+COUNTIF(Y$13:Y$52,"ДД")+COUNTIF(Y$13:Y$52,"І")))</f>
        <v>-</v>
      </c>
      <c r="Z56" s="116" t="str">
        <f aca="false">IF(COUNTIF(Z$13:Z$52,"ВВ"),"-",IF(COUNTIF(Z$13:Z$52,"НЗ")+COUNTIF(Z$13:Z$52,"ТН")+COUNTIF(Z$13:Z$52,"ПР")+COUNTIF(Z$13:Z$52,"П")+COUNTIF(Z$13:Z$52,"В")+COUNTIF(Z$13:Z$52,"НА")+COUNTIF(Z$13:Z$52,"ВД")+COUNTIF(Z$13:Z$52,"ВП")+COUNTIF(Z$13:Z$52,"ДД")+COUNTIF(Z$13:Z$52,"І")=0,"-",COUNTIF(Z$13:Z$52,"НЗ")+COUNTIF(Z$13:Z$52,"ТН")+COUNTIF(Z$13:Z$52,"ПР")+COUNTIF(Z$13:Z$52,"П")+COUNTIF(Z$13:Z$52,"В")+COUNTIF(Z$13:Z$52,"НА")+COUNTIF(Z$13:Z$52,"ВД")+COUNTIF(Z$13:Z$52,"ВП")+COUNTIF(Z$13:Z$52,"ДД")+COUNTIF(Z$13:Z$52,"І")))</f>
        <v>-</v>
      </c>
      <c r="AA56" s="115" t="n">
        <f aca="false">IF(COUNTIF(AA$13:AA$52,"ВВ"),"-",IF(COUNTIF(AA$13:AA$52,"НЗ")+COUNTIF(AA$13:AA$52,"ТН")+COUNTIF(AA$13:AA$52,"ПР")+COUNTIF(AA$13:AA$52,"П")+COUNTIF(AA$13:AA$52,"В")+COUNTIF(AA$13:AA$52,"НА")+COUNTIF(AA$13:AA$52,"ВД")+COUNTIF(AA$13:AA$52,"ВП")+COUNTIF(AA$13:AA$52,"ДД")+COUNTIF(AA$13:AA$52,"І")=0,"-",COUNTIF(AA$13:AA$52,"НЗ")+COUNTIF(AA$13:AA$52,"ТН")+COUNTIF(AA$13:AA$52,"ПР")+COUNTIF(AA$13:AA$52,"П")+COUNTIF(AA$13:AA$52,"В")+COUNTIF(AA$13:AA$52,"НА")+COUNTIF(AA$13:AA$52,"ВД")+COUNTIF(AA$13:AA$52,"ВП")+COUNTIF(AA$13:AA$52,"ДД")+COUNTIF(AA$13:AA$52,"І")))</f>
        <v>8</v>
      </c>
      <c r="AB56" s="115" t="str">
        <f aca="false">IF(COUNTIF(AB$13:AB$52,"ВВ"),"-",IF(COUNTIF(AB$13:AB$52,"НЗ")+COUNTIF(AB$13:AB$52,"ТН")+COUNTIF(AB$13:AB$52,"ПР")+COUNTIF(AB$13:AB$52,"П")+COUNTIF(AB$13:AB$52,"В")+COUNTIF(AB$13:AB$52,"НА")+COUNTIF(AB$13:AB$52,"ВД")+COUNTIF(AB$13:AB$52,"ВП")+COUNTIF(AB$13:AB$52,"ДД")+COUNTIF(AB$13:AB$52,"І")=0,"-",COUNTIF(AB$13:AB$52,"НЗ")+COUNTIF(AB$13:AB$52,"ТН")+COUNTIF(AB$13:AB$52,"ПР")+COUNTIF(AB$13:AB$52,"П")+COUNTIF(AB$13:AB$52,"В")+COUNTIF(AB$13:AB$52,"НА")+COUNTIF(AB$13:AB$52,"ВД")+COUNTIF(AB$13:AB$52,"ВП")+COUNTIF(AB$13:AB$52,"ДД")+COUNTIF(AB$13:AB$52,"І")))</f>
        <v>-</v>
      </c>
      <c r="AC56" s="115" t="str">
        <f aca="false">IF(COUNTIF(AC$13:AC$52,"ВВ"),"-",IF(COUNTIF(AC$13:AC$52,"НЗ")+COUNTIF(AC$13:AC$52,"ТН")+COUNTIF(AC$13:AC$52,"ПР")+COUNTIF(AC$13:AC$52,"П")+COUNTIF(AC$13:AC$52,"В")+COUNTIF(AC$13:AC$52,"НА")+COUNTIF(AC$13:AC$52,"ВД")+COUNTIF(AC$13:AC$52,"ВП")+COUNTIF(AC$13:AC$52,"ДД")+COUNTIF(AC$13:AC$52,"І")=0,"-",COUNTIF(AC$13:AC$52,"НЗ")+COUNTIF(AC$13:AC$52,"ТН")+COUNTIF(AC$13:AC$52,"ПР")+COUNTIF(AC$13:AC$52,"П")+COUNTIF(AC$13:AC$52,"В")+COUNTIF(AC$13:AC$52,"НА")+COUNTIF(AC$13:AC$52,"ВД")+COUNTIF(AC$13:AC$52,"ВП")+COUNTIF(AC$13:AC$52,"ДД")+COUNTIF(AC$13:AC$52,"І")))</f>
        <v>-</v>
      </c>
      <c r="AD56" s="117" t="str">
        <f aca="false">IF(COUNTIF(AD$13:AD$52,"ВВ"),"-",IF(COUNTIF(AD$13:AD$52,"НЗ")+COUNTIF(AD$13:AD$52,"ТН")+COUNTIF(AD$13:AD$52,"ПР")+COUNTIF(AD$13:AD$52,"П")+COUNTIF(AD$13:AD$52,"В")+COUNTIF(AD$13:AD$52,"НА")+COUNTIF(AD$13:AD$52,"ВД")+COUNTIF(AD$13:AD$52,"ВП")+COUNTIF(AD$13:AD$52,"ДД")+COUNTIF(AD$13:AD$52,"І")=0,"-",COUNTIF(AD$13:AD$52,"НЗ")+COUNTIF(AD$13:AD$52,"ТН")+COUNTIF(AD$13:AD$52,"ПР")+COUNTIF(AD$13:AD$52,"П")+COUNTIF(AD$13:AD$52,"В")+COUNTIF(AD$13:AD$52,"НА")+COUNTIF(AD$13:AD$52,"ВД")+COUNTIF(AD$13:AD$52,"ВП")+COUNTIF(AD$13:AD$52,"ДД")+COUNTIF(AD$13:AD$52,"І")))</f>
        <v>-</v>
      </c>
      <c r="AE56" s="115" t="str">
        <f aca="false">IF(COUNTIF(AE$13:AE$52,"ВВ"),"-",IF(COUNTIF(AE$13:AE$52,"НЗ")+COUNTIF(AE$13:AE$52,"ТН")+COUNTIF(AE$13:AE$52,"ПР")+COUNTIF(AE$13:AE$52,"П")+COUNTIF(AE$13:AE$52,"В")+COUNTIF(AE$13:AE$52,"НА")+COUNTIF(AE$13:AE$52,"ВД")+COUNTIF(AE$13:AE$52,"ВП")+COUNTIF(AE$13:AE$52,"ДД")+COUNTIF(AE$13:AE$52,"І")=0,"-",COUNTIF(AE$13:AE$52,"НЗ")+COUNTIF(AE$13:AE$52,"ТН")+COUNTIF(AE$13:AE$52,"ПР")+COUNTIF(AE$13:AE$52,"П")+COUNTIF(AE$13:AE$52,"В")+COUNTIF(AE$13:AE$52,"НА")+COUNTIF(AE$13:AE$52,"ВД")+COUNTIF(AE$13:AE$52,"ВП")+COUNTIF(AE$13:AE$52,"ДД")+COUNTIF(AE$13:AE$52,"І")))</f>
        <v>-</v>
      </c>
      <c r="AF56" s="115" t="str">
        <f aca="false">IF(COUNTIF(AF$13:AF$52,"ВВ"),"-",IF(COUNTIF(AF$13:AF$52,"НЗ")+COUNTIF(AF$13:AF$52,"ТН")+COUNTIF(AF$13:AF$52,"ПР")+COUNTIF(AF$13:AF$52,"П")+COUNTIF(AF$13:AF$52,"В")+COUNTIF(AF$13:AF$52,"НА")+COUNTIF(AF$13:AF$52,"ВД")+COUNTIF(AF$13:AF$52,"ВП")+COUNTIF(AF$13:AF$52,"ДД")+COUNTIF(AF$13:AF$52,"І")=0,"-",COUNTIF(AF$13:AF$52,"НЗ")+COUNTIF(AF$13:AF$52,"ТН")+COUNTIF(AF$13:AF$52,"ПР")+COUNTIF(AF$13:AF$52,"П")+COUNTIF(AF$13:AF$52,"В")+COUNTIF(AF$13:AF$52,"НА")+COUNTIF(AF$13:AF$52,"ВД")+COUNTIF(AF$13:AF$52,"ВП")+COUNTIF(AF$13:AF$52,"ДД")+COUNTIF(AF$13:AF$52,"І")))</f>
        <v>-</v>
      </c>
      <c r="AG56" s="115" t="str">
        <f aca="false">IF(COUNTIF(AG$13:AG$52,"ВВ"),"-",IF(COUNTIF(AG$13:AG$52,"НЗ")+COUNTIF(AG$13:AG$52,"ТН")+COUNTIF(AG$13:AG$52,"ПР")+COUNTIF(AG$13:AG$52,"П")+COUNTIF(AG$13:AG$52,"В")+COUNTIF(AG$13:AG$52,"НА")+COUNTIF(AG$13:AG$52,"ВД")+COUNTIF(AG$13:AG$52,"ВП")+COUNTIF(AG$13:AG$52,"ДД")+COUNTIF(AG$13:AG$52,"І")=0,"-",COUNTIF(AG$13:AG$52,"НЗ")+COUNTIF(AG$13:AG$52,"ТН")+COUNTIF(AG$13:AG$52,"ПР")+COUNTIF(AG$13:AG$52,"П")+COUNTIF(AG$13:AG$52,"В")+COUNTIF(AG$13:AG$52,"НА")+COUNTIF(AG$13:AG$52,"ВД")+COUNTIF(AG$13:AG$52,"ВП")+COUNTIF(AG$13:AG$52,"ДД")+COUNTIF(AG$13:AG$52,"І")))</f>
        <v>-</v>
      </c>
      <c r="AH56" s="115" t="str">
        <f aca="false">IF(COUNTIF(AH$13:AH$52,"ВВ"),"-",IF(COUNTIF(AH$13:AH$52,"НЗ")+COUNTIF(AH$13:AH$52,"ТН")+COUNTIF(AH$13:AH$52,"ПР")+COUNTIF(AH$13:AH$52,"П")+COUNTIF(AH$13:AH$52,"В")+COUNTIF(AH$13:AH$52,"НА")+COUNTIF(AH$13:AH$52,"ВД")+COUNTIF(AH$13:AH$52,"ВП")+COUNTIF(AH$13:AH$52,"ДД")+COUNTIF(AH$13:AH$52,"І")=0,"-",COUNTIF(AH$13:AH$52,"НЗ")+COUNTIF(AH$13:AH$52,"ТН")+COUNTIF(AH$13:AH$52,"ПР")+COUNTIF(AH$13:AH$52,"П")+COUNTIF(AH$13:AH$52,"В")+COUNTIF(AH$13:AH$52,"НА")+COUNTIF(AH$13:AH$52,"ВД")+COUNTIF(AH$13:AH$52,"ВП")+COUNTIF(AH$13:AH$52,"ДД")+COUNTIF(AH$13:AH$52,"І")))</f>
        <v>-</v>
      </c>
      <c r="AI56" s="115" t="str">
        <f aca="false">IF(COUNTIF(AI$13:AI$52,"ВВ"),"-",IF(COUNTIF(AI$13:AI$52,"НЗ")+COUNTIF(AI$13:AI$52,"ТН")+COUNTIF(AI$13:AI$52,"ПР")+COUNTIF(AI$13:AI$52,"П")+COUNTIF(AI$13:AI$52,"В")+COUNTIF(AI$13:AI$52,"НА")+COUNTIF(AI$13:AI$52,"ВД")+COUNTIF(AI$13:AI$52,"ВП")+COUNTIF(AI$13:AI$52,"ДД")+COUNTIF(AI$13:AI$52,"І")=0,"-",COUNTIF(AI$13:AI$52,"НЗ")+COUNTIF(AI$13:AI$52,"ТН")+COUNTIF(AI$13:AI$52,"ПР")+COUNTIF(AI$13:AI$52,"П")+COUNTIF(AI$13:AI$52,"В")+COUNTIF(AI$13:AI$52,"НА")+COUNTIF(AI$13:AI$52,"ВД")+COUNTIF(AI$13:AI$52,"ВП")+COUNTIF(AI$13:AI$52,"ДД")+COUNTIF(AI$13:AI$52,"І")))</f>
        <v>-</v>
      </c>
      <c r="AJ56" s="115" t="str">
        <f aca="false">IF(COUNTIF(AJ$13:AJ$52,"ВВ"),"-",IF(COUNTIF(AJ$13:AJ$52,"НЗ")+COUNTIF(AJ$13:AJ$52,"ТН")+COUNTIF(AJ$13:AJ$52,"ПР")+COUNTIF(AJ$13:AJ$52,"П")+COUNTIF(AJ$13:AJ$52,"В")+COUNTIF(AJ$13:AJ$52,"НА")+COUNTIF(AJ$13:AJ$52,"ВД")+COUNTIF(AJ$13:AJ$52,"ВП")+COUNTIF(AJ$13:AJ$52,"ДД")+COUNTIF(AJ$13:AJ$52,"І")=0,"-",COUNTIF(AJ$13:AJ$52,"НЗ")+COUNTIF(AJ$13:AJ$52,"ТН")+COUNTIF(AJ$13:AJ$52,"ПР")+COUNTIF(AJ$13:AJ$52,"П")+COUNTIF(AJ$13:AJ$52,"В")+COUNTIF(AJ$13:AJ$52,"НА")+COUNTIF(AJ$13:AJ$52,"ВД")+COUNTIF(AJ$13:AJ$52,"ВП")+COUNTIF(AJ$13:AJ$52,"ДД")+COUNTIF(AJ$13:AJ$52,"І")))</f>
        <v>-</v>
      </c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9"/>
    </row>
    <row r="57" customFormat="false" ht="12.75" hidden="false" customHeight="false" outlineLevel="0" collapsed="false">
      <c r="D57" s="120"/>
      <c r="E57" s="120"/>
    </row>
    <row r="58" customFormat="false" ht="12.75" hidden="false" customHeight="true" outlineLevel="0" collapsed="false">
      <c r="A58" s="121" t="s">
        <v>81</v>
      </c>
      <c r="B58" s="121"/>
      <c r="C58" s="121"/>
      <c r="D58" s="121"/>
      <c r="E58" s="122"/>
      <c r="F58" s="122"/>
      <c r="G58" s="122"/>
      <c r="H58" s="122"/>
      <c r="I58" s="122"/>
      <c r="J58" s="122"/>
      <c r="L58" s="123"/>
      <c r="M58" s="123"/>
      <c r="N58" s="123"/>
      <c r="P58" s="124"/>
      <c r="Q58" s="124"/>
      <c r="R58" s="124"/>
      <c r="S58" s="124"/>
      <c r="T58" s="124"/>
      <c r="U58" s="125"/>
      <c r="V58" s="125"/>
      <c r="W58" s="126"/>
      <c r="X58" s="125"/>
      <c r="Y58" s="126"/>
      <c r="Z58" s="126"/>
      <c r="AA58" s="125"/>
      <c r="AB58" s="125"/>
      <c r="AC58" s="125"/>
      <c r="AD58" s="127"/>
      <c r="AE58" s="125"/>
      <c r="AF58" s="125"/>
      <c r="AG58" s="125"/>
      <c r="AH58" s="125"/>
      <c r="AI58" s="125"/>
      <c r="AJ58" s="125"/>
      <c r="AK58" s="128"/>
      <c r="AL58" s="128"/>
      <c r="AM58" s="128"/>
      <c r="AN58" s="129"/>
      <c r="AO58" s="129"/>
    </row>
    <row r="59" customFormat="false" ht="12.75" hidden="false" customHeight="true" outlineLevel="0" collapsed="false">
      <c r="A59" s="40"/>
      <c r="B59" s="130"/>
      <c r="C59" s="200"/>
      <c r="D59" s="40"/>
      <c r="E59" s="132" t="s">
        <v>82</v>
      </c>
      <c r="F59" s="132"/>
      <c r="G59" s="132"/>
      <c r="H59" s="132"/>
      <c r="I59" s="132"/>
      <c r="J59" s="132"/>
      <c r="K59" s="40"/>
      <c r="L59" s="132" t="s">
        <v>83</v>
      </c>
      <c r="M59" s="132"/>
      <c r="N59" s="132"/>
      <c r="O59" s="40"/>
      <c r="P59" s="132" t="s">
        <v>84</v>
      </c>
      <c r="Q59" s="132"/>
      <c r="R59" s="132"/>
      <c r="S59" s="132"/>
      <c r="T59" s="132"/>
      <c r="U59" s="40"/>
      <c r="V59" s="40"/>
      <c r="W59" s="133"/>
      <c r="X59" s="40"/>
      <c r="Y59" s="133"/>
      <c r="Z59" s="133"/>
      <c r="AA59" s="40"/>
      <c r="AB59" s="40"/>
      <c r="AC59" s="40"/>
      <c r="AD59" s="134"/>
      <c r="AE59" s="40"/>
      <c r="AF59" s="40"/>
      <c r="AG59" s="40"/>
      <c r="AH59" s="40"/>
      <c r="AI59" s="40"/>
      <c r="AJ59" s="40"/>
      <c r="AK59" s="40"/>
      <c r="AL59" s="135"/>
      <c r="AM59" s="40"/>
      <c r="AN59" s="136"/>
      <c r="AO59" s="136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137"/>
    </row>
    <row r="60" customFormat="false" ht="12.75" hidden="false" customHeight="true" outlineLevel="0" collapsed="false">
      <c r="A60" s="138" t="s">
        <v>85</v>
      </c>
      <c r="B60" s="138"/>
      <c r="C60" s="201"/>
      <c r="E60" s="140" t="s">
        <v>86</v>
      </c>
      <c r="F60" s="140"/>
      <c r="G60" s="140"/>
      <c r="H60" s="140"/>
      <c r="I60" s="140"/>
      <c r="J60" s="140"/>
      <c r="L60" s="123"/>
      <c r="M60" s="123"/>
      <c r="N60" s="123"/>
      <c r="P60" s="124"/>
      <c r="Q60" s="124"/>
      <c r="R60" s="124"/>
      <c r="S60" s="124"/>
      <c r="T60" s="124"/>
      <c r="U60" s="125"/>
      <c r="V60" s="125"/>
      <c r="W60" s="126"/>
      <c r="X60" s="125"/>
      <c r="Y60" s="126"/>
      <c r="Z60" s="126"/>
      <c r="AA60" s="125"/>
      <c r="AB60" s="125"/>
      <c r="AC60" s="125"/>
      <c r="AD60" s="127"/>
      <c r="AE60" s="125"/>
      <c r="AF60" s="125"/>
      <c r="AG60" s="125"/>
      <c r="AH60" s="125"/>
      <c r="AI60" s="125"/>
      <c r="AJ60" s="125"/>
      <c r="AK60" s="141" t="n">
        <f aca="false">AO4</f>
        <v>43522</v>
      </c>
      <c r="AL60" s="141"/>
      <c r="AM60" s="141"/>
      <c r="AN60" s="129"/>
      <c r="AO60" s="129"/>
    </row>
    <row r="61" customFormat="false" ht="12.75" hidden="false" customHeight="true" outlineLevel="0" collapsed="false">
      <c r="A61" s="40"/>
      <c r="B61" s="40"/>
      <c r="C61" s="202"/>
      <c r="D61" s="40"/>
      <c r="E61" s="132" t="s">
        <v>82</v>
      </c>
      <c r="F61" s="132"/>
      <c r="G61" s="132"/>
      <c r="H61" s="132"/>
      <c r="I61" s="132"/>
      <c r="J61" s="132"/>
      <c r="K61" s="40"/>
      <c r="L61" s="132" t="s">
        <v>83</v>
      </c>
      <c r="M61" s="132"/>
      <c r="N61" s="132"/>
      <c r="O61" s="40"/>
      <c r="P61" s="132" t="s">
        <v>84</v>
      </c>
      <c r="Q61" s="132"/>
      <c r="R61" s="132"/>
      <c r="S61" s="132"/>
      <c r="T61" s="132"/>
      <c r="U61" s="136"/>
      <c r="V61" s="136"/>
      <c r="W61" s="142"/>
      <c r="X61" s="136"/>
      <c r="Y61" s="142"/>
      <c r="Z61" s="142"/>
      <c r="AA61" s="136"/>
      <c r="AB61" s="136"/>
      <c r="AC61" s="136"/>
      <c r="AD61" s="143"/>
      <c r="AE61" s="136"/>
      <c r="AF61" s="136"/>
      <c r="AG61" s="136"/>
      <c r="AH61" s="136"/>
      <c r="AI61" s="136"/>
      <c r="AJ61" s="136"/>
      <c r="AK61" s="136"/>
      <c r="AL61" s="40"/>
      <c r="AM61" s="136"/>
      <c r="AN61" s="136"/>
      <c r="AO61" s="136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137"/>
    </row>
    <row r="63" customFormat="false" ht="12.75" hidden="false" customHeight="true" outlineLevel="0" collapsed="false">
      <c r="D63" s="144" t="s">
        <v>87</v>
      </c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44"/>
      <c r="AH63" s="144"/>
      <c r="AI63" s="144"/>
      <c r="AJ63" s="144"/>
      <c r="AK63" s="144"/>
      <c r="AL63" s="144"/>
      <c r="AM63" s="144"/>
    </row>
    <row r="64" customFormat="false" ht="12.75" hidden="false" customHeight="true" outlineLevel="0" collapsed="false">
      <c r="D64" s="6" t="s">
        <v>35</v>
      </c>
      <c r="E64" s="6" t="s">
        <v>88</v>
      </c>
      <c r="F64" s="145" t="s">
        <v>89</v>
      </c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</row>
    <row r="65" customFormat="false" ht="12.75" hidden="false" customHeight="true" outlineLevel="0" collapsed="false">
      <c r="D65" s="6" t="s">
        <v>38</v>
      </c>
      <c r="E65" s="6" t="s">
        <v>88</v>
      </c>
      <c r="F65" s="145" t="s">
        <v>90</v>
      </c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  <c r="AL65" s="145"/>
      <c r="AM65" s="145"/>
    </row>
    <row r="66" customFormat="false" ht="12.75" hidden="false" customHeight="true" outlineLevel="0" collapsed="false">
      <c r="D66" s="6" t="s">
        <v>91</v>
      </c>
      <c r="E66" s="6" t="s">
        <v>88</v>
      </c>
      <c r="F66" s="145" t="s">
        <v>92</v>
      </c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  <c r="AF66" s="145"/>
      <c r="AG66" s="145"/>
      <c r="AH66" s="145"/>
      <c r="AI66" s="145"/>
      <c r="AJ66" s="145"/>
      <c r="AK66" s="145"/>
      <c r="AL66" s="145"/>
      <c r="AM66" s="145"/>
    </row>
    <row r="67" customFormat="false" ht="12.75" hidden="false" customHeight="true" outlineLevel="0" collapsed="false">
      <c r="D67" s="6" t="s">
        <v>93</v>
      </c>
      <c r="E67" s="6" t="s">
        <v>88</v>
      </c>
      <c r="F67" s="145" t="s">
        <v>94</v>
      </c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  <c r="AK67" s="145"/>
      <c r="AL67" s="145"/>
      <c r="AM67" s="145"/>
    </row>
    <row r="68" customFormat="false" ht="12.75" hidden="false" customHeight="true" outlineLevel="0" collapsed="false">
      <c r="D68" s="6" t="s">
        <v>36</v>
      </c>
      <c r="E68" s="6" t="s">
        <v>88</v>
      </c>
      <c r="F68" s="145" t="s">
        <v>95</v>
      </c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5"/>
      <c r="AF68" s="145"/>
      <c r="AG68" s="145"/>
      <c r="AH68" s="145"/>
      <c r="AI68" s="145"/>
      <c r="AJ68" s="145"/>
      <c r="AK68" s="145"/>
      <c r="AL68" s="145"/>
      <c r="AM68" s="145"/>
    </row>
    <row r="69" customFormat="false" ht="12.75" hidden="false" customHeight="true" outlineLevel="0" collapsed="false">
      <c r="D69" s="6" t="s">
        <v>37</v>
      </c>
      <c r="E69" s="6" t="s">
        <v>88</v>
      </c>
      <c r="F69" s="145" t="s">
        <v>96</v>
      </c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  <c r="AD69" s="145"/>
      <c r="AE69" s="145"/>
      <c r="AF69" s="145"/>
      <c r="AG69" s="145"/>
      <c r="AH69" s="145"/>
      <c r="AI69" s="145"/>
      <c r="AJ69" s="145"/>
      <c r="AK69" s="145"/>
      <c r="AL69" s="145"/>
      <c r="AM69" s="145"/>
    </row>
    <row r="70" customFormat="false" ht="12.75" hidden="false" customHeight="true" outlineLevel="0" collapsed="false">
      <c r="D70" s="6" t="s">
        <v>42</v>
      </c>
      <c r="E70" s="6" t="s">
        <v>88</v>
      </c>
      <c r="F70" s="145" t="s">
        <v>27</v>
      </c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</row>
    <row r="71" customFormat="false" ht="12.75" hidden="false" customHeight="true" outlineLevel="0" collapsed="false">
      <c r="D71" s="6" t="s">
        <v>97</v>
      </c>
      <c r="E71" s="6" t="s">
        <v>88</v>
      </c>
      <c r="F71" s="145" t="s">
        <v>98</v>
      </c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5"/>
      <c r="AL71" s="145"/>
      <c r="AM71" s="145"/>
    </row>
    <row r="72" customFormat="false" ht="12.75" hidden="false" customHeight="true" outlineLevel="0" collapsed="false">
      <c r="D72" s="6" t="s">
        <v>43</v>
      </c>
      <c r="E72" s="6" t="s">
        <v>88</v>
      </c>
      <c r="F72" s="145" t="s">
        <v>99</v>
      </c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  <c r="AM72" s="145"/>
    </row>
    <row r="73" customFormat="false" ht="12.75" hidden="false" customHeight="true" outlineLevel="0" collapsed="false">
      <c r="D73" s="6" t="s">
        <v>44</v>
      </c>
      <c r="E73" s="6" t="s">
        <v>88</v>
      </c>
      <c r="F73" s="145" t="s">
        <v>100</v>
      </c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  <c r="AA73" s="145"/>
      <c r="AB73" s="145"/>
      <c r="AC73" s="145"/>
      <c r="AD73" s="145"/>
      <c r="AE73" s="145"/>
      <c r="AF73" s="145"/>
      <c r="AG73" s="145"/>
      <c r="AH73" s="145"/>
      <c r="AI73" s="145"/>
      <c r="AJ73" s="145"/>
      <c r="AK73" s="145"/>
      <c r="AL73" s="145"/>
      <c r="AM73" s="145"/>
    </row>
    <row r="74" customFormat="false" ht="12.75" hidden="false" customHeight="true" outlineLevel="0" collapsed="false">
      <c r="D74" s="6" t="s">
        <v>40</v>
      </c>
      <c r="E74" s="6" t="s">
        <v>88</v>
      </c>
      <c r="F74" s="145" t="s">
        <v>101</v>
      </c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  <c r="AE74" s="145"/>
      <c r="AF74" s="145"/>
      <c r="AG74" s="145"/>
      <c r="AH74" s="145"/>
      <c r="AI74" s="145"/>
      <c r="AJ74" s="145"/>
      <c r="AK74" s="145"/>
      <c r="AL74" s="145"/>
      <c r="AM74" s="145"/>
    </row>
    <row r="75" customFormat="false" ht="12.75" hidden="false" customHeight="true" outlineLevel="0" collapsed="false">
      <c r="D75" s="6" t="s">
        <v>45</v>
      </c>
      <c r="E75" s="6" t="s">
        <v>88</v>
      </c>
      <c r="F75" s="145" t="s">
        <v>30</v>
      </c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</row>
    <row r="76" customFormat="false" ht="12.75" hidden="false" customHeight="true" outlineLevel="0" collapsed="false">
      <c r="D76" s="6" t="s">
        <v>46</v>
      </c>
      <c r="E76" s="6" t="s">
        <v>88</v>
      </c>
      <c r="F76" s="145" t="s">
        <v>31</v>
      </c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5"/>
      <c r="AL76" s="145"/>
      <c r="AM76" s="145"/>
    </row>
    <row r="77" customFormat="false" ht="12.75" hidden="false" customHeight="true" outlineLevel="0" collapsed="false">
      <c r="D77" s="6" t="s">
        <v>41</v>
      </c>
      <c r="E77" s="6" t="s">
        <v>88</v>
      </c>
      <c r="F77" s="145" t="s">
        <v>102</v>
      </c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</row>
    <row r="78" customFormat="false" ht="12.75" hidden="false" customHeight="true" outlineLevel="0" collapsed="false">
      <c r="D78" s="6" t="s">
        <v>47</v>
      </c>
      <c r="E78" s="6" t="s">
        <v>88</v>
      </c>
      <c r="F78" s="145" t="s">
        <v>32</v>
      </c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5"/>
      <c r="AL78" s="145"/>
      <c r="AM78" s="145"/>
    </row>
    <row r="79" customFormat="false" ht="12.75" hidden="false" customHeight="true" outlineLevel="0" collapsed="false">
      <c r="D79" s="6" t="s">
        <v>48</v>
      </c>
      <c r="E79" s="6" t="s">
        <v>88</v>
      </c>
      <c r="F79" s="145" t="s">
        <v>33</v>
      </c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</row>
  </sheetData>
  <autoFilter ref="A12:BA54"/>
  <mergeCells count="284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E53"/>
    <mergeCell ref="A54:E54"/>
    <mergeCell ref="A55:E55"/>
    <mergeCell ref="A56:E56"/>
    <mergeCell ref="A58:D58"/>
    <mergeCell ref="E58:J58"/>
    <mergeCell ref="L58:N58"/>
    <mergeCell ref="P58:T58"/>
    <mergeCell ref="AK58:AM58"/>
    <mergeCell ref="E59:J59"/>
    <mergeCell ref="L59:N59"/>
    <mergeCell ref="P59:T59"/>
    <mergeCell ref="E60:J60"/>
    <mergeCell ref="L60:N60"/>
    <mergeCell ref="P60:T60"/>
    <mergeCell ref="AK60:AM60"/>
    <mergeCell ref="E61:J61"/>
    <mergeCell ref="L61:N61"/>
    <mergeCell ref="P61:T61"/>
    <mergeCell ref="D63:AM63"/>
    <mergeCell ref="F64:AM64"/>
    <mergeCell ref="F65:AM65"/>
    <mergeCell ref="F66:AM66"/>
    <mergeCell ref="F67:AM67"/>
    <mergeCell ref="F68:AM68"/>
    <mergeCell ref="F69:AM69"/>
    <mergeCell ref="F70:AM70"/>
    <mergeCell ref="F71:AM71"/>
    <mergeCell ref="F72:AM72"/>
    <mergeCell ref="F73:AM73"/>
    <mergeCell ref="F74:AM74"/>
    <mergeCell ref="F75:AM75"/>
    <mergeCell ref="F76:AM76"/>
    <mergeCell ref="F77:AM77"/>
    <mergeCell ref="F78:AM78"/>
    <mergeCell ref="F79:AM79"/>
  </mergeCells>
  <conditionalFormatting sqref="F48:AJ48,F52:AJ52,F16:AJ16,F20:AJ20,F24:AJ24,F32:AJ32,F40:AJ40,F28:AJ28,F36:AJ36,F44:AJ44">
    <cfRule type="cellIs" priority="2" operator="greaterThan" aboveAverage="0" equalAverage="0" bottom="0" percent="0" rank="0" text="" dxfId="0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R34" activeCellId="0" sqref="R34"/>
    </sheetView>
  </sheetViews>
  <sheetFormatPr defaultRowHeight="12.75"/>
  <cols>
    <col collapsed="false" hidden="false" max="1" min="1" style="215" width="11.5561224489796"/>
    <col collapsed="false" hidden="false" max="2" min="2" style="215" width="14.6938775510204"/>
    <col collapsed="false" hidden="false" max="3" min="3" style="215" width="8.8469387755102"/>
    <col collapsed="false" hidden="false" max="5" min="5" style="215" width="11.5561224489796"/>
    <col collapsed="false" hidden="false" max="6" min="6" style="215" width="14.6938775510204"/>
    <col collapsed="false" hidden="false" max="7" min="7" style="215" width="8.8469387755102"/>
    <col collapsed="false" hidden="false" max="9" min="9" style="215" width="11.5561224489796"/>
    <col collapsed="false" hidden="false" max="10" min="10" style="215" width="14.6938775510204"/>
    <col collapsed="false" hidden="false" max="11" min="11" style="215" width="8.8469387755102"/>
  </cols>
  <sheetData>
    <row r="1" customFormat="false" ht="16.5" hidden="false" customHeight="true" outlineLevel="0" collapsed="false">
      <c r="A1" s="216" t="s">
        <v>281</v>
      </c>
      <c r="B1" s="216"/>
      <c r="C1" s="216"/>
      <c r="D1" s="216"/>
      <c r="E1" s="216" t="s">
        <v>281</v>
      </c>
      <c r="F1" s="216"/>
      <c r="G1" s="216"/>
      <c r="H1" s="216"/>
      <c r="I1" s="217" t="s">
        <v>281</v>
      </c>
      <c r="J1" s="217"/>
      <c r="K1" s="217"/>
      <c r="L1" s="217"/>
    </row>
    <row r="2" customFormat="false" ht="16.5" hidden="false" customHeight="true" outlineLevel="0" collapsed="false">
      <c r="A2" s="218" t="s">
        <v>282</v>
      </c>
      <c r="B2" s="218"/>
      <c r="C2" s="218"/>
      <c r="D2" s="218"/>
      <c r="E2" s="219" t="s">
        <v>283</v>
      </c>
      <c r="F2" s="219"/>
      <c r="G2" s="219"/>
      <c r="H2" s="219"/>
      <c r="I2" s="220" t="s">
        <v>284</v>
      </c>
      <c r="J2" s="220"/>
      <c r="K2" s="220"/>
      <c r="L2" s="220"/>
    </row>
    <row r="3" customFormat="false" ht="15" hidden="false" customHeight="false" outlineLevel="0" collapsed="false">
      <c r="A3" s="221" t="n">
        <f aca="false">MIN(B5:B32)</f>
        <v>43497</v>
      </c>
      <c r="B3" s="222" t="n">
        <f aca="false">MAX(B5:B32)</f>
        <v>43524</v>
      </c>
      <c r="C3" s="223" t="s">
        <v>285</v>
      </c>
      <c r="D3" s="224" t="s">
        <v>286</v>
      </c>
      <c r="E3" s="221" t="n">
        <f aca="false">MIN(F5:F32)</f>
        <v>43497</v>
      </c>
      <c r="F3" s="222" t="n">
        <f aca="false">MAX(F5:F32)</f>
        <v>43524</v>
      </c>
      <c r="G3" s="223" t="s">
        <v>285</v>
      </c>
      <c r="H3" s="224" t="s">
        <v>286</v>
      </c>
      <c r="I3" s="225" t="n">
        <f aca="false">MIN(J5:J32)</f>
        <v>43497</v>
      </c>
      <c r="J3" s="222" t="n">
        <f aca="false">MAX(J5:J32)</f>
        <v>43524</v>
      </c>
      <c r="K3" s="223" t="s">
        <v>285</v>
      </c>
      <c r="L3" s="224" t="s">
        <v>286</v>
      </c>
    </row>
    <row r="4" customFormat="false" ht="15.75" hidden="false" customHeight="false" outlineLevel="0" collapsed="false">
      <c r="A4" s="226" t="s">
        <v>287</v>
      </c>
      <c r="B4" s="227" t="s">
        <v>288</v>
      </c>
      <c r="C4" s="228" t="s">
        <v>289</v>
      </c>
      <c r="D4" s="229" t="s">
        <v>290</v>
      </c>
      <c r="E4" s="226" t="s">
        <v>287</v>
      </c>
      <c r="F4" s="227" t="s">
        <v>288</v>
      </c>
      <c r="G4" s="228" t="s">
        <v>289</v>
      </c>
      <c r="H4" s="229" t="s">
        <v>290</v>
      </c>
      <c r="I4" s="230" t="s">
        <v>287</v>
      </c>
      <c r="J4" s="227" t="s">
        <v>288</v>
      </c>
      <c r="K4" s="228" t="s">
        <v>289</v>
      </c>
      <c r="L4" s="229" t="s">
        <v>290</v>
      </c>
    </row>
    <row r="5" customFormat="false" ht="12.75" hidden="false" customHeight="false" outlineLevel="0" collapsed="false">
      <c r="A5" s="231" t="n">
        <f aca="false">DAY(B5)</f>
        <v>1</v>
      </c>
      <c r="B5" s="232" t="n">
        <v>43497</v>
      </c>
      <c r="C5" s="233" t="s">
        <v>35</v>
      </c>
      <c r="D5" s="234" t="n">
        <f aca="false">IF(C5="Р",8,"")</f>
        <v>8</v>
      </c>
      <c r="E5" s="235" t="n">
        <f aca="false">DAY(F5)</f>
        <v>1</v>
      </c>
      <c r="F5" s="236" t="n">
        <v>43497</v>
      </c>
      <c r="G5" s="237" t="s">
        <v>38</v>
      </c>
      <c r="H5" s="238" t="str">
        <f aca="false">IF(G5="Р",8,"")</f>
        <v/>
      </c>
      <c r="I5" s="239" t="n">
        <f aca="false">DAY(J5)</f>
        <v>1</v>
      </c>
      <c r="J5" s="236" t="n">
        <v>43497</v>
      </c>
      <c r="K5" s="237" t="s">
        <v>35</v>
      </c>
      <c r="L5" s="238" t="n">
        <f aca="false">IF(K5="Р",8,"")</f>
        <v>8</v>
      </c>
    </row>
    <row r="6" customFormat="false" ht="12.75" hidden="false" customHeight="false" outlineLevel="0" collapsed="false">
      <c r="A6" s="240" t="n">
        <f aca="false">DAY(B6)</f>
        <v>2</v>
      </c>
      <c r="B6" s="241" t="n">
        <v>43498</v>
      </c>
      <c r="C6" s="242" t="s">
        <v>35</v>
      </c>
      <c r="D6" s="243" t="n">
        <f aca="false">IF(C6="Р",8,"")</f>
        <v>8</v>
      </c>
      <c r="E6" s="244" t="n">
        <f aca="false">DAY(F6)</f>
        <v>2</v>
      </c>
      <c r="F6" s="236" t="n">
        <v>43498</v>
      </c>
      <c r="G6" s="237" t="s">
        <v>38</v>
      </c>
      <c r="H6" s="238" t="str">
        <f aca="false">IF(G6="Р",8,"")</f>
        <v/>
      </c>
      <c r="I6" s="245" t="n">
        <f aca="false">DAY(J6)</f>
        <v>2</v>
      </c>
      <c r="J6" s="236" t="n">
        <v>43498</v>
      </c>
      <c r="K6" s="246" t="s">
        <v>35</v>
      </c>
      <c r="L6" s="238" t="n">
        <f aca="false">IF(K6="Р",8,"")</f>
        <v>8</v>
      </c>
    </row>
    <row r="7" customFormat="false" ht="12.75" hidden="false" customHeight="false" outlineLevel="0" collapsed="false">
      <c r="A7" s="240" t="n">
        <f aca="false">DAY(B7)</f>
        <v>3</v>
      </c>
      <c r="B7" s="241" t="n">
        <v>43499</v>
      </c>
      <c r="C7" s="242" t="s">
        <v>38</v>
      </c>
      <c r="D7" s="243" t="str">
        <f aca="false">IF(C7="Р",8,"")</f>
        <v/>
      </c>
      <c r="E7" s="244" t="n">
        <f aca="false">DAY(F7)</f>
        <v>3</v>
      </c>
      <c r="F7" s="236" t="n">
        <v>43499</v>
      </c>
      <c r="G7" s="246" t="s">
        <v>35</v>
      </c>
      <c r="H7" s="238" t="n">
        <f aca="false">IF(G7="Р",8,"")</f>
        <v>8</v>
      </c>
      <c r="I7" s="245" t="n">
        <f aca="false">DAY(J7)</f>
        <v>3</v>
      </c>
      <c r="J7" s="236" t="n">
        <v>43499</v>
      </c>
      <c r="K7" s="246" t="s">
        <v>35</v>
      </c>
      <c r="L7" s="238" t="n">
        <f aca="false">IF(K7="Р",8,"")</f>
        <v>8</v>
      </c>
    </row>
    <row r="8" customFormat="false" ht="12.75" hidden="false" customHeight="false" outlineLevel="0" collapsed="false">
      <c r="A8" s="240" t="n">
        <f aca="false">DAY(B8)</f>
        <v>4</v>
      </c>
      <c r="B8" s="241" t="n">
        <v>43500</v>
      </c>
      <c r="C8" s="242" t="s">
        <v>38</v>
      </c>
      <c r="D8" s="243" t="str">
        <f aca="false">IF(C8="Р",8,"")</f>
        <v/>
      </c>
      <c r="E8" s="244" t="n">
        <f aca="false">DAY(F8)</f>
        <v>4</v>
      </c>
      <c r="F8" s="236" t="n">
        <v>43500</v>
      </c>
      <c r="G8" s="246" t="s">
        <v>35</v>
      </c>
      <c r="H8" s="238" t="n">
        <f aca="false">IF(G8="Р",8,"")</f>
        <v>8</v>
      </c>
      <c r="I8" s="245" t="n">
        <f aca="false">DAY(J8)</f>
        <v>4</v>
      </c>
      <c r="J8" s="236" t="n">
        <v>43500</v>
      </c>
      <c r="K8" s="246" t="s">
        <v>35</v>
      </c>
      <c r="L8" s="238" t="n">
        <f aca="false">IF(K8="Р",8,"")</f>
        <v>8</v>
      </c>
    </row>
    <row r="9" customFormat="false" ht="12.75" hidden="false" customHeight="false" outlineLevel="0" collapsed="false">
      <c r="A9" s="240" t="n">
        <f aca="false">DAY(B9)</f>
        <v>5</v>
      </c>
      <c r="B9" s="241" t="n">
        <v>43501</v>
      </c>
      <c r="C9" s="242" t="s">
        <v>35</v>
      </c>
      <c r="D9" s="243" t="n">
        <f aca="false">IF(C9="Р",8,"")</f>
        <v>8</v>
      </c>
      <c r="E9" s="244" t="n">
        <f aca="false">DAY(F9)</f>
        <v>5</v>
      </c>
      <c r="F9" s="236" t="n">
        <v>43501</v>
      </c>
      <c r="G9" s="246" t="s">
        <v>35</v>
      </c>
      <c r="H9" s="238" t="n">
        <f aca="false">IF(G9="Р",8,"")</f>
        <v>8</v>
      </c>
      <c r="I9" s="245" t="n">
        <f aca="false">DAY(J9)</f>
        <v>5</v>
      </c>
      <c r="J9" s="236" t="n">
        <v>43501</v>
      </c>
      <c r="K9" s="237" t="s">
        <v>38</v>
      </c>
      <c r="L9" s="238" t="str">
        <f aca="false">IF(K9="Р",8,"")</f>
        <v/>
      </c>
    </row>
    <row r="10" customFormat="false" ht="12.75" hidden="false" customHeight="false" outlineLevel="0" collapsed="false">
      <c r="A10" s="240" t="n">
        <f aca="false">DAY(B10)</f>
        <v>6</v>
      </c>
      <c r="B10" s="241" t="n">
        <v>43502</v>
      </c>
      <c r="C10" s="242" t="s">
        <v>35</v>
      </c>
      <c r="D10" s="243" t="n">
        <f aca="false">IF(C10="Р",8,"")</f>
        <v>8</v>
      </c>
      <c r="E10" s="244" t="n">
        <f aca="false">DAY(F10)</f>
        <v>6</v>
      </c>
      <c r="F10" s="236" t="n">
        <v>43502</v>
      </c>
      <c r="G10" s="246" t="s">
        <v>35</v>
      </c>
      <c r="H10" s="238" t="n">
        <f aca="false">IF(G10="Р",8,"")</f>
        <v>8</v>
      </c>
      <c r="I10" s="245" t="n">
        <f aca="false">DAY(J10)</f>
        <v>6</v>
      </c>
      <c r="J10" s="236" t="n">
        <v>43502</v>
      </c>
      <c r="K10" s="237" t="s">
        <v>38</v>
      </c>
      <c r="L10" s="238" t="str">
        <f aca="false">IF(K10="Р",8,"")</f>
        <v/>
      </c>
    </row>
    <row r="11" customFormat="false" ht="12.75" hidden="false" customHeight="false" outlineLevel="0" collapsed="false">
      <c r="A11" s="240" t="n">
        <f aca="false">DAY(B11)</f>
        <v>7</v>
      </c>
      <c r="B11" s="241" t="n">
        <v>43503</v>
      </c>
      <c r="C11" s="242" t="s">
        <v>35</v>
      </c>
      <c r="D11" s="243" t="n">
        <f aca="false">IF(C11="Р",8,"")</f>
        <v>8</v>
      </c>
      <c r="E11" s="244" t="n">
        <f aca="false">DAY(F11)</f>
        <v>7</v>
      </c>
      <c r="F11" s="236" t="n">
        <v>43503</v>
      </c>
      <c r="G11" s="237" t="s">
        <v>38</v>
      </c>
      <c r="H11" s="238" t="str">
        <f aca="false">IF(G11="Р",8,"")</f>
        <v/>
      </c>
      <c r="I11" s="245" t="n">
        <f aca="false">DAY(J11)</f>
        <v>7</v>
      </c>
      <c r="J11" s="236" t="n">
        <v>43503</v>
      </c>
      <c r="K11" s="246" t="s">
        <v>35</v>
      </c>
      <c r="L11" s="238" t="n">
        <f aca="false">IF(K11="Р",8,"")</f>
        <v>8</v>
      </c>
    </row>
    <row r="12" customFormat="false" ht="12.75" hidden="false" customHeight="false" outlineLevel="0" collapsed="false">
      <c r="A12" s="240" t="n">
        <f aca="false">DAY(B12)</f>
        <v>8</v>
      </c>
      <c r="B12" s="241" t="n">
        <v>43504</v>
      </c>
      <c r="C12" s="242" t="s">
        <v>35</v>
      </c>
      <c r="D12" s="243" t="n">
        <f aca="false">IF(C12="Р",8,"")</f>
        <v>8</v>
      </c>
      <c r="E12" s="244" t="n">
        <f aca="false">DAY(F12)</f>
        <v>8</v>
      </c>
      <c r="F12" s="236" t="n">
        <v>43504</v>
      </c>
      <c r="G12" s="237" t="s">
        <v>38</v>
      </c>
      <c r="H12" s="238" t="str">
        <f aca="false">IF(G12="Р",8,"")</f>
        <v/>
      </c>
      <c r="I12" s="245" t="n">
        <f aca="false">DAY(J12)</f>
        <v>8</v>
      </c>
      <c r="J12" s="236" t="n">
        <v>43504</v>
      </c>
      <c r="K12" s="246" t="s">
        <v>35</v>
      </c>
      <c r="L12" s="238" t="n">
        <f aca="false">IF(K12="Р",8,"")</f>
        <v>8</v>
      </c>
    </row>
    <row r="13" customFormat="false" ht="12.75" hidden="false" customHeight="false" outlineLevel="0" collapsed="false">
      <c r="A13" s="240" t="n">
        <f aca="false">DAY(B13)</f>
        <v>9</v>
      </c>
      <c r="B13" s="241" t="n">
        <v>43505</v>
      </c>
      <c r="C13" s="242" t="s">
        <v>38</v>
      </c>
      <c r="D13" s="243" t="str">
        <f aca="false">IF(C13="Р",8,"")</f>
        <v/>
      </c>
      <c r="E13" s="244" t="n">
        <f aca="false">DAY(F13)</f>
        <v>9</v>
      </c>
      <c r="F13" s="236" t="n">
        <v>43505</v>
      </c>
      <c r="G13" s="246" t="s">
        <v>35</v>
      </c>
      <c r="H13" s="238" t="n">
        <f aca="false">IF(G13="Р",8,"")</f>
        <v>8</v>
      </c>
      <c r="I13" s="245" t="n">
        <f aca="false">DAY(J13)</f>
        <v>9</v>
      </c>
      <c r="J13" s="236" t="n">
        <v>43505</v>
      </c>
      <c r="K13" s="246" t="s">
        <v>35</v>
      </c>
      <c r="L13" s="238" t="n">
        <f aca="false">IF(K13="Р",8,"")</f>
        <v>8</v>
      </c>
    </row>
    <row r="14" customFormat="false" ht="12.75" hidden="false" customHeight="false" outlineLevel="0" collapsed="false">
      <c r="A14" s="240" t="n">
        <f aca="false">DAY(B14)</f>
        <v>10</v>
      </c>
      <c r="B14" s="241" t="n">
        <v>43506</v>
      </c>
      <c r="C14" s="242" t="s">
        <v>38</v>
      </c>
      <c r="D14" s="243" t="str">
        <f aca="false">IF(C14="Р",8,"")</f>
        <v/>
      </c>
      <c r="E14" s="244" t="n">
        <f aca="false">DAY(F14)</f>
        <v>10</v>
      </c>
      <c r="F14" s="236" t="n">
        <v>43506</v>
      </c>
      <c r="G14" s="246" t="s">
        <v>35</v>
      </c>
      <c r="H14" s="238" t="n">
        <f aca="false">IF(G14="Р",8,"")</f>
        <v>8</v>
      </c>
      <c r="I14" s="245" t="n">
        <f aca="false">DAY(J14)</f>
        <v>10</v>
      </c>
      <c r="J14" s="236" t="n">
        <v>43506</v>
      </c>
      <c r="K14" s="246" t="s">
        <v>35</v>
      </c>
      <c r="L14" s="238" t="n">
        <f aca="false">IF(K14="Р",8,"")</f>
        <v>8</v>
      </c>
    </row>
    <row r="15" customFormat="false" ht="12.75" hidden="false" customHeight="false" outlineLevel="0" collapsed="false">
      <c r="A15" s="240" t="n">
        <f aca="false">DAY(B15)</f>
        <v>11</v>
      </c>
      <c r="B15" s="241" t="n">
        <v>43507</v>
      </c>
      <c r="C15" s="242" t="s">
        <v>35</v>
      </c>
      <c r="D15" s="243" t="n">
        <f aca="false">IF(C15="Р",8,"")</f>
        <v>8</v>
      </c>
      <c r="E15" s="244" t="n">
        <f aca="false">DAY(F15)</f>
        <v>11</v>
      </c>
      <c r="F15" s="236" t="n">
        <v>43507</v>
      </c>
      <c r="G15" s="246" t="s">
        <v>35</v>
      </c>
      <c r="H15" s="238" t="n">
        <f aca="false">IF(G15="Р",8,"")</f>
        <v>8</v>
      </c>
      <c r="I15" s="245" t="n">
        <f aca="false">DAY(J15)</f>
        <v>11</v>
      </c>
      <c r="J15" s="236" t="n">
        <v>43507</v>
      </c>
      <c r="K15" s="237" t="s">
        <v>38</v>
      </c>
      <c r="L15" s="238" t="str">
        <f aca="false">IF(K15="Р",8,"")</f>
        <v/>
      </c>
    </row>
    <row r="16" customFormat="false" ht="12.75" hidden="false" customHeight="false" outlineLevel="0" collapsed="false">
      <c r="A16" s="240" t="n">
        <f aca="false">DAY(B16)</f>
        <v>12</v>
      </c>
      <c r="B16" s="241" t="n">
        <v>43508</v>
      </c>
      <c r="C16" s="242" t="s">
        <v>35</v>
      </c>
      <c r="D16" s="243" t="n">
        <f aca="false">IF(C16="Р",8,"")</f>
        <v>8</v>
      </c>
      <c r="E16" s="244" t="n">
        <f aca="false">DAY(F16)</f>
        <v>12</v>
      </c>
      <c r="F16" s="236" t="n">
        <v>43508</v>
      </c>
      <c r="G16" s="246" t="s">
        <v>35</v>
      </c>
      <c r="H16" s="238" t="n">
        <f aca="false">IF(G16="Р",8,"")</f>
        <v>8</v>
      </c>
      <c r="I16" s="245" t="n">
        <f aca="false">DAY(J16)</f>
        <v>12</v>
      </c>
      <c r="J16" s="236" t="n">
        <v>43508</v>
      </c>
      <c r="K16" s="237" t="s">
        <v>38</v>
      </c>
      <c r="L16" s="238" t="str">
        <f aca="false">IF(K16="Р",8,"")</f>
        <v/>
      </c>
    </row>
    <row r="17" customFormat="false" ht="12.75" hidden="false" customHeight="false" outlineLevel="0" collapsed="false">
      <c r="A17" s="240" t="n">
        <f aca="false">DAY(B17)</f>
        <v>13</v>
      </c>
      <c r="B17" s="241" t="n">
        <v>43509</v>
      </c>
      <c r="C17" s="242" t="s">
        <v>35</v>
      </c>
      <c r="D17" s="243" t="n">
        <f aca="false">IF(C17="Р",8,"")</f>
        <v>8</v>
      </c>
      <c r="E17" s="244" t="n">
        <f aca="false">DAY(F17)</f>
        <v>13</v>
      </c>
      <c r="F17" s="236" t="n">
        <v>43509</v>
      </c>
      <c r="G17" s="237" t="s">
        <v>38</v>
      </c>
      <c r="H17" s="238" t="str">
        <f aca="false">IF(G17="Р",8,"")</f>
        <v/>
      </c>
      <c r="I17" s="245" t="n">
        <f aca="false">DAY(J17)</f>
        <v>13</v>
      </c>
      <c r="J17" s="236" t="n">
        <v>43509</v>
      </c>
      <c r="K17" s="246" t="s">
        <v>35</v>
      </c>
      <c r="L17" s="238" t="n">
        <f aca="false">IF(K17="Р",8,"")</f>
        <v>8</v>
      </c>
    </row>
    <row r="18" customFormat="false" ht="12.75" hidden="false" customHeight="false" outlineLevel="0" collapsed="false">
      <c r="A18" s="240" t="n">
        <f aca="false">DAY(B18)</f>
        <v>14</v>
      </c>
      <c r="B18" s="241" t="n">
        <v>43510</v>
      </c>
      <c r="C18" s="242" t="s">
        <v>35</v>
      </c>
      <c r="D18" s="243" t="n">
        <f aca="false">IF(C18="Р",8,"")</f>
        <v>8</v>
      </c>
      <c r="E18" s="244" t="n">
        <f aca="false">DAY(F18)</f>
        <v>14</v>
      </c>
      <c r="F18" s="236" t="n">
        <v>43510</v>
      </c>
      <c r="G18" s="237" t="s">
        <v>38</v>
      </c>
      <c r="H18" s="238" t="str">
        <f aca="false">IF(G18="Р",8,"")</f>
        <v/>
      </c>
      <c r="I18" s="245" t="n">
        <f aca="false">DAY(J18)</f>
        <v>14</v>
      </c>
      <c r="J18" s="236" t="n">
        <v>43510</v>
      </c>
      <c r="K18" s="246" t="s">
        <v>35</v>
      </c>
      <c r="L18" s="238" t="n">
        <f aca="false">IF(K18="Р",8,"")</f>
        <v>8</v>
      </c>
    </row>
    <row r="19" customFormat="false" ht="12.75" hidden="false" customHeight="false" outlineLevel="0" collapsed="false">
      <c r="A19" s="240" t="n">
        <f aca="false">DAY(B19)</f>
        <v>15</v>
      </c>
      <c r="B19" s="241" t="n">
        <v>43511</v>
      </c>
      <c r="C19" s="242" t="s">
        <v>38</v>
      </c>
      <c r="D19" s="243" t="str">
        <f aca="false">IF(C19="Р",8,"")</f>
        <v/>
      </c>
      <c r="E19" s="244" t="n">
        <f aca="false">DAY(F19)</f>
        <v>15</v>
      </c>
      <c r="F19" s="236" t="n">
        <v>43511</v>
      </c>
      <c r="G19" s="246" t="s">
        <v>35</v>
      </c>
      <c r="H19" s="238" t="n">
        <f aca="false">IF(G19="Р",8,"")</f>
        <v>8</v>
      </c>
      <c r="I19" s="245" t="n">
        <f aca="false">DAY(J19)</f>
        <v>15</v>
      </c>
      <c r="J19" s="236" t="n">
        <v>43511</v>
      </c>
      <c r="K19" s="246" t="s">
        <v>35</v>
      </c>
      <c r="L19" s="238" t="n">
        <f aca="false">IF(K19="Р",8,"")</f>
        <v>8</v>
      </c>
    </row>
    <row r="20" customFormat="false" ht="12.75" hidden="false" customHeight="false" outlineLevel="0" collapsed="false">
      <c r="A20" s="240" t="n">
        <f aca="false">DAY(B20)</f>
        <v>16</v>
      </c>
      <c r="B20" s="241" t="n">
        <v>43512</v>
      </c>
      <c r="C20" s="242" t="s">
        <v>38</v>
      </c>
      <c r="D20" s="243" t="str">
        <f aca="false">IF(C20="Р",8,"")</f>
        <v/>
      </c>
      <c r="E20" s="244" t="n">
        <f aca="false">DAY(F20)</f>
        <v>16</v>
      </c>
      <c r="F20" s="236" t="n">
        <v>43512</v>
      </c>
      <c r="G20" s="246" t="s">
        <v>35</v>
      </c>
      <c r="H20" s="238" t="n">
        <f aca="false">IF(G20="Р",8,"")</f>
        <v>8</v>
      </c>
      <c r="I20" s="245" t="n">
        <f aca="false">DAY(J20)</f>
        <v>16</v>
      </c>
      <c r="J20" s="236" t="n">
        <v>43512</v>
      </c>
      <c r="K20" s="246" t="s">
        <v>35</v>
      </c>
      <c r="L20" s="238" t="n">
        <f aca="false">IF(K20="Р",8,"")</f>
        <v>8</v>
      </c>
    </row>
    <row r="21" customFormat="false" ht="12.75" hidden="false" customHeight="false" outlineLevel="0" collapsed="false">
      <c r="A21" s="240" t="n">
        <f aca="false">DAY(B21)</f>
        <v>17</v>
      </c>
      <c r="B21" s="241" t="n">
        <v>43513</v>
      </c>
      <c r="C21" s="242" t="s">
        <v>35</v>
      </c>
      <c r="D21" s="243" t="n">
        <f aca="false">IF(C21="Р",8,"")</f>
        <v>8</v>
      </c>
      <c r="E21" s="244" t="n">
        <f aca="false">DAY(F21)</f>
        <v>17</v>
      </c>
      <c r="F21" s="236" t="n">
        <v>43513</v>
      </c>
      <c r="G21" s="246" t="s">
        <v>35</v>
      </c>
      <c r="H21" s="238" t="n">
        <f aca="false">IF(G21="Р",8,"")</f>
        <v>8</v>
      </c>
      <c r="I21" s="245" t="n">
        <f aca="false">DAY(J21)</f>
        <v>17</v>
      </c>
      <c r="J21" s="236" t="n">
        <v>43513</v>
      </c>
      <c r="K21" s="237" t="s">
        <v>38</v>
      </c>
      <c r="L21" s="238" t="str">
        <f aca="false">IF(K21="Р",8,"")</f>
        <v/>
      </c>
    </row>
    <row r="22" customFormat="false" ht="12.75" hidden="false" customHeight="false" outlineLevel="0" collapsed="false">
      <c r="A22" s="240" t="n">
        <f aca="false">DAY(B22)</f>
        <v>18</v>
      </c>
      <c r="B22" s="241" t="n">
        <v>43514</v>
      </c>
      <c r="C22" s="242" t="s">
        <v>35</v>
      </c>
      <c r="D22" s="243" t="n">
        <f aca="false">IF(C22="Р",8,"")</f>
        <v>8</v>
      </c>
      <c r="E22" s="244" t="n">
        <f aca="false">DAY(F22)</f>
        <v>18</v>
      </c>
      <c r="F22" s="236" t="n">
        <v>43514</v>
      </c>
      <c r="G22" s="246" t="s">
        <v>35</v>
      </c>
      <c r="H22" s="238" t="n">
        <f aca="false">IF(G22="Р",8,"")</f>
        <v>8</v>
      </c>
      <c r="I22" s="245" t="n">
        <f aca="false">DAY(J22)</f>
        <v>18</v>
      </c>
      <c r="J22" s="236" t="n">
        <v>43514</v>
      </c>
      <c r="K22" s="237" t="s">
        <v>38</v>
      </c>
      <c r="L22" s="238" t="str">
        <f aca="false">IF(K22="Р",8,"")</f>
        <v/>
      </c>
    </row>
    <row r="23" customFormat="false" ht="12.75" hidden="false" customHeight="false" outlineLevel="0" collapsed="false">
      <c r="A23" s="240" t="n">
        <f aca="false">DAY(B23)</f>
        <v>19</v>
      </c>
      <c r="B23" s="241" t="n">
        <v>43515</v>
      </c>
      <c r="C23" s="242" t="s">
        <v>35</v>
      </c>
      <c r="D23" s="243" t="n">
        <f aca="false">IF(C23="Р",8,"")</f>
        <v>8</v>
      </c>
      <c r="E23" s="244" t="n">
        <f aca="false">DAY(F23)</f>
        <v>19</v>
      </c>
      <c r="F23" s="236" t="n">
        <v>43515</v>
      </c>
      <c r="G23" s="237" t="s">
        <v>38</v>
      </c>
      <c r="H23" s="238" t="str">
        <f aca="false">IF(G23="Р",8,"")</f>
        <v/>
      </c>
      <c r="I23" s="245" t="n">
        <f aca="false">DAY(J23)</f>
        <v>19</v>
      </c>
      <c r="J23" s="236" t="n">
        <v>43515</v>
      </c>
      <c r="K23" s="246" t="s">
        <v>35</v>
      </c>
      <c r="L23" s="238" t="n">
        <f aca="false">IF(K23="Р",8,"")</f>
        <v>8</v>
      </c>
    </row>
    <row r="24" customFormat="false" ht="12.75" hidden="false" customHeight="false" outlineLevel="0" collapsed="false">
      <c r="A24" s="240" t="n">
        <f aca="false">DAY(B24)</f>
        <v>20</v>
      </c>
      <c r="B24" s="241" t="n">
        <v>43516</v>
      </c>
      <c r="C24" s="242" t="s">
        <v>35</v>
      </c>
      <c r="D24" s="243" t="n">
        <f aca="false">IF(C24="Р",8,"")</f>
        <v>8</v>
      </c>
      <c r="E24" s="244" t="n">
        <f aca="false">DAY(F24)</f>
        <v>20</v>
      </c>
      <c r="F24" s="236" t="n">
        <v>43516</v>
      </c>
      <c r="G24" s="237" t="s">
        <v>38</v>
      </c>
      <c r="H24" s="238" t="str">
        <f aca="false">IF(G24="Р",8,"")</f>
        <v/>
      </c>
      <c r="I24" s="245" t="n">
        <f aca="false">DAY(J24)</f>
        <v>20</v>
      </c>
      <c r="J24" s="236" t="n">
        <v>43516</v>
      </c>
      <c r="K24" s="246" t="s">
        <v>35</v>
      </c>
      <c r="L24" s="238" t="n">
        <f aca="false">IF(K24="Р",8,"")</f>
        <v>8</v>
      </c>
    </row>
    <row r="25" customFormat="false" ht="12.75" hidden="false" customHeight="false" outlineLevel="0" collapsed="false">
      <c r="A25" s="240" t="n">
        <f aca="false">DAY(B25)</f>
        <v>21</v>
      </c>
      <c r="B25" s="241" t="n">
        <v>43517</v>
      </c>
      <c r="C25" s="242" t="s">
        <v>38</v>
      </c>
      <c r="D25" s="243" t="str">
        <f aca="false">IF(C25="Р",8,"")</f>
        <v/>
      </c>
      <c r="E25" s="244" t="n">
        <f aca="false">DAY(F25)</f>
        <v>21</v>
      </c>
      <c r="F25" s="236" t="n">
        <v>43517</v>
      </c>
      <c r="G25" s="246" t="s">
        <v>35</v>
      </c>
      <c r="H25" s="238" t="n">
        <f aca="false">IF(G25="Р",8,"")</f>
        <v>8</v>
      </c>
      <c r="I25" s="245" t="n">
        <f aca="false">DAY(J25)</f>
        <v>21</v>
      </c>
      <c r="J25" s="236" t="n">
        <v>43517</v>
      </c>
      <c r="K25" s="246" t="s">
        <v>35</v>
      </c>
      <c r="L25" s="238" t="n">
        <f aca="false">IF(K25="Р",8,"")</f>
        <v>8</v>
      </c>
    </row>
    <row r="26" customFormat="false" ht="12.75" hidden="false" customHeight="false" outlineLevel="0" collapsed="false">
      <c r="A26" s="240" t="n">
        <f aca="false">DAY(B26)</f>
        <v>22</v>
      </c>
      <c r="B26" s="241" t="n">
        <v>43518</v>
      </c>
      <c r="C26" s="242" t="s">
        <v>38</v>
      </c>
      <c r="D26" s="243" t="str">
        <f aca="false">IF(C26="Р",8,"")</f>
        <v/>
      </c>
      <c r="E26" s="244" t="n">
        <f aca="false">DAY(F26)</f>
        <v>22</v>
      </c>
      <c r="F26" s="236" t="n">
        <v>43518</v>
      </c>
      <c r="G26" s="246" t="s">
        <v>35</v>
      </c>
      <c r="H26" s="238" t="n">
        <f aca="false">IF(G26="Р",8,"")</f>
        <v>8</v>
      </c>
      <c r="I26" s="245" t="n">
        <f aca="false">DAY(J26)</f>
        <v>22</v>
      </c>
      <c r="J26" s="236" t="n">
        <v>43518</v>
      </c>
      <c r="K26" s="246" t="s">
        <v>35</v>
      </c>
      <c r="L26" s="238" t="n">
        <f aca="false">IF(K26="Р",8,"")</f>
        <v>8</v>
      </c>
    </row>
    <row r="27" customFormat="false" ht="12.75" hidden="false" customHeight="false" outlineLevel="0" collapsed="false">
      <c r="A27" s="240" t="n">
        <f aca="false">DAY(B27)</f>
        <v>23</v>
      </c>
      <c r="B27" s="241" t="n">
        <v>43519</v>
      </c>
      <c r="C27" s="242" t="s">
        <v>35</v>
      </c>
      <c r="D27" s="243" t="n">
        <f aca="false">IF(C27="Р",8,"")</f>
        <v>8</v>
      </c>
      <c r="E27" s="244" t="n">
        <f aca="false">DAY(F27)</f>
        <v>23</v>
      </c>
      <c r="F27" s="236" t="n">
        <v>43519</v>
      </c>
      <c r="G27" s="246" t="s">
        <v>35</v>
      </c>
      <c r="H27" s="238" t="n">
        <f aca="false">IF(G27="Р",8,"")</f>
        <v>8</v>
      </c>
      <c r="I27" s="245" t="n">
        <f aca="false">DAY(J27)</f>
        <v>23</v>
      </c>
      <c r="J27" s="236" t="n">
        <v>43519</v>
      </c>
      <c r="K27" s="237" t="s">
        <v>38</v>
      </c>
      <c r="L27" s="238" t="str">
        <f aca="false">IF(K27="Р",8,"")</f>
        <v/>
      </c>
    </row>
    <row r="28" customFormat="false" ht="12.75" hidden="false" customHeight="false" outlineLevel="0" collapsed="false">
      <c r="A28" s="240" t="n">
        <f aca="false">DAY(B28)</f>
        <v>24</v>
      </c>
      <c r="B28" s="241" t="n">
        <v>43520</v>
      </c>
      <c r="C28" s="242" t="s">
        <v>35</v>
      </c>
      <c r="D28" s="243" t="n">
        <f aca="false">IF(C28="Р",8,"")</f>
        <v>8</v>
      </c>
      <c r="E28" s="244" t="n">
        <f aca="false">DAY(F28)</f>
        <v>24</v>
      </c>
      <c r="F28" s="236" t="n">
        <v>43520</v>
      </c>
      <c r="G28" s="246" t="s">
        <v>35</v>
      </c>
      <c r="H28" s="238" t="n">
        <f aca="false">IF(G28="Р",8,"")</f>
        <v>8</v>
      </c>
      <c r="I28" s="245" t="n">
        <f aca="false">DAY(J28)</f>
        <v>24</v>
      </c>
      <c r="J28" s="236" t="n">
        <v>43520</v>
      </c>
      <c r="K28" s="237" t="s">
        <v>38</v>
      </c>
      <c r="L28" s="238" t="str">
        <f aca="false">IF(K28="Р",8,"")</f>
        <v/>
      </c>
    </row>
    <row r="29" customFormat="false" ht="12.75" hidden="false" customHeight="false" outlineLevel="0" collapsed="false">
      <c r="A29" s="240" t="n">
        <f aca="false">DAY(B29)</f>
        <v>25</v>
      </c>
      <c r="B29" s="241" t="n">
        <v>43521</v>
      </c>
      <c r="C29" s="242" t="s">
        <v>35</v>
      </c>
      <c r="D29" s="243" t="n">
        <f aca="false">IF(C29="Р",8,"")</f>
        <v>8</v>
      </c>
      <c r="E29" s="244" t="n">
        <f aca="false">DAY(F29)</f>
        <v>25</v>
      </c>
      <c r="F29" s="236" t="n">
        <v>43521</v>
      </c>
      <c r="G29" s="237" t="s">
        <v>38</v>
      </c>
      <c r="H29" s="238" t="str">
        <f aca="false">IF(G29="Р",8,"")</f>
        <v/>
      </c>
      <c r="I29" s="245" t="n">
        <f aca="false">DAY(J29)</f>
        <v>25</v>
      </c>
      <c r="J29" s="236" t="n">
        <v>43521</v>
      </c>
      <c r="K29" s="246" t="s">
        <v>35</v>
      </c>
      <c r="L29" s="238" t="n">
        <f aca="false">IF(K29="Р",8,"")</f>
        <v>8</v>
      </c>
    </row>
    <row r="30" customFormat="false" ht="12.75" hidden="false" customHeight="false" outlineLevel="0" collapsed="false">
      <c r="A30" s="240" t="n">
        <f aca="false">DAY(B30)</f>
        <v>26</v>
      </c>
      <c r="B30" s="241" t="n">
        <v>43522</v>
      </c>
      <c r="C30" s="242" t="s">
        <v>35</v>
      </c>
      <c r="D30" s="243" t="n">
        <f aca="false">IF(C30="Р",8,"")</f>
        <v>8</v>
      </c>
      <c r="E30" s="244" t="n">
        <f aca="false">DAY(F30)</f>
        <v>26</v>
      </c>
      <c r="F30" s="236" t="n">
        <v>43522</v>
      </c>
      <c r="G30" s="237" t="s">
        <v>38</v>
      </c>
      <c r="H30" s="238" t="str">
        <f aca="false">IF(G30="Р",8,"")</f>
        <v/>
      </c>
      <c r="I30" s="245" t="n">
        <f aca="false">DAY(J30)</f>
        <v>26</v>
      </c>
      <c r="J30" s="236" t="n">
        <v>43522</v>
      </c>
      <c r="K30" s="246" t="s">
        <v>35</v>
      </c>
      <c r="L30" s="238" t="n">
        <f aca="false">IF(K30="Р",8,"")</f>
        <v>8</v>
      </c>
    </row>
    <row r="31" customFormat="false" ht="12.75" hidden="false" customHeight="false" outlineLevel="0" collapsed="false">
      <c r="A31" s="240" t="n">
        <f aca="false">DAY(B31)</f>
        <v>27</v>
      </c>
      <c r="B31" s="241" t="n">
        <v>43523</v>
      </c>
      <c r="C31" s="242" t="s">
        <v>38</v>
      </c>
      <c r="D31" s="243" t="str">
        <f aca="false">IF(C31="Р",8,"")</f>
        <v/>
      </c>
      <c r="E31" s="244" t="n">
        <f aca="false">DAY(F31)</f>
        <v>27</v>
      </c>
      <c r="F31" s="236" t="n">
        <v>43523</v>
      </c>
      <c r="G31" s="246" t="s">
        <v>35</v>
      </c>
      <c r="H31" s="238" t="n">
        <f aca="false">IF(G31="Р",8,"")</f>
        <v>8</v>
      </c>
      <c r="I31" s="245" t="n">
        <f aca="false">DAY(J31)</f>
        <v>27</v>
      </c>
      <c r="J31" s="236" t="n">
        <v>43523</v>
      </c>
      <c r="K31" s="246" t="s">
        <v>35</v>
      </c>
      <c r="L31" s="238" t="n">
        <f aca="false">IF(K31="Р",8,"")</f>
        <v>8</v>
      </c>
    </row>
    <row r="32" customFormat="false" ht="12.75" hidden="false" customHeight="false" outlineLevel="0" collapsed="false">
      <c r="A32" s="240" t="n">
        <f aca="false">DAY(B32)</f>
        <v>28</v>
      </c>
      <c r="B32" s="241" t="n">
        <v>43524</v>
      </c>
      <c r="C32" s="242" t="s">
        <v>38</v>
      </c>
      <c r="D32" s="243" t="str">
        <f aca="false">IF(C32="Р",8,"")</f>
        <v/>
      </c>
      <c r="E32" s="244" t="n">
        <f aca="false">DAY(F32)</f>
        <v>28</v>
      </c>
      <c r="F32" s="236" t="n">
        <v>43524</v>
      </c>
      <c r="G32" s="246" t="s">
        <v>35</v>
      </c>
      <c r="H32" s="238" t="n">
        <f aca="false">IF(G32="Р",8,"")</f>
        <v>8</v>
      </c>
      <c r="I32" s="245" t="n">
        <f aca="false">DAY(J32)</f>
        <v>28</v>
      </c>
      <c r="J32" s="236" t="n">
        <v>43524</v>
      </c>
      <c r="K32" s="246" t="s">
        <v>35</v>
      </c>
      <c r="L32" s="238" t="n">
        <f aca="false">IF(K32="Р",8,"")</f>
        <v>8</v>
      </c>
    </row>
    <row r="33" customFormat="false" ht="12.75" hidden="false" customHeight="false" outlineLevel="0" collapsed="false">
      <c r="A33" s="240"/>
      <c r="B33" s="241"/>
      <c r="C33" s="242"/>
      <c r="D33" s="243"/>
      <c r="E33" s="244"/>
      <c r="F33" s="236"/>
      <c r="G33" s="246"/>
      <c r="H33" s="247"/>
      <c r="I33" s="245"/>
      <c r="J33" s="236"/>
      <c r="K33" s="246"/>
      <c r="L33" s="247"/>
    </row>
    <row r="34" customFormat="false" ht="12.75" hidden="false" customHeight="false" outlineLevel="0" collapsed="false">
      <c r="A34" s="240"/>
      <c r="B34" s="241"/>
      <c r="C34" s="242"/>
      <c r="D34" s="243"/>
      <c r="E34" s="244"/>
      <c r="F34" s="236"/>
      <c r="G34" s="246"/>
      <c r="H34" s="247"/>
      <c r="I34" s="245"/>
      <c r="J34" s="236"/>
      <c r="K34" s="246"/>
      <c r="L34" s="247"/>
    </row>
    <row r="35" customFormat="false" ht="13.5" hidden="false" customHeight="false" outlineLevel="0" collapsed="false">
      <c r="A35" s="248"/>
      <c r="B35" s="249"/>
      <c r="C35" s="250"/>
      <c r="D35" s="251"/>
      <c r="E35" s="252"/>
      <c r="F35" s="253"/>
      <c r="G35" s="254"/>
      <c r="H35" s="255"/>
      <c r="I35" s="256"/>
      <c r="J35" s="253"/>
      <c r="K35" s="254"/>
      <c r="L35" s="255"/>
    </row>
    <row r="36" customFormat="false" ht="15.75" hidden="false" customHeight="false" outlineLevel="0" collapsed="false">
      <c r="A36" s="257" t="s">
        <v>291</v>
      </c>
      <c r="B36" s="258" t="s">
        <v>292</v>
      </c>
      <c r="C36" s="259" t="n">
        <f aca="false">COUNTIF(C5:C35,"Р")</f>
        <v>18</v>
      </c>
      <c r="D36" s="260" t="n">
        <f aca="false">SUM(D5:D35)</f>
        <v>144</v>
      </c>
      <c r="E36" s="261" t="s">
        <v>291</v>
      </c>
      <c r="F36" s="258" t="s">
        <v>292</v>
      </c>
      <c r="G36" s="259" t="n">
        <f aca="false">COUNTIF(G5:G35,"Р")</f>
        <v>18</v>
      </c>
      <c r="H36" s="262" t="n">
        <f aca="false">SUM(H5:H35)</f>
        <v>144</v>
      </c>
      <c r="I36" s="263" t="s">
        <v>291</v>
      </c>
      <c r="J36" s="258" t="s">
        <v>292</v>
      </c>
      <c r="K36" s="259" t="n">
        <f aca="false">COUNTIF(K5:K35,"Р")</f>
        <v>20</v>
      </c>
      <c r="L36" s="262" t="n">
        <f aca="false">SUM(L5:L35)</f>
        <v>160</v>
      </c>
    </row>
    <row r="37" customFormat="false" ht="15" hidden="false" customHeight="false" outlineLevel="0" collapsed="false">
      <c r="A37" s="264" t="s">
        <v>293</v>
      </c>
      <c r="C37" s="265"/>
      <c r="D37" s="266"/>
      <c r="E37" s="267" t="s">
        <v>293</v>
      </c>
      <c r="F37" s="268"/>
      <c r="G37" s="269"/>
      <c r="H37" s="270"/>
      <c r="I37" s="271" t="s">
        <v>293</v>
      </c>
      <c r="J37" s="268"/>
      <c r="K37" s="269"/>
      <c r="L37" s="270"/>
    </row>
    <row r="38" customFormat="false" ht="15.75" hidden="false" customHeight="false" outlineLevel="0" collapsed="false">
      <c r="A38" s="226" t="s">
        <v>294</v>
      </c>
      <c r="B38" s="272"/>
      <c r="C38" s="273"/>
      <c r="D38" s="274"/>
      <c r="E38" s="275" t="s">
        <v>294</v>
      </c>
      <c r="F38" s="276"/>
      <c r="G38" s="277"/>
      <c r="H38" s="278"/>
      <c r="I38" s="279" t="s">
        <v>294</v>
      </c>
      <c r="J38" s="276"/>
      <c r="K38" s="277"/>
      <c r="L38" s="278"/>
    </row>
    <row r="39" customFormat="false" ht="18.75" hidden="false" customHeight="false" outlineLevel="0" collapsed="false"/>
  </sheetData>
  <mergeCells count="6">
    <mergeCell ref="A1:D1"/>
    <mergeCell ref="E1:H1"/>
    <mergeCell ref="I1:L1"/>
    <mergeCell ref="A2:D2"/>
    <mergeCell ref="E2:H2"/>
    <mergeCell ref="I2:L2"/>
  </mergeCells>
  <conditionalFormatting sqref="C38">
    <cfRule type="cellIs" priority="2" operator="lessThan" aboveAverage="0" equalAverage="0" bottom="0" percent="0" rank="0" text="" dxfId="0">
      <formula>0</formula>
    </cfRule>
    <cfRule type="cellIs" priority="3" operator="greaterThan" aboveAverage="0" equalAverage="0" bottom="0" percent="0" rank="0" text="" dxfId="1">
      <formula>"&gt;0"</formula>
    </cfRule>
  </conditionalFormatting>
  <conditionalFormatting sqref="D38">
    <cfRule type="cellIs" priority="4" operator="lessThan" aboveAverage="0" equalAverage="0" bottom="0" percent="0" rank="0" text="" dxfId="2">
      <formula>0</formula>
    </cfRule>
    <cfRule type="cellIs" priority="5" operator="greaterThan" aboveAverage="0" equalAverage="0" bottom="0" percent="0" rank="0" text="" dxfId="3">
      <formula>"&gt;0"</formula>
    </cfRule>
  </conditionalFormatting>
  <conditionalFormatting sqref="G38">
    <cfRule type="cellIs" priority="6" operator="lessThan" aboveAverage="0" equalAverage="0" bottom="0" percent="0" rank="0" text="" dxfId="4">
      <formula>0</formula>
    </cfRule>
    <cfRule type="cellIs" priority="7" operator="greaterThan" aboveAverage="0" equalAverage="0" bottom="0" percent="0" rank="0" text="" dxfId="5">
      <formula>"&gt;0"</formula>
    </cfRule>
  </conditionalFormatting>
  <conditionalFormatting sqref="H38">
    <cfRule type="cellIs" priority="8" operator="lessThan" aboveAverage="0" equalAverage="0" bottom="0" percent="0" rank="0" text="" dxfId="6">
      <formula>0</formula>
    </cfRule>
    <cfRule type="cellIs" priority="9" operator="greaterThan" aboveAverage="0" equalAverage="0" bottom="0" percent="0" rank="0" text="" dxfId="7">
      <formula>"&gt;0"</formula>
    </cfRule>
  </conditionalFormatting>
  <conditionalFormatting sqref="K38">
    <cfRule type="cellIs" priority="10" operator="lessThan" aboveAverage="0" equalAverage="0" bottom="0" percent="0" rank="0" text="" dxfId="8">
      <formula>0</formula>
    </cfRule>
    <cfRule type="cellIs" priority="11" operator="greaterThan" aboveAverage="0" equalAverage="0" bottom="0" percent="0" rank="0" text="" dxfId="9">
      <formula>"&gt;0"</formula>
    </cfRule>
  </conditionalFormatting>
  <conditionalFormatting sqref="L38">
    <cfRule type="cellIs" priority="12" operator="lessThan" aboveAverage="0" equalAverage="0" bottom="0" percent="0" rank="0" text="" dxfId="10">
      <formula>0</formula>
    </cfRule>
    <cfRule type="cellIs" priority="13" operator="greaterThan" aboveAverage="0" equalAverage="0" bottom="0" percent="0" rank="0" text="" dxfId="11">
      <formula>"&gt;0"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true"/>
  </sheetPr>
  <dimension ref="A2:BA36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80" workbookViewId="0">
      <pane xSplit="5" ySplit="12" topLeftCell="F330" activePane="bottomRight" state="frozen"/>
      <selection pane="topLeft" activeCell="A1" activeCellId="0" sqref="A1"/>
      <selection pane="topRight" activeCell="F1" activeCellId="0" sqref="F1"/>
      <selection pane="bottomLeft" activeCell="A330" activeCellId="0" sqref="A330"/>
      <selection pane="bottomRight" activeCell="A337" activeCellId="0" sqref="A337"/>
    </sheetView>
  </sheetViews>
  <sheetFormatPr defaultRowHeight="12.75"/>
  <cols>
    <col collapsed="false" hidden="false" max="1" min="1" style="1" width="3.99489795918367"/>
    <col collapsed="false" hidden="false" max="2" min="2" style="1" width="32.3877551020408"/>
    <col collapsed="false" hidden="false" max="3" min="3" style="120" width="16.5510204081633"/>
    <col collapsed="false" hidden="false" max="4" min="4" style="1" width="27.6836734693878"/>
    <col collapsed="false" hidden="false" max="5" min="5" style="1" width="3.99489795918367"/>
    <col collapsed="false" hidden="false" max="36" min="6" style="1" width="4.70918367346939"/>
    <col collapsed="false" hidden="false" max="37" min="37" style="1" width="8.70408163265306"/>
    <col collapsed="false" hidden="false" max="39" min="38" style="1" width="4.70918367346939"/>
    <col collapsed="false" hidden="false" max="40" min="40" style="1" width="9.55612244897959"/>
    <col collapsed="false" hidden="false" max="41" min="41" style="1" width="5.56122448979592"/>
    <col collapsed="false" hidden="false" max="45" min="42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9.28061224489796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9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4"/>
      <c r="Q4" s="14"/>
      <c r="R4" s="14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  <c r="Q5" s="20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4"/>
      <c r="Q6" s="14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K6" s="11"/>
    </row>
    <row r="7" customFormat="false" ht="16.5" hidden="false" customHeight="true" outlineLevel="0" collapsed="false">
      <c r="A7" s="11"/>
      <c r="B7" s="22"/>
      <c r="C7" s="194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3"/>
      <c r="X7" s="23"/>
      <c r="Y7" s="23"/>
      <c r="Z7" s="23"/>
      <c r="AA7" s="23"/>
      <c r="AB7" s="23"/>
      <c r="AC7" s="23"/>
      <c r="AD7" s="23"/>
      <c r="AE7" s="27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93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196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46.45" hidden="false" customHeight="true" outlineLevel="0" collapsed="false">
      <c r="A11" s="31"/>
      <c r="B11" s="31"/>
      <c r="C11" s="196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2" t="n">
        <v>11</v>
      </c>
      <c r="Q11" s="42" t="n">
        <v>12</v>
      </c>
      <c r="R11" s="42" t="n">
        <v>13</v>
      </c>
      <c r="S11" s="42" t="n">
        <v>14</v>
      </c>
      <c r="T11" s="42" t="n">
        <v>15</v>
      </c>
      <c r="U11" s="42" t="n">
        <v>16</v>
      </c>
      <c r="V11" s="42" t="n">
        <v>17</v>
      </c>
      <c r="W11" s="42" t="n">
        <v>18</v>
      </c>
      <c r="X11" s="42" t="n">
        <v>19</v>
      </c>
      <c r="Y11" s="42" t="n">
        <v>20</v>
      </c>
      <c r="Z11" s="42" t="n">
        <v>21</v>
      </c>
      <c r="AA11" s="42" t="n">
        <v>22</v>
      </c>
      <c r="AB11" s="42" t="n">
        <v>23</v>
      </c>
      <c r="AC11" s="42" t="n">
        <v>24</v>
      </c>
      <c r="AD11" s="42" t="n">
        <v>25</v>
      </c>
      <c r="AE11" s="42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5.25" hidden="false" customHeight="true" outlineLevel="0" collapsed="false">
      <c r="A12" s="46"/>
      <c r="B12" s="47"/>
      <c r="C12" s="197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/>
      </c>
      <c r="C13" s="102"/>
      <c r="D13" s="60" t="str">
        <f aca="false">IFERROR(VLOOKUP($C13,Списки!$A$1:$C$3999,3,0),"")</f>
        <v/>
      </c>
      <c r="E13" s="0"/>
      <c r="F13" s="61" t="str">
        <f aca="false">VLOOKUP(F$11,Графік!$E$5:$H$32,3,0)</f>
        <v>ВВ</v>
      </c>
      <c r="G13" s="62" t="str">
        <f aca="false">VLOOKUP(G$11,Графік!$E$5:$H$32,3,0)</f>
        <v>ВВ</v>
      </c>
      <c r="H13" s="62" t="str">
        <f aca="false">VLOOKUP(H$11,Графік!$E$5:$H$32,3,0)</f>
        <v>Р</v>
      </c>
      <c r="I13" s="62" t="str">
        <f aca="false">VLOOKUP(I$11,Графік!$E$5:$H$32,3,0)</f>
        <v>Р</v>
      </c>
      <c r="J13" s="62" t="str">
        <f aca="false">VLOOKUP(J$11,Графік!$E$5:$H$32,3,0)</f>
        <v>Р</v>
      </c>
      <c r="K13" s="62" t="str">
        <f aca="false">VLOOKUP(K$11,Графік!$E$5:$H$32,3,0)</f>
        <v>Р</v>
      </c>
      <c r="L13" s="62" t="str">
        <f aca="false">VLOOKUP(L$11,Графік!$E$5:$H$32,3,0)</f>
        <v>ВВ</v>
      </c>
      <c r="M13" s="62" t="str">
        <f aca="false">VLOOKUP(M$11,Графік!$E$5:$H$32,3,0)</f>
        <v>ВВ</v>
      </c>
      <c r="N13" s="62" t="str">
        <f aca="false">VLOOKUP(N$11,Графік!$E$5:$H$32,3,0)</f>
        <v>Р</v>
      </c>
      <c r="O13" s="62" t="str">
        <f aca="false">VLOOKUP(O$11,Графік!$E$5:$H$32,3,0)</f>
        <v>Р</v>
      </c>
      <c r="P13" s="62" t="str">
        <f aca="false">VLOOKUP(P$11,Графік!$E$5:$H$32,3,0)</f>
        <v>Р</v>
      </c>
      <c r="Q13" s="62" t="str">
        <f aca="false">VLOOKUP(Q$11,Графік!$E$5:$H$32,3,0)</f>
        <v>Р</v>
      </c>
      <c r="R13" s="62" t="str">
        <f aca="false">VLOOKUP(R$11,Графік!$E$5:$H$32,3,0)</f>
        <v>ВВ</v>
      </c>
      <c r="S13" s="62" t="str">
        <f aca="false">VLOOKUP(S$11,Графік!$E$5:$H$32,3,0)</f>
        <v>ВВ</v>
      </c>
      <c r="T13" s="62" t="str">
        <f aca="false">VLOOKUP(T$11,Графік!$E$5:$H$32,3,0)</f>
        <v>Р</v>
      </c>
      <c r="U13" s="62" t="str">
        <f aca="false">VLOOKUP(U$11,Графік!$E$5:$H$32,3,0)</f>
        <v>Р</v>
      </c>
      <c r="V13" s="62" t="str">
        <f aca="false">VLOOKUP(V$11,Графік!$E$5:$H$32,3,0)</f>
        <v>Р</v>
      </c>
      <c r="W13" s="62" t="str">
        <f aca="false">VLOOKUP(W$11,Графік!$E$5:$H$32,3,0)</f>
        <v>Р</v>
      </c>
      <c r="X13" s="62" t="str">
        <f aca="false">VLOOKUP(X$11,Графік!$E$5:$H$32,3,0)</f>
        <v>ВВ</v>
      </c>
      <c r="Y13" s="62" t="str">
        <f aca="false">VLOOKUP(Y$11,Графік!$E$5:$H$32,3,0)</f>
        <v>ВВ</v>
      </c>
      <c r="Z13" s="62" t="str">
        <f aca="false">VLOOKUP(Z$11,Графік!$E$5:$H$32,3,0)</f>
        <v>Р</v>
      </c>
      <c r="AA13" s="62" t="str">
        <f aca="false">VLOOKUP(AA$11,Графік!$E$5:$H$32,3,0)</f>
        <v>Р</v>
      </c>
      <c r="AB13" s="62" t="str">
        <f aca="false">VLOOKUP(AB$11,Графік!$E$5:$H$32,3,0)</f>
        <v>Р</v>
      </c>
      <c r="AC13" s="62" t="str">
        <f aca="false">VLOOKUP(AC$11,Графік!$E$5:$H$32,3,0)</f>
        <v>Р</v>
      </c>
      <c r="AD13" s="62" t="str">
        <f aca="false">VLOOKUP(AD$11,Графік!$E$5:$H$32,3,0)</f>
        <v>ВВ</v>
      </c>
      <c r="AE13" s="62" t="str">
        <f aca="false">VLOOKUP(AE$11,Графік!$E$5:$H$32,3,0)</f>
        <v>ВВ</v>
      </c>
      <c r="AF13" s="62" t="str">
        <f aca="false">VLOOKUP(AF$11,Графік!$E$5:$H$32,3,0)</f>
        <v>Р</v>
      </c>
      <c r="AG13" s="62" t="str">
        <f aca="false">VLOOKUP(AG$11,Графік!$E$5:$H$32,3,0)</f>
        <v>Р</v>
      </c>
      <c r="AH13" s="62"/>
      <c r="AI13" s="62"/>
      <c r="AJ13" s="65"/>
      <c r="AK13" s="66" t="n">
        <f aca="false">SUMIF($F13:$AJ16,"Р",$F14:$AJ14)</f>
        <v>144</v>
      </c>
      <c r="AL13" s="67" t="n">
        <f aca="false">SUMIF($F15:$AJ16,"НУ",$F16:$AJ16)</f>
        <v>0</v>
      </c>
      <c r="AM13" s="68" t="n">
        <f aca="false">SUMIF(F13:AJ16,"РВ",F14:AJ14)</f>
        <v>0</v>
      </c>
      <c r="AN13" s="69" t="n">
        <f aca="false">AK13+AL13+AM13</f>
        <v>144</v>
      </c>
      <c r="AO13" s="70" t="n">
        <f aca="false">COUNTIF($F13:$AJ16,"=Р")</f>
        <v>18</v>
      </c>
      <c r="AP13" s="70" t="n">
        <f aca="false">COUNTIF($F13:$AJ16,"=ВВ")</f>
        <v>10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0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0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str">
        <f aca="false">IF(C13&gt;1,Графік!$H$36,"")</f>
        <v/>
      </c>
    </row>
    <row r="14" s="80" customFormat="true" ht="15" hidden="false" customHeight="true" outlineLevel="0" collapsed="false">
      <c r="A14" s="57"/>
      <c r="B14" s="58"/>
      <c r="C14" s="102"/>
      <c r="D14" s="60"/>
      <c r="E14" s="74"/>
      <c r="F14" s="75" t="str">
        <f aca="false">IF(F13="Р",8,"")</f>
        <v/>
      </c>
      <c r="G14" s="76" t="str">
        <f aca="false">IF(G13="Р",8,"")</f>
        <v/>
      </c>
      <c r="H14" s="76" t="n">
        <f aca="false">IF(H13="Р",8,"")</f>
        <v>8</v>
      </c>
      <c r="I14" s="76" t="n">
        <f aca="false">IF(I13="Р",8,"")</f>
        <v>8</v>
      </c>
      <c r="J14" s="76" t="n">
        <f aca="false">IF(J13="Р",8,"")</f>
        <v>8</v>
      </c>
      <c r="K14" s="76" t="n">
        <f aca="false">IF(K13="Р",8,"")</f>
        <v>8</v>
      </c>
      <c r="L14" s="76" t="str">
        <f aca="false">IF(L13="Р",8,"")</f>
        <v/>
      </c>
      <c r="M14" s="76" t="str">
        <f aca="false">IF(M13="Р",8,"")</f>
        <v/>
      </c>
      <c r="N14" s="76" t="n">
        <f aca="false">IF(N13="Р",8,"")</f>
        <v>8</v>
      </c>
      <c r="O14" s="76" t="n">
        <f aca="false">IF(O13="Р",8,"")</f>
        <v>8</v>
      </c>
      <c r="P14" s="76" t="n">
        <f aca="false">IF(P13="Р",8,"")</f>
        <v>8</v>
      </c>
      <c r="Q14" s="76" t="n">
        <f aca="false">IF(Q13="Р",8,"")</f>
        <v>8</v>
      </c>
      <c r="R14" s="76" t="str">
        <f aca="false">IF(R13="Р",8,"")</f>
        <v/>
      </c>
      <c r="S14" s="76" t="str">
        <f aca="false">IF(S13="Р",8,"")</f>
        <v/>
      </c>
      <c r="T14" s="76" t="n">
        <f aca="false">IF(T13="Р",8,"")</f>
        <v>8</v>
      </c>
      <c r="U14" s="76" t="n">
        <f aca="false">IF(U13="Р",8,"")</f>
        <v>8</v>
      </c>
      <c r="V14" s="76" t="n">
        <f aca="false">IF(V13="Р",8,"")</f>
        <v>8</v>
      </c>
      <c r="W14" s="76" t="n">
        <f aca="false">IF(W13="Р",8,"")</f>
        <v>8</v>
      </c>
      <c r="X14" s="76" t="str">
        <f aca="false">IF(X13="Р",8,"")</f>
        <v/>
      </c>
      <c r="Y14" s="76" t="str">
        <f aca="false">IF(Y13="Р",8,"")</f>
        <v/>
      </c>
      <c r="Z14" s="76" t="n">
        <f aca="false">IF(Z13="Р",8,"")</f>
        <v>8</v>
      </c>
      <c r="AA14" s="76" t="n">
        <f aca="false">IF(AA13="Р",8,"")</f>
        <v>8</v>
      </c>
      <c r="AB14" s="76" t="n">
        <f aca="false">IF(AB13="Р",8,"")</f>
        <v>8</v>
      </c>
      <c r="AC14" s="76" t="n">
        <f aca="false">IF(AC13="Р",8,"")</f>
        <v>8</v>
      </c>
      <c r="AD14" s="76" t="str">
        <f aca="false">IF(AD13="Р",8,"")</f>
        <v/>
      </c>
      <c r="AE14" s="76" t="str">
        <f aca="false">IF(AE13="Р",8,"")</f>
        <v/>
      </c>
      <c r="AF14" s="76" t="n">
        <f aca="false">IF(AF13="Р",8,"")</f>
        <v>8</v>
      </c>
      <c r="AG14" s="76" t="n">
        <f aca="false">IF(AG13="Р",8,"")</f>
        <v>8</v>
      </c>
      <c r="AH14" s="76"/>
      <c r="AI14" s="76"/>
      <c r="AJ14" s="79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102"/>
      <c r="D15" s="60"/>
      <c r="E15" s="74"/>
      <c r="F15" s="81" t="str">
        <f aca="false">IF(F16&gt;0,"НУ","")</f>
        <v/>
      </c>
      <c r="G15" s="82" t="str">
        <f aca="false">IF(G16&gt;0,"НУ","")</f>
        <v/>
      </c>
      <c r="H15" s="82" t="str">
        <f aca="false">IF(H16&gt;0,"НУ","")</f>
        <v/>
      </c>
      <c r="I15" s="82" t="str">
        <f aca="false">IF(I16&gt;0,"НУ","")</f>
        <v/>
      </c>
      <c r="J15" s="82" t="str">
        <f aca="false">IF(J16&gt;0,"НУ","")</f>
        <v/>
      </c>
      <c r="K15" s="82" t="str">
        <f aca="false">IF(K16&gt;0,"НУ","")</f>
        <v/>
      </c>
      <c r="L15" s="82" t="str">
        <f aca="false">IF(L16&gt;0,"НУ","")</f>
        <v/>
      </c>
      <c r="M15" s="82" t="str">
        <f aca="false">IF(M16&gt;0,"НУ","")</f>
        <v/>
      </c>
      <c r="N15" s="82" t="str">
        <f aca="false">IF(N16&gt;0,"НУ","")</f>
        <v/>
      </c>
      <c r="O15" s="82" t="str">
        <f aca="false">IF(O16&gt;0,"НУ","")</f>
        <v/>
      </c>
      <c r="P15" s="82" t="str">
        <f aca="false">IF(P16&gt;0,"НУ","")</f>
        <v/>
      </c>
      <c r="Q15" s="82" t="str">
        <f aca="false">IF(Q16&gt;0,"НУ","")</f>
        <v/>
      </c>
      <c r="R15" s="82" t="str">
        <f aca="false">IF(R16&gt;0,"НУ","")</f>
        <v/>
      </c>
      <c r="S15" s="82" t="str">
        <f aca="false">IF(S16&gt;0,"НУ","")</f>
        <v/>
      </c>
      <c r="T15" s="82" t="str">
        <f aca="false">IF(T16&gt;0,"НУ","")</f>
        <v/>
      </c>
      <c r="U15" s="82" t="str">
        <f aca="false">IF(U16&gt;0,"НУ","")</f>
        <v/>
      </c>
      <c r="V15" s="82" t="str">
        <f aca="false">IF(V16&gt;0,"НУ","")</f>
        <v/>
      </c>
      <c r="W15" s="82" t="str">
        <f aca="false">IF(W16&gt;0,"НУ","")</f>
        <v/>
      </c>
      <c r="X15" s="82" t="str">
        <f aca="false">IF(X16&gt;0,"НУ","")</f>
        <v/>
      </c>
      <c r="Y15" s="82" t="str">
        <f aca="false">IF(Y16&gt;0,"НУ","")</f>
        <v/>
      </c>
      <c r="Z15" s="82" t="str">
        <f aca="false">IF(Z16&gt;0,"НУ","")</f>
        <v/>
      </c>
      <c r="AA15" s="82" t="str">
        <f aca="false">IF(AA16&gt;0,"НУ","")</f>
        <v/>
      </c>
      <c r="AB15" s="82" t="str">
        <f aca="false">IF(AB16&gt;0,"НУ","")</f>
        <v/>
      </c>
      <c r="AC15" s="82" t="str">
        <f aca="false">IF(AC16&gt;0,"НУ","")</f>
        <v/>
      </c>
      <c r="AD15" s="82" t="str">
        <f aca="false">IF(AD16&gt;0,"НУ","")</f>
        <v/>
      </c>
      <c r="AE15" s="82" t="str">
        <f aca="false">IF(AE16&gt;0,"НУ","")</f>
        <v/>
      </c>
      <c r="AF15" s="82" t="str">
        <f aca="false">IF(AF16&gt;0,"НУ","")</f>
        <v/>
      </c>
      <c r="AG15" s="82" t="str">
        <f aca="false">IF(AG16&gt;0,"НУ","")</f>
        <v/>
      </c>
      <c r="AH15" s="83" t="str">
        <f aca="false">IF(AH16&gt;0,"НУ","")</f>
        <v/>
      </c>
      <c r="AI15" s="83" t="str">
        <f aca="false">IF(AI16&gt;0,"НУ","")</f>
        <v/>
      </c>
      <c r="AJ15" s="85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102"/>
      <c r="D16" s="60"/>
      <c r="E16" s="86"/>
      <c r="F16" s="87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91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/>
      </c>
      <c r="C17" s="102"/>
      <c r="D17" s="60" t="str">
        <f aca="false">IFERROR(VLOOKUP($C17,Списки!$A$1:$C$3999,3,0),"")</f>
        <v/>
      </c>
      <c r="E17" s="92"/>
      <c r="F17" s="61" t="str">
        <f aca="false">VLOOKUP(F$11,Графік!$E$5:$H$32,3,0)</f>
        <v>ВВ</v>
      </c>
      <c r="G17" s="62" t="str">
        <f aca="false">VLOOKUP(G$11,Графік!$E$5:$H$32,3,0)</f>
        <v>ВВ</v>
      </c>
      <c r="H17" s="62" t="str">
        <f aca="false">VLOOKUP(H$11,Графік!$E$5:$H$32,3,0)</f>
        <v>Р</v>
      </c>
      <c r="I17" s="62" t="str">
        <f aca="false">VLOOKUP(I$11,Графік!$E$5:$H$32,3,0)</f>
        <v>Р</v>
      </c>
      <c r="J17" s="62" t="str">
        <f aca="false">VLOOKUP(J$11,Графік!$E$5:$H$32,3,0)</f>
        <v>Р</v>
      </c>
      <c r="K17" s="62" t="str">
        <f aca="false">VLOOKUP(K$11,Графік!$E$5:$H$32,3,0)</f>
        <v>Р</v>
      </c>
      <c r="L17" s="62" t="str">
        <f aca="false">VLOOKUP(L$11,Графік!$E$5:$H$32,3,0)</f>
        <v>ВВ</v>
      </c>
      <c r="M17" s="62" t="str">
        <f aca="false">VLOOKUP(M$11,Графік!$E$5:$H$32,3,0)</f>
        <v>ВВ</v>
      </c>
      <c r="N17" s="62" t="str">
        <f aca="false">VLOOKUP(N$11,Графік!$E$5:$H$32,3,0)</f>
        <v>Р</v>
      </c>
      <c r="O17" s="62" t="str">
        <f aca="false">VLOOKUP(O$11,Графік!$E$5:$H$32,3,0)</f>
        <v>Р</v>
      </c>
      <c r="P17" s="62" t="str">
        <f aca="false">VLOOKUP(P$11,Графік!$E$5:$H$32,3,0)</f>
        <v>Р</v>
      </c>
      <c r="Q17" s="62" t="str">
        <f aca="false">VLOOKUP(Q$11,Графік!$E$5:$H$32,3,0)</f>
        <v>Р</v>
      </c>
      <c r="R17" s="62" t="str">
        <f aca="false">VLOOKUP(R$11,Графік!$E$5:$H$32,3,0)</f>
        <v>ВВ</v>
      </c>
      <c r="S17" s="62" t="str">
        <f aca="false">VLOOKUP(S$11,Графік!$E$5:$H$32,3,0)</f>
        <v>ВВ</v>
      </c>
      <c r="T17" s="62" t="str">
        <f aca="false">VLOOKUP(T$11,Графік!$E$5:$H$32,3,0)</f>
        <v>Р</v>
      </c>
      <c r="U17" s="62" t="str">
        <f aca="false">VLOOKUP(U$11,Графік!$E$5:$H$32,3,0)</f>
        <v>Р</v>
      </c>
      <c r="V17" s="62" t="str">
        <f aca="false">VLOOKUP(V$11,Графік!$E$5:$H$32,3,0)</f>
        <v>Р</v>
      </c>
      <c r="W17" s="62" t="str">
        <f aca="false">VLOOKUP(W$11,Графік!$E$5:$H$32,3,0)</f>
        <v>Р</v>
      </c>
      <c r="X17" s="62" t="str">
        <f aca="false">VLOOKUP(X$11,Графік!$E$5:$H$32,3,0)</f>
        <v>ВВ</v>
      </c>
      <c r="Y17" s="62" t="str">
        <f aca="false">VLOOKUP(Y$11,Графік!$E$5:$H$32,3,0)</f>
        <v>ВВ</v>
      </c>
      <c r="Z17" s="62" t="str">
        <f aca="false">VLOOKUP(Z$11,Графік!$E$5:$H$32,3,0)</f>
        <v>Р</v>
      </c>
      <c r="AA17" s="62" t="str">
        <f aca="false">VLOOKUP(AA$11,Графік!$E$5:$H$32,3,0)</f>
        <v>Р</v>
      </c>
      <c r="AB17" s="62" t="str">
        <f aca="false">VLOOKUP(AB$11,Графік!$E$5:$H$32,3,0)</f>
        <v>Р</v>
      </c>
      <c r="AC17" s="62" t="str">
        <f aca="false">VLOOKUP(AC$11,Графік!$E$5:$H$32,3,0)</f>
        <v>Р</v>
      </c>
      <c r="AD17" s="62" t="str">
        <f aca="false">VLOOKUP(AD$11,Графік!$E$5:$H$32,3,0)</f>
        <v>ВВ</v>
      </c>
      <c r="AE17" s="62" t="str">
        <f aca="false">VLOOKUP(AE$11,Графік!$E$5:$H$32,3,0)</f>
        <v>ВВ</v>
      </c>
      <c r="AF17" s="62" t="str">
        <f aca="false">VLOOKUP(AF$11,Графік!$E$5:$H$32,3,0)</f>
        <v>Р</v>
      </c>
      <c r="AG17" s="62" t="str">
        <f aca="false">VLOOKUP(AG$11,Графік!$E$5:$H$32,3,0)</f>
        <v>Р</v>
      </c>
      <c r="AH17" s="62"/>
      <c r="AI17" s="62"/>
      <c r="AJ17" s="65"/>
      <c r="AK17" s="93" t="n">
        <f aca="false">SUMIF($F17:$AJ20,"Р",$F18:$AJ18)</f>
        <v>144</v>
      </c>
      <c r="AL17" s="94" t="n">
        <f aca="false">SUMIF($F19:$AJ20,"НУ",$F20:$AJ20)</f>
        <v>0</v>
      </c>
      <c r="AM17" s="95" t="n">
        <f aca="false">SUMIF(F17:AJ20,"РВ",F18:AJ18)</f>
        <v>0</v>
      </c>
      <c r="AN17" s="96" t="n">
        <f aca="false">AK17+AL17+AM17</f>
        <v>144</v>
      </c>
      <c r="AO17" s="70" t="n">
        <f aca="false">COUNTIF($F17:$AJ20,"=Р")</f>
        <v>18</v>
      </c>
      <c r="AP17" s="97" t="n">
        <f aca="false">COUNTIF($F17:$AJ20,"=ВВ")</f>
        <v>10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0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0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0</v>
      </c>
      <c r="BA17" s="73" t="str">
        <f aca="false">IF(C17&gt;1,Графік!$H$36,"")</f>
        <v/>
      </c>
    </row>
    <row r="18" customFormat="false" ht="15" hidden="false" customHeight="true" outlineLevel="0" collapsed="false">
      <c r="A18" s="57"/>
      <c r="B18" s="58"/>
      <c r="C18" s="102"/>
      <c r="D18" s="60"/>
      <c r="E18" s="100"/>
      <c r="F18" s="75" t="str">
        <f aca="false">IF(F17="Р",8,"")</f>
        <v/>
      </c>
      <c r="G18" s="76" t="str">
        <f aca="false">IF(G17="Р",8,"")</f>
        <v/>
      </c>
      <c r="H18" s="76" t="n">
        <f aca="false">IF(H17="Р",8,"")</f>
        <v>8</v>
      </c>
      <c r="I18" s="76" t="n">
        <f aca="false">IF(I17="Р",8,"")</f>
        <v>8</v>
      </c>
      <c r="J18" s="76" t="n">
        <f aca="false">IF(J17="Р",8,"")</f>
        <v>8</v>
      </c>
      <c r="K18" s="76" t="n">
        <f aca="false">IF(K17="Р",8,"")</f>
        <v>8</v>
      </c>
      <c r="L18" s="76" t="str">
        <f aca="false">IF(L17="Р",8,"")</f>
        <v/>
      </c>
      <c r="M18" s="76" t="str">
        <f aca="false">IF(M17="Р",8,"")</f>
        <v/>
      </c>
      <c r="N18" s="76" t="n">
        <f aca="false">IF(N17="Р",8,"")</f>
        <v>8</v>
      </c>
      <c r="O18" s="76" t="n">
        <f aca="false">IF(O17="Р",8,"")</f>
        <v>8</v>
      </c>
      <c r="P18" s="76" t="n">
        <f aca="false">IF(P17="Р",8,"")</f>
        <v>8</v>
      </c>
      <c r="Q18" s="76" t="n">
        <f aca="false">IF(Q17="Р",8,"")</f>
        <v>8</v>
      </c>
      <c r="R18" s="76" t="str">
        <f aca="false">IF(R17="Р",8,"")</f>
        <v/>
      </c>
      <c r="S18" s="76" t="str">
        <f aca="false">IF(S17="Р",8,"")</f>
        <v/>
      </c>
      <c r="T18" s="76" t="n">
        <f aca="false">IF(T17="Р",8,"")</f>
        <v>8</v>
      </c>
      <c r="U18" s="76" t="n">
        <f aca="false">IF(U17="Р",8,"")</f>
        <v>8</v>
      </c>
      <c r="V18" s="76" t="n">
        <f aca="false">IF(V17="Р",8,"")</f>
        <v>8</v>
      </c>
      <c r="W18" s="76" t="n">
        <f aca="false">IF(W17="Р",8,"")</f>
        <v>8</v>
      </c>
      <c r="X18" s="76" t="str">
        <f aca="false">IF(X17="Р",8,"")</f>
        <v/>
      </c>
      <c r="Y18" s="76" t="str">
        <f aca="false">IF(Y17="Р",8,"")</f>
        <v/>
      </c>
      <c r="Z18" s="76" t="n">
        <f aca="false">IF(Z17="Р",8,"")</f>
        <v>8</v>
      </c>
      <c r="AA18" s="76" t="n">
        <f aca="false">IF(AA17="Р",8,"")</f>
        <v>8</v>
      </c>
      <c r="AB18" s="76" t="n">
        <f aca="false">IF(AB17="Р",8,"")</f>
        <v>8</v>
      </c>
      <c r="AC18" s="76" t="n">
        <f aca="false">IF(AC17="Р",8,"")</f>
        <v>8</v>
      </c>
      <c r="AD18" s="76" t="str">
        <f aca="false">IF(AD17="Р",8,"")</f>
        <v/>
      </c>
      <c r="AE18" s="76" t="str">
        <f aca="false">IF(AE17="Р",8,"")</f>
        <v/>
      </c>
      <c r="AF18" s="76" t="n">
        <f aca="false">IF(AF17="Р",8,"")</f>
        <v>8</v>
      </c>
      <c r="AG18" s="76" t="n">
        <f aca="false">IF(AG17="Р",8,"")</f>
        <v>8</v>
      </c>
      <c r="AH18" s="76"/>
      <c r="AI18" s="76"/>
      <c r="AJ18" s="79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102"/>
      <c r="D19" s="60"/>
      <c r="E19" s="100"/>
      <c r="F19" s="81" t="str">
        <f aca="false">IF(F20&gt;0,"НУ","")</f>
        <v/>
      </c>
      <c r="G19" s="82" t="str">
        <f aca="false">IF(G20&gt;0,"НУ","")</f>
        <v/>
      </c>
      <c r="H19" s="82" t="str">
        <f aca="false">IF(H20&gt;0,"НУ","")</f>
        <v/>
      </c>
      <c r="I19" s="82" t="str">
        <f aca="false">IF(I20&gt;0,"НУ","")</f>
        <v/>
      </c>
      <c r="J19" s="82" t="str">
        <f aca="false">IF(J20&gt;0,"НУ","")</f>
        <v/>
      </c>
      <c r="K19" s="82" t="str">
        <f aca="false">IF(K20&gt;0,"НУ","")</f>
        <v/>
      </c>
      <c r="L19" s="82" t="str">
        <f aca="false">IF(L20&gt;0,"НУ","")</f>
        <v/>
      </c>
      <c r="M19" s="82" t="str">
        <f aca="false">IF(M20&gt;0,"НУ","")</f>
        <v/>
      </c>
      <c r="N19" s="82" t="str">
        <f aca="false">IF(N20&gt;0,"НУ","")</f>
        <v/>
      </c>
      <c r="O19" s="82" t="str">
        <f aca="false">IF(O20&gt;0,"НУ","")</f>
        <v/>
      </c>
      <c r="P19" s="82" t="str">
        <f aca="false">IF(P20&gt;0,"НУ","")</f>
        <v/>
      </c>
      <c r="Q19" s="82" t="str">
        <f aca="false">IF(Q20&gt;0,"НУ","")</f>
        <v/>
      </c>
      <c r="R19" s="82" t="str">
        <f aca="false">IF(R20&gt;0,"НУ","")</f>
        <v/>
      </c>
      <c r="S19" s="82" t="str">
        <f aca="false">IF(S20&gt;0,"НУ","")</f>
        <v/>
      </c>
      <c r="T19" s="82" t="str">
        <f aca="false">IF(T20&gt;0,"НУ","")</f>
        <v/>
      </c>
      <c r="U19" s="82" t="str">
        <f aca="false">IF(U20&gt;0,"НУ","")</f>
        <v/>
      </c>
      <c r="V19" s="82" t="str">
        <f aca="false">IF(V20&gt;0,"НУ","")</f>
        <v/>
      </c>
      <c r="W19" s="82" t="str">
        <f aca="false">IF(W20&gt;0,"НУ","")</f>
        <v/>
      </c>
      <c r="X19" s="82" t="str">
        <f aca="false">IF(X20&gt;0,"НУ","")</f>
        <v/>
      </c>
      <c r="Y19" s="82" t="str">
        <f aca="false">IF(Y20&gt;0,"НУ","")</f>
        <v/>
      </c>
      <c r="Z19" s="82" t="str">
        <f aca="false">IF(Z20&gt;0,"НУ","")</f>
        <v/>
      </c>
      <c r="AA19" s="82" t="str">
        <f aca="false">IF(AA20&gt;0,"НУ","")</f>
        <v/>
      </c>
      <c r="AB19" s="82" t="str">
        <f aca="false">IF(AB20&gt;0,"НУ","")</f>
        <v/>
      </c>
      <c r="AC19" s="82" t="str">
        <f aca="false">IF(AC20&gt;0,"НУ","")</f>
        <v/>
      </c>
      <c r="AD19" s="82" t="str">
        <f aca="false">IF(AD20&gt;0,"НУ","")</f>
        <v/>
      </c>
      <c r="AE19" s="82" t="str">
        <f aca="false">IF(AE20&gt;0,"НУ","")</f>
        <v/>
      </c>
      <c r="AF19" s="82" t="str">
        <f aca="false">IF(AF20&gt;0,"НУ","")</f>
        <v/>
      </c>
      <c r="AG19" s="82" t="str">
        <f aca="false">IF(AG20&gt;0,"НУ","")</f>
        <v/>
      </c>
      <c r="AH19" s="83" t="str">
        <f aca="false">IF(AH20&gt;0,"НУ","")</f>
        <v/>
      </c>
      <c r="AI19" s="83" t="str">
        <f aca="false">IF(AI20&gt;0,"НУ","")</f>
        <v/>
      </c>
      <c r="AJ19" s="85" t="str">
        <f aca="false">IF(AJ20&gt;0,"НУ","")</f>
        <v/>
      </c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102"/>
      <c r="D20" s="60"/>
      <c r="E20" s="101"/>
      <c r="F20" s="87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91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/>
      </c>
      <c r="C21" s="102"/>
      <c r="D21" s="60" t="str">
        <f aca="false">IFERROR(VLOOKUP($C21,Списки!$A$1:$C$3999,3,0),"")</f>
        <v/>
      </c>
      <c r="E21" s="92"/>
      <c r="F21" s="61" t="str">
        <f aca="false">VLOOKUP(F$11,Графік!$E$5:$H$32,3,0)</f>
        <v>ВВ</v>
      </c>
      <c r="G21" s="62" t="str">
        <f aca="false">VLOOKUP(G$11,Графік!$E$5:$H$32,3,0)</f>
        <v>ВВ</v>
      </c>
      <c r="H21" s="62" t="str">
        <f aca="false">VLOOKUP(H$11,Графік!$E$5:$H$32,3,0)</f>
        <v>Р</v>
      </c>
      <c r="I21" s="62" t="str">
        <f aca="false">VLOOKUP(I$11,Графік!$E$5:$H$32,3,0)</f>
        <v>Р</v>
      </c>
      <c r="J21" s="62" t="str">
        <f aca="false">VLOOKUP(J$11,Графік!$E$5:$H$32,3,0)</f>
        <v>Р</v>
      </c>
      <c r="K21" s="62" t="str">
        <f aca="false">VLOOKUP(K$11,Графік!$E$5:$H$32,3,0)</f>
        <v>Р</v>
      </c>
      <c r="L21" s="62" t="str">
        <f aca="false">VLOOKUP(L$11,Графік!$E$5:$H$32,3,0)</f>
        <v>ВВ</v>
      </c>
      <c r="M21" s="62" t="str">
        <f aca="false">VLOOKUP(M$11,Графік!$E$5:$H$32,3,0)</f>
        <v>ВВ</v>
      </c>
      <c r="N21" s="62" t="str">
        <f aca="false">VLOOKUP(N$11,Графік!$E$5:$H$32,3,0)</f>
        <v>Р</v>
      </c>
      <c r="O21" s="62" t="str">
        <f aca="false">VLOOKUP(O$11,Графік!$E$5:$H$32,3,0)</f>
        <v>Р</v>
      </c>
      <c r="P21" s="62" t="str">
        <f aca="false">VLOOKUP(P$11,Графік!$E$5:$H$32,3,0)</f>
        <v>Р</v>
      </c>
      <c r="Q21" s="62" t="str">
        <f aca="false">VLOOKUP(Q$11,Графік!$E$5:$H$32,3,0)</f>
        <v>Р</v>
      </c>
      <c r="R21" s="62" t="str">
        <f aca="false">VLOOKUP(R$11,Графік!$E$5:$H$32,3,0)</f>
        <v>ВВ</v>
      </c>
      <c r="S21" s="62" t="str">
        <f aca="false">VLOOKUP(S$11,Графік!$E$5:$H$32,3,0)</f>
        <v>ВВ</v>
      </c>
      <c r="T21" s="62" t="str">
        <f aca="false">VLOOKUP(T$11,Графік!$E$5:$H$32,3,0)</f>
        <v>Р</v>
      </c>
      <c r="U21" s="62" t="str">
        <f aca="false">VLOOKUP(U$11,Графік!$E$5:$H$32,3,0)</f>
        <v>Р</v>
      </c>
      <c r="V21" s="62" t="str">
        <f aca="false">VLOOKUP(V$11,Графік!$E$5:$H$32,3,0)</f>
        <v>Р</v>
      </c>
      <c r="W21" s="62" t="str">
        <f aca="false">VLOOKUP(W$11,Графік!$E$5:$H$32,3,0)</f>
        <v>Р</v>
      </c>
      <c r="X21" s="62" t="str">
        <f aca="false">VLOOKUP(X$11,Графік!$E$5:$H$32,3,0)</f>
        <v>ВВ</v>
      </c>
      <c r="Y21" s="62" t="str">
        <f aca="false">VLOOKUP(Y$11,Графік!$E$5:$H$32,3,0)</f>
        <v>ВВ</v>
      </c>
      <c r="Z21" s="62" t="str">
        <f aca="false">VLOOKUP(Z$11,Графік!$E$5:$H$32,3,0)</f>
        <v>Р</v>
      </c>
      <c r="AA21" s="62" t="str">
        <f aca="false">VLOOKUP(AA$11,Графік!$E$5:$H$32,3,0)</f>
        <v>Р</v>
      </c>
      <c r="AB21" s="62" t="str">
        <f aca="false">VLOOKUP(AB$11,Графік!$E$5:$H$32,3,0)</f>
        <v>Р</v>
      </c>
      <c r="AC21" s="62" t="str">
        <f aca="false">VLOOKUP(AC$11,Графік!$E$5:$H$32,3,0)</f>
        <v>Р</v>
      </c>
      <c r="AD21" s="62" t="str">
        <f aca="false">VLOOKUP(AD$11,Графік!$E$5:$H$32,3,0)</f>
        <v>ВВ</v>
      </c>
      <c r="AE21" s="62" t="str">
        <f aca="false">VLOOKUP(AE$11,Графік!$E$5:$H$32,3,0)</f>
        <v>ВВ</v>
      </c>
      <c r="AF21" s="62" t="str">
        <f aca="false">VLOOKUP(AF$11,Графік!$E$5:$H$32,3,0)</f>
        <v>Р</v>
      </c>
      <c r="AG21" s="62" t="str">
        <f aca="false">VLOOKUP(AG$11,Графік!$E$5:$H$32,3,0)</f>
        <v>Р</v>
      </c>
      <c r="AH21" s="62"/>
      <c r="AI21" s="62"/>
      <c r="AJ21" s="65"/>
      <c r="AK21" s="93" t="n">
        <f aca="false">SUMIF($F21:$AJ24,"Р",$F22:$AJ22)</f>
        <v>144</v>
      </c>
      <c r="AL21" s="94" t="n">
        <f aca="false">SUMIF($F23:$AJ24,"НУ",$F24:$AJ24)</f>
        <v>0</v>
      </c>
      <c r="AM21" s="95" t="n">
        <f aca="false">SUMIF(F21:AJ24,"РВ",F22:AJ22)</f>
        <v>0</v>
      </c>
      <c r="AN21" s="96" t="n">
        <f aca="false">AK21+AL21+AM21</f>
        <v>144</v>
      </c>
      <c r="AO21" s="70" t="n">
        <f aca="false">COUNTIF($F21:$AJ24,"=Р")</f>
        <v>18</v>
      </c>
      <c r="AP21" s="97" t="n">
        <f aca="false">COUNTIF($F21:$AJ24,"=ВВ")</f>
        <v>10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0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0</v>
      </c>
      <c r="BA21" s="73" t="str">
        <f aca="false">IF(C21&gt;1,Графік!$H$36,"")</f>
        <v/>
      </c>
    </row>
    <row r="22" customFormat="false" ht="15" hidden="false" customHeight="true" outlineLevel="0" collapsed="false">
      <c r="A22" s="57"/>
      <c r="B22" s="58"/>
      <c r="C22" s="102"/>
      <c r="D22" s="60"/>
      <c r="E22" s="100"/>
      <c r="F22" s="75" t="str">
        <f aca="false">IF(F21="Р",8,"")</f>
        <v/>
      </c>
      <c r="G22" s="76" t="str">
        <f aca="false">IF(G21="Р",8,"")</f>
        <v/>
      </c>
      <c r="H22" s="76" t="n">
        <f aca="false">IF(H21="Р",8,"")</f>
        <v>8</v>
      </c>
      <c r="I22" s="76" t="n">
        <f aca="false">IF(I21="Р",8,"")</f>
        <v>8</v>
      </c>
      <c r="J22" s="76" t="n">
        <f aca="false">IF(J21="Р",8,"")</f>
        <v>8</v>
      </c>
      <c r="K22" s="76" t="n">
        <f aca="false">IF(K21="Р",8,"")</f>
        <v>8</v>
      </c>
      <c r="L22" s="76" t="str">
        <f aca="false">IF(L21="Р",8,"")</f>
        <v/>
      </c>
      <c r="M22" s="76" t="str">
        <f aca="false">IF(M21="Р",8,"")</f>
        <v/>
      </c>
      <c r="N22" s="76" t="n">
        <f aca="false">IF(N21="Р",8,"")</f>
        <v>8</v>
      </c>
      <c r="O22" s="76" t="n">
        <f aca="false">IF(O21="Р",8,"")</f>
        <v>8</v>
      </c>
      <c r="P22" s="76" t="n">
        <f aca="false">IF(P21="Р",8,"")</f>
        <v>8</v>
      </c>
      <c r="Q22" s="76" t="n">
        <f aca="false">IF(Q21="Р",8,"")</f>
        <v>8</v>
      </c>
      <c r="R22" s="76" t="str">
        <f aca="false">IF(R21="Р",8,"")</f>
        <v/>
      </c>
      <c r="S22" s="76" t="str">
        <f aca="false">IF(S21="Р",8,"")</f>
        <v/>
      </c>
      <c r="T22" s="76" t="n">
        <f aca="false">IF(T21="Р",8,"")</f>
        <v>8</v>
      </c>
      <c r="U22" s="76" t="n">
        <f aca="false">IF(U21="Р",8,"")</f>
        <v>8</v>
      </c>
      <c r="V22" s="76" t="n">
        <f aca="false">IF(V21="Р",8,"")</f>
        <v>8</v>
      </c>
      <c r="W22" s="76" t="n">
        <f aca="false">IF(W21="Р",8,"")</f>
        <v>8</v>
      </c>
      <c r="X22" s="76" t="str">
        <f aca="false">IF(X21="Р",8,"")</f>
        <v/>
      </c>
      <c r="Y22" s="76" t="str">
        <f aca="false">IF(Y21="Р",8,"")</f>
        <v/>
      </c>
      <c r="Z22" s="76" t="n">
        <f aca="false">IF(Z21="Р",8,"")</f>
        <v>8</v>
      </c>
      <c r="AA22" s="76" t="n">
        <f aca="false">IF(AA21="Р",8,"")</f>
        <v>8</v>
      </c>
      <c r="AB22" s="76" t="n">
        <f aca="false">IF(AB21="Р",8,"")</f>
        <v>8</v>
      </c>
      <c r="AC22" s="76" t="n">
        <f aca="false">IF(AC21="Р",8,"")</f>
        <v>8</v>
      </c>
      <c r="AD22" s="76" t="str">
        <f aca="false">IF(AD21="Р",8,"")</f>
        <v/>
      </c>
      <c r="AE22" s="76" t="str">
        <f aca="false">IF(AE21="Р",8,"")</f>
        <v/>
      </c>
      <c r="AF22" s="76" t="n">
        <f aca="false">IF(AF21="Р",8,"")</f>
        <v>8</v>
      </c>
      <c r="AG22" s="76" t="n">
        <f aca="false">IF(AG21="Р",8,"")</f>
        <v>8</v>
      </c>
      <c r="AH22" s="76"/>
      <c r="AI22" s="76"/>
      <c r="AJ22" s="79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102"/>
      <c r="D23" s="60"/>
      <c r="E23" s="100"/>
      <c r="F23" s="81" t="str">
        <f aca="false">IF(F24&gt;0,"НУ","")</f>
        <v/>
      </c>
      <c r="G23" s="82" t="str">
        <f aca="false">IF(G24&gt;0,"НУ","")</f>
        <v/>
      </c>
      <c r="H23" s="82" t="str">
        <f aca="false">IF(H24&gt;0,"НУ","")</f>
        <v/>
      </c>
      <c r="I23" s="82" t="str">
        <f aca="false">IF(I24&gt;0,"НУ","")</f>
        <v/>
      </c>
      <c r="J23" s="82" t="str">
        <f aca="false">IF(J24&gt;0,"НУ","")</f>
        <v/>
      </c>
      <c r="K23" s="82" t="str">
        <f aca="false">IF(K24&gt;0,"НУ","")</f>
        <v/>
      </c>
      <c r="L23" s="82" t="str">
        <f aca="false">IF(L24&gt;0,"НУ","")</f>
        <v/>
      </c>
      <c r="M23" s="82" t="str">
        <f aca="false">IF(M24&gt;0,"НУ","")</f>
        <v/>
      </c>
      <c r="N23" s="82" t="str">
        <f aca="false">IF(N24&gt;0,"НУ","")</f>
        <v/>
      </c>
      <c r="O23" s="82" t="str">
        <f aca="false">IF(O24&gt;0,"НУ","")</f>
        <v/>
      </c>
      <c r="P23" s="82" t="str">
        <f aca="false">IF(P24&gt;0,"НУ","")</f>
        <v/>
      </c>
      <c r="Q23" s="82" t="str">
        <f aca="false">IF(Q24&gt;0,"НУ","")</f>
        <v/>
      </c>
      <c r="R23" s="82" t="str">
        <f aca="false">IF(R24&gt;0,"НУ","")</f>
        <v/>
      </c>
      <c r="S23" s="82" t="str">
        <f aca="false">IF(S24&gt;0,"НУ","")</f>
        <v/>
      </c>
      <c r="T23" s="82" t="str">
        <f aca="false">IF(T24&gt;0,"НУ","")</f>
        <v/>
      </c>
      <c r="U23" s="82" t="str">
        <f aca="false">IF(U24&gt;0,"НУ","")</f>
        <v/>
      </c>
      <c r="V23" s="82" t="str">
        <f aca="false">IF(V24&gt;0,"НУ","")</f>
        <v/>
      </c>
      <c r="W23" s="82" t="str">
        <f aca="false">IF(W24&gt;0,"НУ","")</f>
        <v/>
      </c>
      <c r="X23" s="82" t="str">
        <f aca="false">IF(X24&gt;0,"НУ","")</f>
        <v/>
      </c>
      <c r="Y23" s="82" t="str">
        <f aca="false">IF(Y24&gt;0,"НУ","")</f>
        <v/>
      </c>
      <c r="Z23" s="82" t="str">
        <f aca="false">IF(Z24&gt;0,"НУ","")</f>
        <v/>
      </c>
      <c r="AA23" s="82" t="str">
        <f aca="false">IF(AA24&gt;0,"НУ","")</f>
        <v/>
      </c>
      <c r="AB23" s="82" t="str">
        <f aca="false">IF(AB24&gt;0,"НУ","")</f>
        <v/>
      </c>
      <c r="AC23" s="82" t="str">
        <f aca="false">IF(AC24&gt;0,"НУ","")</f>
        <v/>
      </c>
      <c r="AD23" s="82" t="str">
        <f aca="false">IF(AD24&gt;0,"НУ","")</f>
        <v/>
      </c>
      <c r="AE23" s="82" t="str">
        <f aca="false">IF(AE24&gt;0,"НУ","")</f>
        <v/>
      </c>
      <c r="AF23" s="82" t="str">
        <f aca="false">IF(AF24&gt;0,"НУ","")</f>
        <v/>
      </c>
      <c r="AG23" s="82" t="str">
        <f aca="false">IF(AG24&gt;0,"НУ","")</f>
        <v/>
      </c>
      <c r="AH23" s="83" t="str">
        <f aca="false">IF(AH24&gt;0,"НУ","")</f>
        <v/>
      </c>
      <c r="AI23" s="83" t="str">
        <f aca="false">IF(AI24&gt;0,"НУ","")</f>
        <v/>
      </c>
      <c r="AJ23" s="85" t="str">
        <f aca="false">IF(AJ24&gt;0,"НУ","")</f>
        <v/>
      </c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102"/>
      <c r="D24" s="60"/>
      <c r="E24" s="101"/>
      <c r="F24" s="87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91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/>
      </c>
      <c r="C25" s="102"/>
      <c r="D25" s="60" t="str">
        <f aca="false">IFERROR(VLOOKUP($C25,Списки!$A$1:$C$3999,3,0),"")</f>
        <v/>
      </c>
      <c r="E25" s="92"/>
      <c r="F25" s="61" t="str">
        <f aca="false">VLOOKUP(F$11,Графік!$E$5:$H$32,3,0)</f>
        <v>ВВ</v>
      </c>
      <c r="G25" s="62" t="str">
        <f aca="false">VLOOKUP(G$11,Графік!$E$5:$H$32,3,0)</f>
        <v>ВВ</v>
      </c>
      <c r="H25" s="62" t="str">
        <f aca="false">VLOOKUP(H$11,Графік!$E$5:$H$32,3,0)</f>
        <v>Р</v>
      </c>
      <c r="I25" s="62" t="str">
        <f aca="false">VLOOKUP(I$11,Графік!$E$5:$H$32,3,0)</f>
        <v>Р</v>
      </c>
      <c r="J25" s="62" t="str">
        <f aca="false">VLOOKUP(J$11,Графік!$E$5:$H$32,3,0)</f>
        <v>Р</v>
      </c>
      <c r="K25" s="62" t="str">
        <f aca="false">VLOOKUP(K$11,Графік!$E$5:$H$32,3,0)</f>
        <v>Р</v>
      </c>
      <c r="L25" s="62" t="str">
        <f aca="false">VLOOKUP(L$11,Графік!$E$5:$H$32,3,0)</f>
        <v>ВВ</v>
      </c>
      <c r="M25" s="62" t="str">
        <f aca="false">VLOOKUP(M$11,Графік!$E$5:$H$32,3,0)</f>
        <v>ВВ</v>
      </c>
      <c r="N25" s="62" t="str">
        <f aca="false">VLOOKUP(N$11,Графік!$E$5:$H$32,3,0)</f>
        <v>Р</v>
      </c>
      <c r="O25" s="62" t="str">
        <f aca="false">VLOOKUP(O$11,Графік!$E$5:$H$32,3,0)</f>
        <v>Р</v>
      </c>
      <c r="P25" s="62" t="str">
        <f aca="false">VLOOKUP(P$11,Графік!$E$5:$H$32,3,0)</f>
        <v>Р</v>
      </c>
      <c r="Q25" s="62" t="str">
        <f aca="false">VLOOKUP(Q$11,Графік!$E$5:$H$32,3,0)</f>
        <v>Р</v>
      </c>
      <c r="R25" s="62" t="str">
        <f aca="false">VLOOKUP(R$11,Графік!$E$5:$H$32,3,0)</f>
        <v>ВВ</v>
      </c>
      <c r="S25" s="62" t="str">
        <f aca="false">VLOOKUP(S$11,Графік!$E$5:$H$32,3,0)</f>
        <v>ВВ</v>
      </c>
      <c r="T25" s="62" t="str">
        <f aca="false">VLOOKUP(T$11,Графік!$E$5:$H$32,3,0)</f>
        <v>Р</v>
      </c>
      <c r="U25" s="62" t="str">
        <f aca="false">VLOOKUP(U$11,Графік!$E$5:$H$32,3,0)</f>
        <v>Р</v>
      </c>
      <c r="V25" s="62" t="str">
        <f aca="false">VLOOKUP(V$11,Графік!$E$5:$H$32,3,0)</f>
        <v>Р</v>
      </c>
      <c r="W25" s="62" t="str">
        <f aca="false">VLOOKUP(W$11,Графік!$E$5:$H$32,3,0)</f>
        <v>Р</v>
      </c>
      <c r="X25" s="62" t="str">
        <f aca="false">VLOOKUP(X$11,Графік!$E$5:$H$32,3,0)</f>
        <v>ВВ</v>
      </c>
      <c r="Y25" s="62" t="str">
        <f aca="false">VLOOKUP(Y$11,Графік!$E$5:$H$32,3,0)</f>
        <v>ВВ</v>
      </c>
      <c r="Z25" s="62" t="str">
        <f aca="false">VLOOKUP(Z$11,Графік!$E$5:$H$32,3,0)</f>
        <v>Р</v>
      </c>
      <c r="AA25" s="62" t="str">
        <f aca="false">VLOOKUP(AA$11,Графік!$E$5:$H$32,3,0)</f>
        <v>Р</v>
      </c>
      <c r="AB25" s="62" t="str">
        <f aca="false">VLOOKUP(AB$11,Графік!$E$5:$H$32,3,0)</f>
        <v>Р</v>
      </c>
      <c r="AC25" s="62" t="str">
        <f aca="false">VLOOKUP(AC$11,Графік!$E$5:$H$32,3,0)</f>
        <v>Р</v>
      </c>
      <c r="AD25" s="62" t="str">
        <f aca="false">VLOOKUP(AD$11,Графік!$E$5:$H$32,3,0)</f>
        <v>ВВ</v>
      </c>
      <c r="AE25" s="62" t="str">
        <f aca="false">VLOOKUP(AE$11,Графік!$E$5:$H$32,3,0)</f>
        <v>ВВ</v>
      </c>
      <c r="AF25" s="62" t="str">
        <f aca="false">VLOOKUP(AF$11,Графік!$E$5:$H$32,3,0)</f>
        <v>Р</v>
      </c>
      <c r="AG25" s="62" t="str">
        <f aca="false">VLOOKUP(AG$11,Графік!$E$5:$H$32,3,0)</f>
        <v>Р</v>
      </c>
      <c r="AH25" s="62"/>
      <c r="AI25" s="62"/>
      <c r="AJ25" s="65"/>
      <c r="AK25" s="93" t="n">
        <f aca="false">SUMIF($F25:$AJ28,"Р",$F26:$AJ26)</f>
        <v>144</v>
      </c>
      <c r="AL25" s="94" t="n">
        <f aca="false">SUMIF($F27:$AJ28,"НУ",$F28:$AJ28)</f>
        <v>0</v>
      </c>
      <c r="AM25" s="95" t="n">
        <f aca="false">SUMIF(F25:AJ28,"РВ",F26:AJ26)</f>
        <v>0</v>
      </c>
      <c r="AN25" s="96" t="n">
        <f aca="false">AK25+AL25+AM25</f>
        <v>144</v>
      </c>
      <c r="AO25" s="70" t="n">
        <f aca="false">COUNTIF($F25:$AJ28,"=Р")</f>
        <v>18</v>
      </c>
      <c r="AP25" s="97" t="n">
        <f aca="false">COUNTIF($F25:$AJ28,"=ВВ")</f>
        <v>10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0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0</v>
      </c>
      <c r="BA25" s="73" t="str">
        <f aca="false">IF(C25&gt;1,Графік!$H$36,"")</f>
        <v/>
      </c>
    </row>
    <row r="26" customFormat="false" ht="15" hidden="false" customHeight="true" outlineLevel="0" collapsed="false">
      <c r="A26" s="57"/>
      <c r="B26" s="58"/>
      <c r="C26" s="102"/>
      <c r="D26" s="60"/>
      <c r="E26" s="100"/>
      <c r="F26" s="75" t="str">
        <f aca="false">IF(F25="Р",8,"")</f>
        <v/>
      </c>
      <c r="G26" s="76" t="str">
        <f aca="false">IF(G25="Р",8,"")</f>
        <v/>
      </c>
      <c r="H26" s="76" t="n">
        <f aca="false">IF(H25="Р",8,"")</f>
        <v>8</v>
      </c>
      <c r="I26" s="76" t="n">
        <f aca="false">IF(I25="Р",8,"")</f>
        <v>8</v>
      </c>
      <c r="J26" s="76" t="n">
        <f aca="false">IF(J25="Р",8,"")</f>
        <v>8</v>
      </c>
      <c r="K26" s="76" t="n">
        <f aca="false">IF(K25="Р",8,"")</f>
        <v>8</v>
      </c>
      <c r="L26" s="76" t="str">
        <f aca="false">IF(L25="Р",8,"")</f>
        <v/>
      </c>
      <c r="M26" s="76" t="str">
        <f aca="false">IF(M25="Р",8,"")</f>
        <v/>
      </c>
      <c r="N26" s="76" t="n">
        <f aca="false">IF(N25="Р",8,"")</f>
        <v>8</v>
      </c>
      <c r="O26" s="76" t="n">
        <f aca="false">IF(O25="Р",8,"")</f>
        <v>8</v>
      </c>
      <c r="P26" s="76" t="n">
        <f aca="false">IF(P25="Р",8,"")</f>
        <v>8</v>
      </c>
      <c r="Q26" s="76" t="n">
        <f aca="false">IF(Q25="Р",8,"")</f>
        <v>8</v>
      </c>
      <c r="R26" s="76" t="str">
        <f aca="false">IF(R25="Р",8,"")</f>
        <v/>
      </c>
      <c r="S26" s="76" t="str">
        <f aca="false">IF(S25="Р",8,"")</f>
        <v/>
      </c>
      <c r="T26" s="76" t="n">
        <f aca="false">IF(T25="Р",8,"")</f>
        <v>8</v>
      </c>
      <c r="U26" s="76" t="n">
        <f aca="false">IF(U25="Р",8,"")</f>
        <v>8</v>
      </c>
      <c r="V26" s="76" t="n">
        <f aca="false">IF(V25="Р",8,"")</f>
        <v>8</v>
      </c>
      <c r="W26" s="76" t="n">
        <f aca="false">IF(W25="Р",8,"")</f>
        <v>8</v>
      </c>
      <c r="X26" s="76" t="str">
        <f aca="false">IF(X25="Р",8,"")</f>
        <v/>
      </c>
      <c r="Y26" s="76" t="str">
        <f aca="false">IF(Y25="Р",8,"")</f>
        <v/>
      </c>
      <c r="Z26" s="76" t="n">
        <f aca="false">IF(Z25="Р",8,"")</f>
        <v>8</v>
      </c>
      <c r="AA26" s="76" t="n">
        <f aca="false">IF(AA25="Р",8,"")</f>
        <v>8</v>
      </c>
      <c r="AB26" s="76" t="n">
        <f aca="false">IF(AB25="Р",8,"")</f>
        <v>8</v>
      </c>
      <c r="AC26" s="76" t="n">
        <f aca="false">IF(AC25="Р",8,"")</f>
        <v>8</v>
      </c>
      <c r="AD26" s="76" t="str">
        <f aca="false">IF(AD25="Р",8,"")</f>
        <v/>
      </c>
      <c r="AE26" s="76" t="str">
        <f aca="false">IF(AE25="Р",8,"")</f>
        <v/>
      </c>
      <c r="AF26" s="76" t="n">
        <f aca="false">IF(AF25="Р",8,"")</f>
        <v>8</v>
      </c>
      <c r="AG26" s="76" t="n">
        <f aca="false">IF(AG25="Р",8,"")</f>
        <v>8</v>
      </c>
      <c r="AH26" s="76"/>
      <c r="AI26" s="76"/>
      <c r="AJ26" s="79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102"/>
      <c r="D27" s="60"/>
      <c r="E27" s="100"/>
      <c r="F27" s="81" t="str">
        <f aca="false">IF(F28&gt;0,"НУ","")</f>
        <v/>
      </c>
      <c r="G27" s="82" t="str">
        <f aca="false">IF(G28&gt;0,"НУ","")</f>
        <v/>
      </c>
      <c r="H27" s="82" t="str">
        <f aca="false">IF(H28&gt;0,"НУ","")</f>
        <v/>
      </c>
      <c r="I27" s="82" t="str">
        <f aca="false">IF(I28&gt;0,"НУ","")</f>
        <v/>
      </c>
      <c r="J27" s="82" t="str">
        <f aca="false">IF(J28&gt;0,"НУ","")</f>
        <v/>
      </c>
      <c r="K27" s="82" t="str">
        <f aca="false">IF(K28&gt;0,"НУ","")</f>
        <v/>
      </c>
      <c r="L27" s="82" t="str">
        <f aca="false">IF(L28&gt;0,"НУ","")</f>
        <v/>
      </c>
      <c r="M27" s="82" t="str">
        <f aca="false">IF(M28&gt;0,"НУ","")</f>
        <v/>
      </c>
      <c r="N27" s="82" t="str">
        <f aca="false">IF(N28&gt;0,"НУ","")</f>
        <v/>
      </c>
      <c r="O27" s="82" t="str">
        <f aca="false">IF(O28&gt;0,"НУ","")</f>
        <v/>
      </c>
      <c r="P27" s="82" t="str">
        <f aca="false">IF(P28&gt;0,"НУ","")</f>
        <v/>
      </c>
      <c r="Q27" s="82" t="str">
        <f aca="false">IF(Q28&gt;0,"НУ","")</f>
        <v/>
      </c>
      <c r="R27" s="82" t="str">
        <f aca="false">IF(R28&gt;0,"НУ","")</f>
        <v/>
      </c>
      <c r="S27" s="82" t="str">
        <f aca="false">IF(S28&gt;0,"НУ","")</f>
        <v/>
      </c>
      <c r="T27" s="82" t="str">
        <f aca="false">IF(T28&gt;0,"НУ","")</f>
        <v/>
      </c>
      <c r="U27" s="82" t="str">
        <f aca="false">IF(U28&gt;0,"НУ","")</f>
        <v/>
      </c>
      <c r="V27" s="82" t="str">
        <f aca="false">IF(V28&gt;0,"НУ","")</f>
        <v/>
      </c>
      <c r="W27" s="82" t="str">
        <f aca="false">IF(W28&gt;0,"НУ","")</f>
        <v/>
      </c>
      <c r="X27" s="82" t="str">
        <f aca="false">IF(X28&gt;0,"НУ","")</f>
        <v/>
      </c>
      <c r="Y27" s="82" t="str">
        <f aca="false">IF(Y28&gt;0,"НУ","")</f>
        <v/>
      </c>
      <c r="Z27" s="82" t="str">
        <f aca="false">IF(Z28&gt;0,"НУ","")</f>
        <v/>
      </c>
      <c r="AA27" s="82" t="str">
        <f aca="false">IF(AA28&gt;0,"НУ","")</f>
        <v/>
      </c>
      <c r="AB27" s="82" t="str">
        <f aca="false">IF(AB28&gt;0,"НУ","")</f>
        <v/>
      </c>
      <c r="AC27" s="82" t="str">
        <f aca="false">IF(AC28&gt;0,"НУ","")</f>
        <v/>
      </c>
      <c r="AD27" s="82" t="str">
        <f aca="false">IF(AD28&gt;0,"НУ","")</f>
        <v/>
      </c>
      <c r="AE27" s="82" t="str">
        <f aca="false">IF(AE28&gt;0,"НУ","")</f>
        <v/>
      </c>
      <c r="AF27" s="82" t="str">
        <f aca="false">IF(AF28&gt;0,"НУ","")</f>
        <v/>
      </c>
      <c r="AG27" s="82" t="str">
        <f aca="false">IF(AG28&gt;0,"НУ","")</f>
        <v/>
      </c>
      <c r="AH27" s="83" t="str">
        <f aca="false">IF(AH28&gt;0,"НУ","")</f>
        <v/>
      </c>
      <c r="AI27" s="83" t="str">
        <f aca="false">IF(AI28&gt;0,"НУ","")</f>
        <v/>
      </c>
      <c r="AJ27" s="85" t="str">
        <f aca="false">IF(AJ28&gt;0,"НУ","")</f>
        <v/>
      </c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102"/>
      <c r="D28" s="60"/>
      <c r="E28" s="101"/>
      <c r="F28" s="87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91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/>
      </c>
      <c r="C29" s="102"/>
      <c r="D29" s="60" t="str">
        <f aca="false">IFERROR(VLOOKUP($C29,Списки!$A$1:$C$3999,3,0),"")</f>
        <v/>
      </c>
      <c r="E29" s="92"/>
      <c r="F29" s="61" t="str">
        <f aca="false">VLOOKUP(F$11,Графік!$E$5:$H$32,3,0)</f>
        <v>ВВ</v>
      </c>
      <c r="G29" s="62" t="str">
        <f aca="false">VLOOKUP(G$11,Графік!$E$5:$H$32,3,0)</f>
        <v>ВВ</v>
      </c>
      <c r="H29" s="62" t="str">
        <f aca="false">VLOOKUP(H$11,Графік!$E$5:$H$32,3,0)</f>
        <v>Р</v>
      </c>
      <c r="I29" s="62" t="str">
        <f aca="false">VLOOKUP(I$11,Графік!$E$5:$H$32,3,0)</f>
        <v>Р</v>
      </c>
      <c r="J29" s="62" t="str">
        <f aca="false">VLOOKUP(J$11,Графік!$E$5:$H$32,3,0)</f>
        <v>Р</v>
      </c>
      <c r="K29" s="62" t="str">
        <f aca="false">VLOOKUP(K$11,Графік!$E$5:$H$32,3,0)</f>
        <v>Р</v>
      </c>
      <c r="L29" s="62" t="str">
        <f aca="false">VLOOKUP(L$11,Графік!$E$5:$H$32,3,0)</f>
        <v>ВВ</v>
      </c>
      <c r="M29" s="62" t="str">
        <f aca="false">VLOOKUP(M$11,Графік!$E$5:$H$32,3,0)</f>
        <v>ВВ</v>
      </c>
      <c r="N29" s="62" t="str">
        <f aca="false">VLOOKUP(N$11,Графік!$E$5:$H$32,3,0)</f>
        <v>Р</v>
      </c>
      <c r="O29" s="62" t="str">
        <f aca="false">VLOOKUP(O$11,Графік!$E$5:$H$32,3,0)</f>
        <v>Р</v>
      </c>
      <c r="P29" s="62" t="str">
        <f aca="false">VLOOKUP(P$11,Графік!$E$5:$H$32,3,0)</f>
        <v>Р</v>
      </c>
      <c r="Q29" s="62" t="str">
        <f aca="false">VLOOKUP(Q$11,Графік!$E$5:$H$32,3,0)</f>
        <v>Р</v>
      </c>
      <c r="R29" s="62" t="str">
        <f aca="false">VLOOKUP(R$11,Графік!$E$5:$H$32,3,0)</f>
        <v>ВВ</v>
      </c>
      <c r="S29" s="62" t="str">
        <f aca="false">VLOOKUP(S$11,Графік!$E$5:$H$32,3,0)</f>
        <v>ВВ</v>
      </c>
      <c r="T29" s="62" t="str">
        <f aca="false">VLOOKUP(T$11,Графік!$E$5:$H$32,3,0)</f>
        <v>Р</v>
      </c>
      <c r="U29" s="62" t="str">
        <f aca="false">VLOOKUP(U$11,Графік!$E$5:$H$32,3,0)</f>
        <v>Р</v>
      </c>
      <c r="V29" s="62" t="str">
        <f aca="false">VLOOKUP(V$11,Графік!$E$5:$H$32,3,0)</f>
        <v>Р</v>
      </c>
      <c r="W29" s="62" t="str">
        <f aca="false">VLOOKUP(W$11,Графік!$E$5:$H$32,3,0)</f>
        <v>Р</v>
      </c>
      <c r="X29" s="62" t="str">
        <f aca="false">VLOOKUP(X$11,Графік!$E$5:$H$32,3,0)</f>
        <v>ВВ</v>
      </c>
      <c r="Y29" s="62" t="str">
        <f aca="false">VLOOKUP(Y$11,Графік!$E$5:$H$32,3,0)</f>
        <v>ВВ</v>
      </c>
      <c r="Z29" s="62" t="str">
        <f aca="false">VLOOKUP(Z$11,Графік!$E$5:$H$32,3,0)</f>
        <v>Р</v>
      </c>
      <c r="AA29" s="62" t="str">
        <f aca="false">VLOOKUP(AA$11,Графік!$E$5:$H$32,3,0)</f>
        <v>Р</v>
      </c>
      <c r="AB29" s="62" t="str">
        <f aca="false">VLOOKUP(AB$11,Графік!$E$5:$H$32,3,0)</f>
        <v>Р</v>
      </c>
      <c r="AC29" s="62" t="str">
        <f aca="false">VLOOKUP(AC$11,Графік!$E$5:$H$32,3,0)</f>
        <v>Р</v>
      </c>
      <c r="AD29" s="62" t="str">
        <f aca="false">VLOOKUP(AD$11,Графік!$E$5:$H$32,3,0)</f>
        <v>ВВ</v>
      </c>
      <c r="AE29" s="62" t="str">
        <f aca="false">VLOOKUP(AE$11,Графік!$E$5:$H$32,3,0)</f>
        <v>ВВ</v>
      </c>
      <c r="AF29" s="62" t="str">
        <f aca="false">VLOOKUP(AF$11,Графік!$E$5:$H$32,3,0)</f>
        <v>Р</v>
      </c>
      <c r="AG29" s="62" t="str">
        <f aca="false">VLOOKUP(AG$11,Графік!$E$5:$H$32,3,0)</f>
        <v>Р</v>
      </c>
      <c r="AH29" s="62"/>
      <c r="AI29" s="62"/>
      <c r="AJ29" s="65"/>
      <c r="AK29" s="93" t="n">
        <f aca="false">SUMIF($F29:$AJ32,"Р",$F30:$AJ30)</f>
        <v>144</v>
      </c>
      <c r="AL29" s="94" t="n">
        <f aca="false">SUMIF($F31:$AJ32,"НУ",$F32:$AJ32)</f>
        <v>0</v>
      </c>
      <c r="AM29" s="95" t="n">
        <f aca="false">SUMIF(F29:AJ32,"РВ",F30:AJ30)</f>
        <v>0</v>
      </c>
      <c r="AN29" s="96" t="n">
        <f aca="false">AK29+AL29+AM29</f>
        <v>144</v>
      </c>
      <c r="AO29" s="70" t="n">
        <f aca="false">COUNTIF($F29:$AJ32,"=Р")</f>
        <v>18</v>
      </c>
      <c r="AP29" s="97" t="n">
        <f aca="false">COUNTIF($F29:$AJ32,"=ВВ")</f>
        <v>10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0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str">
        <f aca="false">IF(C29&gt;1,Графік!$H$36,"")</f>
        <v/>
      </c>
    </row>
    <row r="30" customFormat="false" ht="15" hidden="false" customHeight="true" outlineLevel="0" collapsed="false">
      <c r="A30" s="57"/>
      <c r="B30" s="58"/>
      <c r="C30" s="102"/>
      <c r="D30" s="60"/>
      <c r="E30" s="100"/>
      <c r="F30" s="75" t="str">
        <f aca="false">IF(F29="Р",8,"")</f>
        <v/>
      </c>
      <c r="G30" s="76" t="str">
        <f aca="false">IF(G29="Р",8,"")</f>
        <v/>
      </c>
      <c r="H30" s="76" t="n">
        <f aca="false">IF(H29="Р",8,"")</f>
        <v>8</v>
      </c>
      <c r="I30" s="76" t="n">
        <f aca="false">IF(I29="Р",8,"")</f>
        <v>8</v>
      </c>
      <c r="J30" s="76" t="n">
        <f aca="false">IF(J29="Р",8,"")</f>
        <v>8</v>
      </c>
      <c r="K30" s="76" t="n">
        <f aca="false">IF(K29="Р",8,"")</f>
        <v>8</v>
      </c>
      <c r="L30" s="76" t="str">
        <f aca="false">IF(L29="Р",8,"")</f>
        <v/>
      </c>
      <c r="M30" s="76" t="str">
        <f aca="false">IF(M29="Р",8,"")</f>
        <v/>
      </c>
      <c r="N30" s="76" t="n">
        <f aca="false">IF(N29="Р",8,"")</f>
        <v>8</v>
      </c>
      <c r="O30" s="76" t="n">
        <f aca="false">IF(O29="Р",8,"")</f>
        <v>8</v>
      </c>
      <c r="P30" s="76" t="n">
        <f aca="false">IF(P29="Р",8,"")</f>
        <v>8</v>
      </c>
      <c r="Q30" s="76" t="n">
        <f aca="false">IF(Q29="Р",8,"")</f>
        <v>8</v>
      </c>
      <c r="R30" s="76" t="str">
        <f aca="false">IF(R29="Р",8,"")</f>
        <v/>
      </c>
      <c r="S30" s="76" t="str">
        <f aca="false">IF(S29="Р",8,"")</f>
        <v/>
      </c>
      <c r="T30" s="76" t="n">
        <f aca="false">IF(T29="Р",8,"")</f>
        <v>8</v>
      </c>
      <c r="U30" s="76" t="n">
        <f aca="false">IF(U29="Р",8,"")</f>
        <v>8</v>
      </c>
      <c r="V30" s="76" t="n">
        <f aca="false">IF(V29="Р",8,"")</f>
        <v>8</v>
      </c>
      <c r="W30" s="76" t="n">
        <f aca="false">IF(W29="Р",8,"")</f>
        <v>8</v>
      </c>
      <c r="X30" s="76" t="str">
        <f aca="false">IF(X29="Р",8,"")</f>
        <v/>
      </c>
      <c r="Y30" s="76" t="str">
        <f aca="false">IF(Y29="Р",8,"")</f>
        <v/>
      </c>
      <c r="Z30" s="76" t="n">
        <f aca="false">IF(Z29="Р",8,"")</f>
        <v>8</v>
      </c>
      <c r="AA30" s="76" t="n">
        <f aca="false">IF(AA29="Р",8,"")</f>
        <v>8</v>
      </c>
      <c r="AB30" s="76" t="n">
        <f aca="false">IF(AB29="Р",8,"")</f>
        <v>8</v>
      </c>
      <c r="AC30" s="76" t="n">
        <f aca="false">IF(AC29="Р",8,"")</f>
        <v>8</v>
      </c>
      <c r="AD30" s="76" t="str">
        <f aca="false">IF(AD29="Р",8,"")</f>
        <v/>
      </c>
      <c r="AE30" s="76" t="str">
        <f aca="false">IF(AE29="Р",8,"")</f>
        <v/>
      </c>
      <c r="AF30" s="76" t="n">
        <f aca="false">IF(AF29="Р",8,"")</f>
        <v>8</v>
      </c>
      <c r="AG30" s="76" t="n">
        <f aca="false">IF(AG29="Р",8,"")</f>
        <v>8</v>
      </c>
      <c r="AH30" s="76"/>
      <c r="AI30" s="76"/>
      <c r="AJ30" s="79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102"/>
      <c r="D31" s="60"/>
      <c r="E31" s="100"/>
      <c r="F31" s="81" t="str">
        <f aca="false">IF(F32&gt;0,"НУ","")</f>
        <v/>
      </c>
      <c r="G31" s="82" t="str">
        <f aca="false">IF(G32&gt;0,"НУ","")</f>
        <v/>
      </c>
      <c r="H31" s="82" t="str">
        <f aca="false">IF(H32&gt;0,"НУ","")</f>
        <v/>
      </c>
      <c r="I31" s="82" t="str">
        <f aca="false">IF(I32&gt;0,"НУ","")</f>
        <v/>
      </c>
      <c r="J31" s="82" t="str">
        <f aca="false">IF(J32&gt;0,"НУ","")</f>
        <v/>
      </c>
      <c r="K31" s="82" t="str">
        <f aca="false">IF(K32&gt;0,"НУ","")</f>
        <v/>
      </c>
      <c r="L31" s="82" t="str">
        <f aca="false">IF(L32&gt;0,"НУ","")</f>
        <v/>
      </c>
      <c r="M31" s="82" t="str">
        <f aca="false">IF(M32&gt;0,"НУ","")</f>
        <v/>
      </c>
      <c r="N31" s="82" t="str">
        <f aca="false">IF(N32&gt;0,"НУ","")</f>
        <v/>
      </c>
      <c r="O31" s="82" t="str">
        <f aca="false">IF(O32&gt;0,"НУ","")</f>
        <v/>
      </c>
      <c r="P31" s="82" t="str">
        <f aca="false">IF(P32&gt;0,"НУ","")</f>
        <v/>
      </c>
      <c r="Q31" s="82" t="str">
        <f aca="false">IF(Q32&gt;0,"НУ","")</f>
        <v/>
      </c>
      <c r="R31" s="82" t="str">
        <f aca="false">IF(R32&gt;0,"НУ","")</f>
        <v/>
      </c>
      <c r="S31" s="82" t="str">
        <f aca="false">IF(S32&gt;0,"НУ","")</f>
        <v/>
      </c>
      <c r="T31" s="82" t="str">
        <f aca="false">IF(T32&gt;0,"НУ","")</f>
        <v/>
      </c>
      <c r="U31" s="82" t="str">
        <f aca="false">IF(U32&gt;0,"НУ","")</f>
        <v/>
      </c>
      <c r="V31" s="82" t="str">
        <f aca="false">IF(V32&gt;0,"НУ","")</f>
        <v/>
      </c>
      <c r="W31" s="82" t="str">
        <f aca="false">IF(W32&gt;0,"НУ","")</f>
        <v/>
      </c>
      <c r="X31" s="82" t="str">
        <f aca="false">IF(X32&gt;0,"НУ","")</f>
        <v/>
      </c>
      <c r="Y31" s="82" t="str">
        <f aca="false">IF(Y32&gt;0,"НУ","")</f>
        <v/>
      </c>
      <c r="Z31" s="82" t="str">
        <f aca="false">IF(Z32&gt;0,"НУ","")</f>
        <v/>
      </c>
      <c r="AA31" s="82" t="str">
        <f aca="false">IF(AA32&gt;0,"НУ","")</f>
        <v/>
      </c>
      <c r="AB31" s="82" t="str">
        <f aca="false">IF(AB32&gt;0,"НУ","")</f>
        <v/>
      </c>
      <c r="AC31" s="82" t="str">
        <f aca="false">IF(AC32&gt;0,"НУ","")</f>
        <v/>
      </c>
      <c r="AD31" s="82" t="str">
        <f aca="false">IF(AD32&gt;0,"НУ","")</f>
        <v/>
      </c>
      <c r="AE31" s="82" t="str">
        <f aca="false">IF(AE32&gt;0,"НУ","")</f>
        <v/>
      </c>
      <c r="AF31" s="82" t="str">
        <f aca="false">IF(AF32&gt;0,"НУ","")</f>
        <v/>
      </c>
      <c r="AG31" s="82" t="str">
        <f aca="false">IF(AG32&gt;0,"НУ","")</f>
        <v/>
      </c>
      <c r="AH31" s="83" t="str">
        <f aca="false">IF(AH32&gt;0,"НУ","")</f>
        <v/>
      </c>
      <c r="AI31" s="83" t="str">
        <f aca="false">IF(AI32&gt;0,"НУ","")</f>
        <v/>
      </c>
      <c r="AJ31" s="85" t="str">
        <f aca="false">IF(AJ32&gt;0,"НУ","")</f>
        <v/>
      </c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102"/>
      <c r="D32" s="60"/>
      <c r="E32" s="101"/>
      <c r="F32" s="87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91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/>
      </c>
      <c r="C33" s="102"/>
      <c r="D33" s="60" t="str">
        <f aca="false">IFERROR(VLOOKUP($C33,Списки!$A$1:$C$3999,3,0),"")</f>
        <v/>
      </c>
      <c r="E33" s="92"/>
      <c r="F33" s="61" t="str">
        <f aca="false">VLOOKUP(F$11,Графік!$E$5:$H$32,3,0)</f>
        <v>ВВ</v>
      </c>
      <c r="G33" s="62" t="str">
        <f aca="false">VLOOKUP(G$11,Графік!$E$5:$H$32,3,0)</f>
        <v>ВВ</v>
      </c>
      <c r="H33" s="62" t="str">
        <f aca="false">VLOOKUP(H$11,Графік!$E$5:$H$32,3,0)</f>
        <v>Р</v>
      </c>
      <c r="I33" s="62" t="str">
        <f aca="false">VLOOKUP(I$11,Графік!$E$5:$H$32,3,0)</f>
        <v>Р</v>
      </c>
      <c r="J33" s="62" t="str">
        <f aca="false">VLOOKUP(J$11,Графік!$E$5:$H$32,3,0)</f>
        <v>Р</v>
      </c>
      <c r="K33" s="62" t="str">
        <f aca="false">VLOOKUP(K$11,Графік!$E$5:$H$32,3,0)</f>
        <v>Р</v>
      </c>
      <c r="L33" s="62" t="str">
        <f aca="false">VLOOKUP(L$11,Графік!$E$5:$H$32,3,0)</f>
        <v>ВВ</v>
      </c>
      <c r="M33" s="62" t="str">
        <f aca="false">VLOOKUP(M$11,Графік!$E$5:$H$32,3,0)</f>
        <v>ВВ</v>
      </c>
      <c r="N33" s="62" t="str">
        <f aca="false">VLOOKUP(N$11,Графік!$E$5:$H$32,3,0)</f>
        <v>Р</v>
      </c>
      <c r="O33" s="62" t="str">
        <f aca="false">VLOOKUP(O$11,Графік!$E$5:$H$32,3,0)</f>
        <v>Р</v>
      </c>
      <c r="P33" s="62" t="str">
        <f aca="false">VLOOKUP(P$11,Графік!$E$5:$H$32,3,0)</f>
        <v>Р</v>
      </c>
      <c r="Q33" s="62" t="str">
        <f aca="false">VLOOKUP(Q$11,Графік!$E$5:$H$32,3,0)</f>
        <v>Р</v>
      </c>
      <c r="R33" s="62" t="str">
        <f aca="false">VLOOKUP(R$11,Графік!$E$5:$H$32,3,0)</f>
        <v>ВВ</v>
      </c>
      <c r="S33" s="62" t="str">
        <f aca="false">VLOOKUP(S$11,Графік!$E$5:$H$32,3,0)</f>
        <v>ВВ</v>
      </c>
      <c r="T33" s="62" t="str">
        <f aca="false">VLOOKUP(T$11,Графік!$E$5:$H$32,3,0)</f>
        <v>Р</v>
      </c>
      <c r="U33" s="62" t="str">
        <f aca="false">VLOOKUP(U$11,Графік!$E$5:$H$32,3,0)</f>
        <v>Р</v>
      </c>
      <c r="V33" s="62" t="str">
        <f aca="false">VLOOKUP(V$11,Графік!$E$5:$H$32,3,0)</f>
        <v>Р</v>
      </c>
      <c r="W33" s="62" t="str">
        <f aca="false">VLOOKUP(W$11,Графік!$E$5:$H$32,3,0)</f>
        <v>Р</v>
      </c>
      <c r="X33" s="62" t="str">
        <f aca="false">VLOOKUP(X$11,Графік!$E$5:$H$32,3,0)</f>
        <v>ВВ</v>
      </c>
      <c r="Y33" s="62" t="str">
        <f aca="false">VLOOKUP(Y$11,Графік!$E$5:$H$32,3,0)</f>
        <v>ВВ</v>
      </c>
      <c r="Z33" s="62" t="str">
        <f aca="false">VLOOKUP(Z$11,Графік!$E$5:$H$32,3,0)</f>
        <v>Р</v>
      </c>
      <c r="AA33" s="62" t="str">
        <f aca="false">VLOOKUP(AA$11,Графік!$E$5:$H$32,3,0)</f>
        <v>Р</v>
      </c>
      <c r="AB33" s="62" t="str">
        <f aca="false">VLOOKUP(AB$11,Графік!$E$5:$H$32,3,0)</f>
        <v>Р</v>
      </c>
      <c r="AC33" s="62" t="str">
        <f aca="false">VLOOKUP(AC$11,Графік!$E$5:$H$32,3,0)</f>
        <v>Р</v>
      </c>
      <c r="AD33" s="62" t="str">
        <f aca="false">VLOOKUP(AD$11,Графік!$E$5:$H$32,3,0)</f>
        <v>ВВ</v>
      </c>
      <c r="AE33" s="62" t="str">
        <f aca="false">VLOOKUP(AE$11,Графік!$E$5:$H$32,3,0)</f>
        <v>ВВ</v>
      </c>
      <c r="AF33" s="62" t="str">
        <f aca="false">VLOOKUP(AF$11,Графік!$E$5:$H$32,3,0)</f>
        <v>Р</v>
      </c>
      <c r="AG33" s="62" t="str">
        <f aca="false">VLOOKUP(AG$11,Графік!$E$5:$H$32,3,0)</f>
        <v>Р</v>
      </c>
      <c r="AH33" s="62"/>
      <c r="AI33" s="62"/>
      <c r="AJ33" s="65"/>
      <c r="AK33" s="93" t="n">
        <f aca="false">SUMIF($F33:$AJ36,"Р",$F34:$AJ34)</f>
        <v>144</v>
      </c>
      <c r="AL33" s="94" t="n">
        <f aca="false">SUMIF($F35:$AJ36,"НУ",$F36:$AJ36)</f>
        <v>0</v>
      </c>
      <c r="AM33" s="95" t="n">
        <f aca="false">SUMIF(F33:AJ36,"РВ",F34:AJ34)</f>
        <v>0</v>
      </c>
      <c r="AN33" s="96" t="n">
        <f aca="false">AK33+AL33+AM33</f>
        <v>144</v>
      </c>
      <c r="AO33" s="70" t="n">
        <f aca="false">COUNTIF($F33:$AJ36,"=Р")</f>
        <v>18</v>
      </c>
      <c r="AP33" s="97" t="n">
        <f aca="false">COUNTIF($F33:$AJ36,"=ВВ")</f>
        <v>10</v>
      </c>
      <c r="AQ33" s="97" t="n">
        <f aca="false">COUNTIF($F33:$AJ36,"=В")</f>
        <v>0</v>
      </c>
      <c r="AR33" s="98" t="n">
        <f aca="false">COUNTIF($F33:$AJ36,"=НА")</f>
        <v>0</v>
      </c>
      <c r="AS33" s="98" t="n">
        <f aca="false">COUNTIF(F33:AJ36,"=ТН")</f>
        <v>0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0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str">
        <f aca="false">IF(C33&gt;1,Графік!$H$36,"")</f>
        <v/>
      </c>
    </row>
    <row r="34" customFormat="false" ht="15" hidden="false" customHeight="true" outlineLevel="0" collapsed="false">
      <c r="A34" s="57"/>
      <c r="B34" s="58"/>
      <c r="C34" s="102"/>
      <c r="D34" s="60"/>
      <c r="E34" s="100"/>
      <c r="F34" s="75" t="str">
        <f aca="false">IF(F33="Р",8,"")</f>
        <v/>
      </c>
      <c r="G34" s="76" t="str">
        <f aca="false">IF(G33="Р",8,"")</f>
        <v/>
      </c>
      <c r="H34" s="76" t="n">
        <f aca="false">IF(H33="Р",8,"")</f>
        <v>8</v>
      </c>
      <c r="I34" s="76" t="n">
        <f aca="false">IF(I33="Р",8,"")</f>
        <v>8</v>
      </c>
      <c r="J34" s="76" t="n">
        <f aca="false">IF(J33="Р",8,"")</f>
        <v>8</v>
      </c>
      <c r="K34" s="76" t="n">
        <f aca="false">IF(K33="Р",8,"")</f>
        <v>8</v>
      </c>
      <c r="L34" s="76" t="str">
        <f aca="false">IF(L33="Р",8,"")</f>
        <v/>
      </c>
      <c r="M34" s="76" t="str">
        <f aca="false">IF(M33="Р",8,"")</f>
        <v/>
      </c>
      <c r="N34" s="76" t="n">
        <f aca="false">IF(N33="Р",8,"")</f>
        <v>8</v>
      </c>
      <c r="O34" s="76" t="n">
        <f aca="false">IF(O33="Р",8,"")</f>
        <v>8</v>
      </c>
      <c r="P34" s="76" t="n">
        <f aca="false">IF(P33="Р",8,"")</f>
        <v>8</v>
      </c>
      <c r="Q34" s="76" t="n">
        <f aca="false">IF(Q33="Р",8,"")</f>
        <v>8</v>
      </c>
      <c r="R34" s="76" t="str">
        <f aca="false">IF(R33="Р",8,"")</f>
        <v/>
      </c>
      <c r="S34" s="76" t="str">
        <f aca="false">IF(S33="Р",8,"")</f>
        <v/>
      </c>
      <c r="T34" s="76" t="n">
        <f aca="false">IF(T33="Р",8,"")</f>
        <v>8</v>
      </c>
      <c r="U34" s="76" t="n">
        <f aca="false">IF(U33="Р",8,"")</f>
        <v>8</v>
      </c>
      <c r="V34" s="76" t="n">
        <f aca="false">IF(V33="Р",8,"")</f>
        <v>8</v>
      </c>
      <c r="W34" s="76" t="n">
        <f aca="false">IF(W33="Р",8,"")</f>
        <v>8</v>
      </c>
      <c r="X34" s="76" t="str">
        <f aca="false">IF(X33="Р",8,"")</f>
        <v/>
      </c>
      <c r="Y34" s="76" t="str">
        <f aca="false">IF(Y33="Р",8,"")</f>
        <v/>
      </c>
      <c r="Z34" s="76" t="n">
        <f aca="false">IF(Z33="Р",8,"")</f>
        <v>8</v>
      </c>
      <c r="AA34" s="76" t="n">
        <f aca="false">IF(AA33="Р",8,"")</f>
        <v>8</v>
      </c>
      <c r="AB34" s="76" t="n">
        <f aca="false">IF(AB33="Р",8,"")</f>
        <v>8</v>
      </c>
      <c r="AC34" s="76" t="n">
        <f aca="false">IF(AC33="Р",8,"")</f>
        <v>8</v>
      </c>
      <c r="AD34" s="76" t="str">
        <f aca="false">IF(AD33="Р",8,"")</f>
        <v/>
      </c>
      <c r="AE34" s="76" t="str">
        <f aca="false">IF(AE33="Р",8,"")</f>
        <v/>
      </c>
      <c r="AF34" s="76" t="n">
        <f aca="false">IF(AF33="Р",8,"")</f>
        <v>8</v>
      </c>
      <c r="AG34" s="76" t="n">
        <f aca="false">IF(AG33="Р",8,"")</f>
        <v>8</v>
      </c>
      <c r="AH34" s="76"/>
      <c r="AI34" s="76"/>
      <c r="AJ34" s="79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102"/>
      <c r="D35" s="60"/>
      <c r="E35" s="100"/>
      <c r="F35" s="81" t="str">
        <f aca="false">IF(F36&gt;0,"НУ","")</f>
        <v/>
      </c>
      <c r="G35" s="82" t="str">
        <f aca="false">IF(G36&gt;0,"НУ","")</f>
        <v/>
      </c>
      <c r="H35" s="82" t="str">
        <f aca="false">IF(H36&gt;0,"НУ","")</f>
        <v/>
      </c>
      <c r="I35" s="82" t="str">
        <f aca="false">IF(I36&gt;0,"НУ","")</f>
        <v/>
      </c>
      <c r="J35" s="82" t="str">
        <f aca="false">IF(J36&gt;0,"НУ","")</f>
        <v/>
      </c>
      <c r="K35" s="82" t="str">
        <f aca="false">IF(K36&gt;0,"НУ","")</f>
        <v/>
      </c>
      <c r="L35" s="82" t="str">
        <f aca="false">IF(L36&gt;0,"НУ","")</f>
        <v/>
      </c>
      <c r="M35" s="82" t="str">
        <f aca="false">IF(M36&gt;0,"НУ","")</f>
        <v/>
      </c>
      <c r="N35" s="82" t="str">
        <f aca="false">IF(N36&gt;0,"НУ","")</f>
        <v/>
      </c>
      <c r="O35" s="82" t="str">
        <f aca="false">IF(O36&gt;0,"НУ","")</f>
        <v/>
      </c>
      <c r="P35" s="82" t="str">
        <f aca="false">IF(P36&gt;0,"НУ","")</f>
        <v/>
      </c>
      <c r="Q35" s="82" t="str">
        <f aca="false">IF(Q36&gt;0,"НУ","")</f>
        <v/>
      </c>
      <c r="R35" s="82" t="str">
        <f aca="false">IF(R36&gt;0,"НУ","")</f>
        <v/>
      </c>
      <c r="S35" s="82" t="str">
        <f aca="false">IF(S36&gt;0,"НУ","")</f>
        <v/>
      </c>
      <c r="T35" s="82" t="str">
        <f aca="false">IF(T36&gt;0,"НУ","")</f>
        <v/>
      </c>
      <c r="U35" s="82" t="str">
        <f aca="false">IF(U36&gt;0,"НУ","")</f>
        <v/>
      </c>
      <c r="V35" s="82" t="str">
        <f aca="false">IF(V36&gt;0,"НУ","")</f>
        <v/>
      </c>
      <c r="W35" s="82" t="str">
        <f aca="false">IF(W36&gt;0,"НУ","")</f>
        <v/>
      </c>
      <c r="X35" s="82" t="str">
        <f aca="false">IF(X36&gt;0,"НУ","")</f>
        <v/>
      </c>
      <c r="Y35" s="82" t="str">
        <f aca="false">IF(Y36&gt;0,"НУ","")</f>
        <v/>
      </c>
      <c r="Z35" s="82" t="str">
        <f aca="false">IF(Z36&gt;0,"НУ","")</f>
        <v/>
      </c>
      <c r="AA35" s="82" t="str">
        <f aca="false">IF(AA36&gt;0,"НУ","")</f>
        <v/>
      </c>
      <c r="AB35" s="82" t="str">
        <f aca="false">IF(AB36&gt;0,"НУ","")</f>
        <v/>
      </c>
      <c r="AC35" s="82" t="str">
        <f aca="false">IF(AC36&gt;0,"НУ","")</f>
        <v/>
      </c>
      <c r="AD35" s="82" t="str">
        <f aca="false">IF(AD36&gt;0,"НУ","")</f>
        <v/>
      </c>
      <c r="AE35" s="82" t="str">
        <f aca="false">IF(AE36&gt;0,"НУ","")</f>
        <v/>
      </c>
      <c r="AF35" s="82" t="str">
        <f aca="false">IF(AF36&gt;0,"НУ","")</f>
        <v/>
      </c>
      <c r="AG35" s="82" t="str">
        <f aca="false">IF(AG36&gt;0,"НУ","")</f>
        <v/>
      </c>
      <c r="AH35" s="83" t="str">
        <f aca="false">IF(AH36&gt;0,"НУ","")</f>
        <v/>
      </c>
      <c r="AI35" s="83" t="str">
        <f aca="false">IF(AI36&gt;0,"НУ","")</f>
        <v/>
      </c>
      <c r="AJ35" s="85" t="str">
        <f aca="false">IF(AJ36&gt;0,"НУ","")</f>
        <v/>
      </c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102"/>
      <c r="D36" s="60"/>
      <c r="E36" s="101"/>
      <c r="F36" s="87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91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57" t="n">
        <v>7</v>
      </c>
      <c r="B37" s="58" t="str">
        <f aca="false">IFERROR(VLOOKUP($C37,Списки!$A$1:$C$3999,2,0),"")</f>
        <v/>
      </c>
      <c r="C37" s="102"/>
      <c r="D37" s="60" t="str">
        <f aca="false">IFERROR(VLOOKUP($C37,Списки!$A$1:$C$3999,3,0),"")</f>
        <v/>
      </c>
      <c r="E37" s="92"/>
      <c r="F37" s="61" t="str">
        <f aca="false">VLOOKUP(F$11,Графік!$E$5:$H$32,3,0)</f>
        <v>ВВ</v>
      </c>
      <c r="G37" s="62" t="str">
        <f aca="false">VLOOKUP(G$11,Графік!$E$5:$H$32,3,0)</f>
        <v>ВВ</v>
      </c>
      <c r="H37" s="62" t="str">
        <f aca="false">VLOOKUP(H$11,Графік!$E$5:$H$32,3,0)</f>
        <v>Р</v>
      </c>
      <c r="I37" s="62" t="str">
        <f aca="false">VLOOKUP(I$11,Графік!$E$5:$H$32,3,0)</f>
        <v>Р</v>
      </c>
      <c r="J37" s="62" t="str">
        <f aca="false">VLOOKUP(J$11,Графік!$E$5:$H$32,3,0)</f>
        <v>Р</v>
      </c>
      <c r="K37" s="62" t="str">
        <f aca="false">VLOOKUP(K$11,Графік!$E$5:$H$32,3,0)</f>
        <v>Р</v>
      </c>
      <c r="L37" s="62" t="str">
        <f aca="false">VLOOKUP(L$11,Графік!$E$5:$H$32,3,0)</f>
        <v>ВВ</v>
      </c>
      <c r="M37" s="62" t="str">
        <f aca="false">VLOOKUP(M$11,Графік!$E$5:$H$32,3,0)</f>
        <v>ВВ</v>
      </c>
      <c r="N37" s="62" t="str">
        <f aca="false">VLOOKUP(N$11,Графік!$E$5:$H$32,3,0)</f>
        <v>Р</v>
      </c>
      <c r="O37" s="62" t="str">
        <f aca="false">VLOOKUP(O$11,Графік!$E$5:$H$32,3,0)</f>
        <v>Р</v>
      </c>
      <c r="P37" s="62" t="str">
        <f aca="false">VLOOKUP(P$11,Графік!$E$5:$H$32,3,0)</f>
        <v>Р</v>
      </c>
      <c r="Q37" s="62" t="str">
        <f aca="false">VLOOKUP(Q$11,Графік!$E$5:$H$32,3,0)</f>
        <v>Р</v>
      </c>
      <c r="R37" s="62" t="str">
        <f aca="false">VLOOKUP(R$11,Графік!$E$5:$H$32,3,0)</f>
        <v>ВВ</v>
      </c>
      <c r="S37" s="62" t="str">
        <f aca="false">VLOOKUP(S$11,Графік!$E$5:$H$32,3,0)</f>
        <v>ВВ</v>
      </c>
      <c r="T37" s="62" t="str">
        <f aca="false">VLOOKUP(T$11,Графік!$E$5:$H$32,3,0)</f>
        <v>Р</v>
      </c>
      <c r="U37" s="62" t="str">
        <f aca="false">VLOOKUP(U$11,Графік!$E$5:$H$32,3,0)</f>
        <v>Р</v>
      </c>
      <c r="V37" s="62" t="str">
        <f aca="false">VLOOKUP(V$11,Графік!$E$5:$H$32,3,0)</f>
        <v>Р</v>
      </c>
      <c r="W37" s="62" t="str">
        <f aca="false">VLOOKUP(W$11,Графік!$E$5:$H$32,3,0)</f>
        <v>Р</v>
      </c>
      <c r="X37" s="62" t="str">
        <f aca="false">VLOOKUP(X$11,Графік!$E$5:$H$32,3,0)</f>
        <v>ВВ</v>
      </c>
      <c r="Y37" s="62" t="str">
        <f aca="false">VLOOKUP(Y$11,Графік!$E$5:$H$32,3,0)</f>
        <v>ВВ</v>
      </c>
      <c r="Z37" s="62" t="str">
        <f aca="false">VLOOKUP(Z$11,Графік!$E$5:$H$32,3,0)</f>
        <v>Р</v>
      </c>
      <c r="AA37" s="62" t="str">
        <f aca="false">VLOOKUP(AA$11,Графік!$E$5:$H$32,3,0)</f>
        <v>Р</v>
      </c>
      <c r="AB37" s="62" t="str">
        <f aca="false">VLOOKUP(AB$11,Графік!$E$5:$H$32,3,0)</f>
        <v>Р</v>
      </c>
      <c r="AC37" s="62" t="str">
        <f aca="false">VLOOKUP(AC$11,Графік!$E$5:$H$32,3,0)</f>
        <v>Р</v>
      </c>
      <c r="AD37" s="62" t="str">
        <f aca="false">VLOOKUP(AD$11,Графік!$E$5:$H$32,3,0)</f>
        <v>ВВ</v>
      </c>
      <c r="AE37" s="62" t="str">
        <f aca="false">VLOOKUP(AE$11,Графік!$E$5:$H$32,3,0)</f>
        <v>ВВ</v>
      </c>
      <c r="AF37" s="62" t="str">
        <f aca="false">VLOOKUP(AF$11,Графік!$E$5:$H$32,3,0)</f>
        <v>Р</v>
      </c>
      <c r="AG37" s="62" t="str">
        <f aca="false">VLOOKUP(AG$11,Графік!$E$5:$H$32,3,0)</f>
        <v>Р</v>
      </c>
      <c r="AH37" s="62"/>
      <c r="AI37" s="62"/>
      <c r="AJ37" s="65"/>
      <c r="AK37" s="93" t="n">
        <f aca="false">SUMIF($F37:$AJ40,"Р",$F38:$AJ38)</f>
        <v>144</v>
      </c>
      <c r="AL37" s="94" t="n">
        <f aca="false">SUMIF($F39:$AJ40,"НУ",$F40:$AJ40)</f>
        <v>0</v>
      </c>
      <c r="AM37" s="95" t="n">
        <f aca="false">SUMIF(F37:AJ40,"РВ",F38:AJ38)</f>
        <v>0</v>
      </c>
      <c r="AN37" s="96" t="n">
        <f aca="false">AK37+AL37+AM37</f>
        <v>144</v>
      </c>
      <c r="AO37" s="70" t="n">
        <f aca="false">COUNTIF($F37:$AJ40,"=Р")</f>
        <v>18</v>
      </c>
      <c r="AP37" s="97" t="n">
        <f aca="false">COUNTIF($F37:$AJ40,"=ВВ")</f>
        <v>10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0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0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0</v>
      </c>
      <c r="BA37" s="73" t="str">
        <f aca="false">IF(C37&gt;1,Графік!$H$36,"")</f>
        <v/>
      </c>
    </row>
    <row r="38" customFormat="false" ht="15" hidden="false" customHeight="true" outlineLevel="0" collapsed="false">
      <c r="A38" s="57"/>
      <c r="B38" s="58"/>
      <c r="C38" s="102"/>
      <c r="D38" s="60"/>
      <c r="E38" s="100"/>
      <c r="F38" s="75" t="str">
        <f aca="false">IF(F37="Р",8,"")</f>
        <v/>
      </c>
      <c r="G38" s="76" t="str">
        <f aca="false">IF(G37="Р",8,"")</f>
        <v/>
      </c>
      <c r="H38" s="76" t="n">
        <f aca="false">IF(H37="Р",8,"")</f>
        <v>8</v>
      </c>
      <c r="I38" s="76" t="n">
        <f aca="false">IF(I37="Р",8,"")</f>
        <v>8</v>
      </c>
      <c r="J38" s="76" t="n">
        <f aca="false">IF(J37="Р",8,"")</f>
        <v>8</v>
      </c>
      <c r="K38" s="76" t="n">
        <f aca="false">IF(K37="Р",8,"")</f>
        <v>8</v>
      </c>
      <c r="L38" s="76" t="str">
        <f aca="false">IF(L37="Р",8,"")</f>
        <v/>
      </c>
      <c r="M38" s="76" t="str">
        <f aca="false">IF(M37="Р",8,"")</f>
        <v/>
      </c>
      <c r="N38" s="76" t="n">
        <f aca="false">IF(N37="Р",8,"")</f>
        <v>8</v>
      </c>
      <c r="O38" s="76" t="n">
        <f aca="false">IF(O37="Р",8,"")</f>
        <v>8</v>
      </c>
      <c r="P38" s="76" t="n">
        <f aca="false">IF(P37="Р",8,"")</f>
        <v>8</v>
      </c>
      <c r="Q38" s="76" t="n">
        <f aca="false">IF(Q37="Р",8,"")</f>
        <v>8</v>
      </c>
      <c r="R38" s="76" t="str">
        <f aca="false">IF(R37="Р",8,"")</f>
        <v/>
      </c>
      <c r="S38" s="76" t="str">
        <f aca="false">IF(S37="Р",8,"")</f>
        <v/>
      </c>
      <c r="T38" s="76" t="n">
        <f aca="false">IF(T37="Р",8,"")</f>
        <v>8</v>
      </c>
      <c r="U38" s="76" t="n">
        <f aca="false">IF(U37="Р",8,"")</f>
        <v>8</v>
      </c>
      <c r="V38" s="76" t="n">
        <f aca="false">IF(V37="Р",8,"")</f>
        <v>8</v>
      </c>
      <c r="W38" s="76" t="n">
        <f aca="false">IF(W37="Р",8,"")</f>
        <v>8</v>
      </c>
      <c r="X38" s="76" t="str">
        <f aca="false">IF(X37="Р",8,"")</f>
        <v/>
      </c>
      <c r="Y38" s="76" t="str">
        <f aca="false">IF(Y37="Р",8,"")</f>
        <v/>
      </c>
      <c r="Z38" s="76" t="n">
        <f aca="false">IF(Z37="Р",8,"")</f>
        <v>8</v>
      </c>
      <c r="AA38" s="76" t="n">
        <f aca="false">IF(AA37="Р",8,"")</f>
        <v>8</v>
      </c>
      <c r="AB38" s="76" t="n">
        <f aca="false">IF(AB37="Р",8,"")</f>
        <v>8</v>
      </c>
      <c r="AC38" s="76" t="n">
        <f aca="false">IF(AC37="Р",8,"")</f>
        <v>8</v>
      </c>
      <c r="AD38" s="76" t="str">
        <f aca="false">IF(AD37="Р",8,"")</f>
        <v/>
      </c>
      <c r="AE38" s="76" t="str">
        <f aca="false">IF(AE37="Р",8,"")</f>
        <v/>
      </c>
      <c r="AF38" s="76" t="n">
        <f aca="false">IF(AF37="Р",8,"")</f>
        <v>8</v>
      </c>
      <c r="AG38" s="76" t="n">
        <f aca="false">IF(AG37="Р",8,"")</f>
        <v>8</v>
      </c>
      <c r="AH38" s="76"/>
      <c r="AI38" s="76"/>
      <c r="AJ38" s="79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57"/>
      <c r="B39" s="58"/>
      <c r="C39" s="102"/>
      <c r="D39" s="60"/>
      <c r="E39" s="100"/>
      <c r="F39" s="81" t="str">
        <f aca="false">IF(F40&gt;0,"НУ","")</f>
        <v/>
      </c>
      <c r="G39" s="82" t="str">
        <f aca="false">IF(G40&gt;0,"НУ","")</f>
        <v/>
      </c>
      <c r="H39" s="82" t="str">
        <f aca="false">IF(H40&gt;0,"НУ","")</f>
        <v/>
      </c>
      <c r="I39" s="82" t="str">
        <f aca="false">IF(I40&gt;0,"НУ","")</f>
        <v/>
      </c>
      <c r="J39" s="82" t="str">
        <f aca="false">IF(J40&gt;0,"НУ","")</f>
        <v/>
      </c>
      <c r="K39" s="82" t="str">
        <f aca="false">IF(K40&gt;0,"НУ","")</f>
        <v/>
      </c>
      <c r="L39" s="82" t="str">
        <f aca="false">IF(L40&gt;0,"НУ","")</f>
        <v/>
      </c>
      <c r="M39" s="82" t="str">
        <f aca="false">IF(M40&gt;0,"НУ","")</f>
        <v/>
      </c>
      <c r="N39" s="82" t="str">
        <f aca="false">IF(N40&gt;0,"НУ","")</f>
        <v/>
      </c>
      <c r="O39" s="82" t="str">
        <f aca="false">IF(O40&gt;0,"НУ","")</f>
        <v/>
      </c>
      <c r="P39" s="82" t="str">
        <f aca="false">IF(P40&gt;0,"НУ","")</f>
        <v/>
      </c>
      <c r="Q39" s="82" t="str">
        <f aca="false">IF(Q40&gt;0,"НУ","")</f>
        <v/>
      </c>
      <c r="R39" s="82" t="str">
        <f aca="false">IF(R40&gt;0,"НУ","")</f>
        <v/>
      </c>
      <c r="S39" s="82" t="str">
        <f aca="false">IF(S40&gt;0,"НУ","")</f>
        <v/>
      </c>
      <c r="T39" s="82" t="str">
        <f aca="false">IF(T40&gt;0,"НУ","")</f>
        <v/>
      </c>
      <c r="U39" s="82" t="str">
        <f aca="false">IF(U40&gt;0,"НУ","")</f>
        <v/>
      </c>
      <c r="V39" s="82" t="str">
        <f aca="false">IF(V40&gt;0,"НУ","")</f>
        <v/>
      </c>
      <c r="W39" s="82" t="str">
        <f aca="false">IF(W40&gt;0,"НУ","")</f>
        <v/>
      </c>
      <c r="X39" s="82" t="str">
        <f aca="false">IF(X40&gt;0,"НУ","")</f>
        <v/>
      </c>
      <c r="Y39" s="82" t="str">
        <f aca="false">IF(Y40&gt;0,"НУ","")</f>
        <v/>
      </c>
      <c r="Z39" s="82" t="str">
        <f aca="false">IF(Z40&gt;0,"НУ","")</f>
        <v/>
      </c>
      <c r="AA39" s="82" t="str">
        <f aca="false">IF(AA40&gt;0,"НУ","")</f>
        <v/>
      </c>
      <c r="AB39" s="82" t="str">
        <f aca="false">IF(AB40&gt;0,"НУ","")</f>
        <v/>
      </c>
      <c r="AC39" s="82" t="str">
        <f aca="false">IF(AC40&gt;0,"НУ","")</f>
        <v/>
      </c>
      <c r="AD39" s="82" t="str">
        <f aca="false">IF(AD40&gt;0,"НУ","")</f>
        <v/>
      </c>
      <c r="AE39" s="82" t="str">
        <f aca="false">IF(AE40&gt;0,"НУ","")</f>
        <v/>
      </c>
      <c r="AF39" s="82" t="str">
        <f aca="false">IF(AF40&gt;0,"НУ","")</f>
        <v/>
      </c>
      <c r="AG39" s="82" t="str">
        <f aca="false">IF(AG40&gt;0,"НУ","")</f>
        <v/>
      </c>
      <c r="AH39" s="83" t="str">
        <f aca="false">IF(AH40&gt;0,"НУ","")</f>
        <v/>
      </c>
      <c r="AI39" s="83" t="str">
        <f aca="false">IF(AI40&gt;0,"НУ","")</f>
        <v/>
      </c>
      <c r="AJ39" s="85" t="str">
        <f aca="false">IF(AJ40&gt;0,"НУ","")</f>
        <v/>
      </c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57"/>
      <c r="B40" s="58"/>
      <c r="C40" s="102"/>
      <c r="D40" s="60"/>
      <c r="E40" s="101"/>
      <c r="F40" s="87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91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57" t="n">
        <v>8</v>
      </c>
      <c r="B41" s="58" t="str">
        <f aca="false">IFERROR(VLOOKUP($C41,Списки!$A$1:$C$3999,2,0),"")</f>
        <v/>
      </c>
      <c r="C41" s="102"/>
      <c r="D41" s="60" t="str">
        <f aca="false">IFERROR(VLOOKUP($C41,Списки!$A$1:$C$3999,3,0),"")</f>
        <v/>
      </c>
      <c r="E41" s="92"/>
      <c r="F41" s="61" t="str">
        <f aca="false">VLOOKUP(F$11,Графік!$E$5:$H$32,3,0)</f>
        <v>ВВ</v>
      </c>
      <c r="G41" s="62" t="str">
        <f aca="false">VLOOKUP(G$11,Графік!$E$5:$H$32,3,0)</f>
        <v>ВВ</v>
      </c>
      <c r="H41" s="62" t="str">
        <f aca="false">VLOOKUP(H$11,Графік!$E$5:$H$32,3,0)</f>
        <v>Р</v>
      </c>
      <c r="I41" s="62" t="str">
        <f aca="false">VLOOKUP(I$11,Графік!$E$5:$H$32,3,0)</f>
        <v>Р</v>
      </c>
      <c r="J41" s="62" t="str">
        <f aca="false">VLOOKUP(J$11,Графік!$E$5:$H$32,3,0)</f>
        <v>Р</v>
      </c>
      <c r="K41" s="62" t="str">
        <f aca="false">VLOOKUP(K$11,Графік!$E$5:$H$32,3,0)</f>
        <v>Р</v>
      </c>
      <c r="L41" s="62" t="str">
        <f aca="false">VLOOKUP(L$11,Графік!$E$5:$H$32,3,0)</f>
        <v>ВВ</v>
      </c>
      <c r="M41" s="62" t="str">
        <f aca="false">VLOOKUP(M$11,Графік!$E$5:$H$32,3,0)</f>
        <v>ВВ</v>
      </c>
      <c r="N41" s="62" t="str">
        <f aca="false">VLOOKUP(N$11,Графік!$E$5:$H$32,3,0)</f>
        <v>Р</v>
      </c>
      <c r="O41" s="62" t="str">
        <f aca="false">VLOOKUP(O$11,Графік!$E$5:$H$32,3,0)</f>
        <v>Р</v>
      </c>
      <c r="P41" s="62" t="str">
        <f aca="false">VLOOKUP(P$11,Графік!$E$5:$H$32,3,0)</f>
        <v>Р</v>
      </c>
      <c r="Q41" s="62" t="str">
        <f aca="false">VLOOKUP(Q$11,Графік!$E$5:$H$32,3,0)</f>
        <v>Р</v>
      </c>
      <c r="R41" s="62" t="str">
        <f aca="false">VLOOKUP(R$11,Графік!$E$5:$H$32,3,0)</f>
        <v>ВВ</v>
      </c>
      <c r="S41" s="62" t="str">
        <f aca="false">VLOOKUP(S$11,Графік!$E$5:$H$32,3,0)</f>
        <v>ВВ</v>
      </c>
      <c r="T41" s="62" t="str">
        <f aca="false">VLOOKUP(T$11,Графік!$E$5:$H$32,3,0)</f>
        <v>Р</v>
      </c>
      <c r="U41" s="62" t="str">
        <f aca="false">VLOOKUP(U$11,Графік!$E$5:$H$32,3,0)</f>
        <v>Р</v>
      </c>
      <c r="V41" s="62" t="str">
        <f aca="false">VLOOKUP(V$11,Графік!$E$5:$H$32,3,0)</f>
        <v>Р</v>
      </c>
      <c r="W41" s="62" t="str">
        <f aca="false">VLOOKUP(W$11,Графік!$E$5:$H$32,3,0)</f>
        <v>Р</v>
      </c>
      <c r="X41" s="62" t="str">
        <f aca="false">VLOOKUP(X$11,Графік!$E$5:$H$32,3,0)</f>
        <v>ВВ</v>
      </c>
      <c r="Y41" s="62" t="str">
        <f aca="false">VLOOKUP(Y$11,Графік!$E$5:$H$32,3,0)</f>
        <v>ВВ</v>
      </c>
      <c r="Z41" s="62" t="str">
        <f aca="false">VLOOKUP(Z$11,Графік!$E$5:$H$32,3,0)</f>
        <v>Р</v>
      </c>
      <c r="AA41" s="62" t="str">
        <f aca="false">VLOOKUP(AA$11,Графік!$E$5:$H$32,3,0)</f>
        <v>Р</v>
      </c>
      <c r="AB41" s="62" t="str">
        <f aca="false">VLOOKUP(AB$11,Графік!$E$5:$H$32,3,0)</f>
        <v>Р</v>
      </c>
      <c r="AC41" s="62" t="str">
        <f aca="false">VLOOKUP(AC$11,Графік!$E$5:$H$32,3,0)</f>
        <v>Р</v>
      </c>
      <c r="AD41" s="62" t="str">
        <f aca="false">VLOOKUP(AD$11,Графік!$E$5:$H$32,3,0)</f>
        <v>ВВ</v>
      </c>
      <c r="AE41" s="62" t="str">
        <f aca="false">VLOOKUP(AE$11,Графік!$E$5:$H$32,3,0)</f>
        <v>ВВ</v>
      </c>
      <c r="AF41" s="62" t="str">
        <f aca="false">VLOOKUP(AF$11,Графік!$E$5:$H$32,3,0)</f>
        <v>Р</v>
      </c>
      <c r="AG41" s="62" t="str">
        <f aca="false">VLOOKUP(AG$11,Графік!$E$5:$H$32,3,0)</f>
        <v>Р</v>
      </c>
      <c r="AH41" s="62"/>
      <c r="AI41" s="62"/>
      <c r="AJ41" s="65"/>
      <c r="AK41" s="93" t="n">
        <f aca="false">SUMIF($F41:$AJ44,"Р",$F42:$AJ42)</f>
        <v>144</v>
      </c>
      <c r="AL41" s="94" t="n">
        <f aca="false">SUMIF($F43:$AJ44,"НУ",$F44:$AJ44)</f>
        <v>0</v>
      </c>
      <c r="AM41" s="95" t="n">
        <f aca="false">SUMIF(F41:AJ44,"РВ",F42:AJ42)</f>
        <v>0</v>
      </c>
      <c r="AN41" s="96" t="n">
        <f aca="false">AK41+AL41+AM41</f>
        <v>144</v>
      </c>
      <c r="AO41" s="70" t="n">
        <f aca="false">COUNTIF($F41:$AJ44,"=Р")</f>
        <v>18</v>
      </c>
      <c r="AP41" s="97" t="n">
        <f aca="false">COUNTIF($F41:$AJ44,"=ВВ")</f>
        <v>10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0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str">
        <f aca="false">IF(C41&gt;1,Графік!$H$36,"")</f>
        <v/>
      </c>
    </row>
    <row r="42" customFormat="false" ht="15" hidden="false" customHeight="true" outlineLevel="0" collapsed="false">
      <c r="A42" s="57"/>
      <c r="B42" s="58"/>
      <c r="C42" s="102"/>
      <c r="D42" s="60"/>
      <c r="E42" s="100"/>
      <c r="F42" s="75" t="str">
        <f aca="false">IF(F41="Р",8,"")</f>
        <v/>
      </c>
      <c r="G42" s="76" t="str">
        <f aca="false">IF(G41="Р",8,"")</f>
        <v/>
      </c>
      <c r="H42" s="76" t="n">
        <f aca="false">IF(H41="Р",8,"")</f>
        <v>8</v>
      </c>
      <c r="I42" s="76" t="n">
        <f aca="false">IF(I41="Р",8,"")</f>
        <v>8</v>
      </c>
      <c r="J42" s="76" t="n">
        <f aca="false">IF(J41="Р",8,"")</f>
        <v>8</v>
      </c>
      <c r="K42" s="76" t="n">
        <f aca="false">IF(K41="Р",8,"")</f>
        <v>8</v>
      </c>
      <c r="L42" s="76" t="str">
        <f aca="false">IF(L41="Р",8,"")</f>
        <v/>
      </c>
      <c r="M42" s="76" t="str">
        <f aca="false">IF(M41="Р",8,"")</f>
        <v/>
      </c>
      <c r="N42" s="76" t="n">
        <f aca="false">IF(N41="Р",8,"")</f>
        <v>8</v>
      </c>
      <c r="O42" s="76" t="n">
        <f aca="false">IF(O41="Р",8,"")</f>
        <v>8</v>
      </c>
      <c r="P42" s="76" t="n">
        <f aca="false">IF(P41="Р",8,"")</f>
        <v>8</v>
      </c>
      <c r="Q42" s="76" t="n">
        <f aca="false">IF(Q41="Р",8,"")</f>
        <v>8</v>
      </c>
      <c r="R42" s="76" t="str">
        <f aca="false">IF(R41="Р",8,"")</f>
        <v/>
      </c>
      <c r="S42" s="76" t="str">
        <f aca="false">IF(S41="Р",8,"")</f>
        <v/>
      </c>
      <c r="T42" s="76" t="n">
        <f aca="false">IF(T41="Р",8,"")</f>
        <v>8</v>
      </c>
      <c r="U42" s="76" t="n">
        <f aca="false">IF(U41="Р",8,"")</f>
        <v>8</v>
      </c>
      <c r="V42" s="76" t="n">
        <f aca="false">IF(V41="Р",8,"")</f>
        <v>8</v>
      </c>
      <c r="W42" s="76" t="n">
        <f aca="false">IF(W41="Р",8,"")</f>
        <v>8</v>
      </c>
      <c r="X42" s="76" t="str">
        <f aca="false">IF(X41="Р",8,"")</f>
        <v/>
      </c>
      <c r="Y42" s="76" t="str">
        <f aca="false">IF(Y41="Р",8,"")</f>
        <v/>
      </c>
      <c r="Z42" s="76" t="n">
        <f aca="false">IF(Z41="Р",8,"")</f>
        <v>8</v>
      </c>
      <c r="AA42" s="76" t="n">
        <f aca="false">IF(AA41="Р",8,"")</f>
        <v>8</v>
      </c>
      <c r="AB42" s="76" t="n">
        <f aca="false">IF(AB41="Р",8,"")</f>
        <v>8</v>
      </c>
      <c r="AC42" s="76" t="n">
        <f aca="false">IF(AC41="Р",8,"")</f>
        <v>8</v>
      </c>
      <c r="AD42" s="76" t="str">
        <f aca="false">IF(AD41="Р",8,"")</f>
        <v/>
      </c>
      <c r="AE42" s="76" t="str">
        <f aca="false">IF(AE41="Р",8,"")</f>
        <v/>
      </c>
      <c r="AF42" s="76" t="n">
        <f aca="false">IF(AF41="Р",8,"")</f>
        <v>8</v>
      </c>
      <c r="AG42" s="76" t="n">
        <f aca="false">IF(AG41="Р",8,"")</f>
        <v>8</v>
      </c>
      <c r="AH42" s="76"/>
      <c r="AI42" s="76"/>
      <c r="AJ42" s="79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57"/>
      <c r="B43" s="58"/>
      <c r="C43" s="102"/>
      <c r="D43" s="60"/>
      <c r="E43" s="100"/>
      <c r="F43" s="81" t="str">
        <f aca="false">IF(F44&gt;0,"НУ","")</f>
        <v/>
      </c>
      <c r="G43" s="82" t="str">
        <f aca="false">IF(G44&gt;0,"НУ","")</f>
        <v/>
      </c>
      <c r="H43" s="82" t="str">
        <f aca="false">IF(H44&gt;0,"НУ","")</f>
        <v/>
      </c>
      <c r="I43" s="82" t="str">
        <f aca="false">IF(I44&gt;0,"НУ","")</f>
        <v/>
      </c>
      <c r="J43" s="82" t="str">
        <f aca="false">IF(J44&gt;0,"НУ","")</f>
        <v/>
      </c>
      <c r="K43" s="82" t="str">
        <f aca="false">IF(K44&gt;0,"НУ","")</f>
        <v/>
      </c>
      <c r="L43" s="82" t="str">
        <f aca="false">IF(L44&gt;0,"НУ","")</f>
        <v/>
      </c>
      <c r="M43" s="82" t="str">
        <f aca="false">IF(M44&gt;0,"НУ","")</f>
        <v/>
      </c>
      <c r="N43" s="82" t="str">
        <f aca="false">IF(N44&gt;0,"НУ","")</f>
        <v/>
      </c>
      <c r="O43" s="82" t="str">
        <f aca="false">IF(O44&gt;0,"НУ","")</f>
        <v/>
      </c>
      <c r="P43" s="82" t="str">
        <f aca="false">IF(P44&gt;0,"НУ","")</f>
        <v/>
      </c>
      <c r="Q43" s="82" t="str">
        <f aca="false">IF(Q44&gt;0,"НУ","")</f>
        <v/>
      </c>
      <c r="R43" s="82" t="str">
        <f aca="false">IF(R44&gt;0,"НУ","")</f>
        <v/>
      </c>
      <c r="S43" s="82" t="str">
        <f aca="false">IF(S44&gt;0,"НУ","")</f>
        <v/>
      </c>
      <c r="T43" s="82" t="str">
        <f aca="false">IF(T44&gt;0,"НУ","")</f>
        <v/>
      </c>
      <c r="U43" s="82" t="str">
        <f aca="false">IF(U44&gt;0,"НУ","")</f>
        <v/>
      </c>
      <c r="V43" s="82" t="str">
        <f aca="false">IF(V44&gt;0,"НУ","")</f>
        <v/>
      </c>
      <c r="W43" s="82" t="str">
        <f aca="false">IF(W44&gt;0,"НУ","")</f>
        <v/>
      </c>
      <c r="X43" s="82" t="str">
        <f aca="false">IF(X44&gt;0,"НУ","")</f>
        <v/>
      </c>
      <c r="Y43" s="82" t="str">
        <f aca="false">IF(Y44&gt;0,"НУ","")</f>
        <v/>
      </c>
      <c r="Z43" s="82" t="str">
        <f aca="false">IF(Z44&gt;0,"НУ","")</f>
        <v/>
      </c>
      <c r="AA43" s="82" t="str">
        <f aca="false">IF(AA44&gt;0,"НУ","")</f>
        <v/>
      </c>
      <c r="AB43" s="82" t="str">
        <f aca="false">IF(AB44&gt;0,"НУ","")</f>
        <v/>
      </c>
      <c r="AC43" s="82" t="str">
        <f aca="false">IF(AC44&gt;0,"НУ","")</f>
        <v/>
      </c>
      <c r="AD43" s="82" t="str">
        <f aca="false">IF(AD44&gt;0,"НУ","")</f>
        <v/>
      </c>
      <c r="AE43" s="82" t="str">
        <f aca="false">IF(AE44&gt;0,"НУ","")</f>
        <v/>
      </c>
      <c r="AF43" s="82" t="str">
        <f aca="false">IF(AF44&gt;0,"НУ","")</f>
        <v/>
      </c>
      <c r="AG43" s="82" t="str">
        <f aca="false">IF(AG44&gt;0,"НУ","")</f>
        <v/>
      </c>
      <c r="AH43" s="83" t="str">
        <f aca="false">IF(AH44&gt;0,"НУ","")</f>
        <v/>
      </c>
      <c r="AI43" s="83" t="str">
        <f aca="false">IF(AI44&gt;0,"НУ","")</f>
        <v/>
      </c>
      <c r="AJ43" s="85" t="str">
        <f aca="false">IF(AJ44&gt;0,"НУ","")</f>
        <v/>
      </c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57"/>
      <c r="B44" s="58"/>
      <c r="C44" s="102"/>
      <c r="D44" s="60"/>
      <c r="E44" s="101"/>
      <c r="F44" s="87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91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57" t="n">
        <v>9</v>
      </c>
      <c r="B45" s="58" t="str">
        <f aca="false">IFERROR(VLOOKUP($C45,Списки!$A$1:$C$3999,2,0),"")</f>
        <v/>
      </c>
      <c r="C45" s="102"/>
      <c r="D45" s="60" t="str">
        <f aca="false">IFERROR(VLOOKUP($C45,Списки!$A$1:$C$3999,3,0),"")</f>
        <v/>
      </c>
      <c r="E45" s="92"/>
      <c r="F45" s="61" t="str">
        <f aca="false">VLOOKUP(F$11,Графік!$E$5:$H$32,3,0)</f>
        <v>ВВ</v>
      </c>
      <c r="G45" s="62" t="str">
        <f aca="false">VLOOKUP(G$11,Графік!$E$5:$H$32,3,0)</f>
        <v>ВВ</v>
      </c>
      <c r="H45" s="62" t="str">
        <f aca="false">VLOOKUP(H$11,Графік!$E$5:$H$32,3,0)</f>
        <v>Р</v>
      </c>
      <c r="I45" s="62" t="str">
        <f aca="false">VLOOKUP(I$11,Графік!$E$5:$H$32,3,0)</f>
        <v>Р</v>
      </c>
      <c r="J45" s="62" t="str">
        <f aca="false">VLOOKUP(J$11,Графік!$E$5:$H$32,3,0)</f>
        <v>Р</v>
      </c>
      <c r="K45" s="62" t="str">
        <f aca="false">VLOOKUP(K$11,Графік!$E$5:$H$32,3,0)</f>
        <v>Р</v>
      </c>
      <c r="L45" s="62" t="str">
        <f aca="false">VLOOKUP(L$11,Графік!$E$5:$H$32,3,0)</f>
        <v>ВВ</v>
      </c>
      <c r="M45" s="62" t="str">
        <f aca="false">VLOOKUP(M$11,Графік!$E$5:$H$32,3,0)</f>
        <v>ВВ</v>
      </c>
      <c r="N45" s="62" t="str">
        <f aca="false">VLOOKUP(N$11,Графік!$E$5:$H$32,3,0)</f>
        <v>Р</v>
      </c>
      <c r="O45" s="62" t="str">
        <f aca="false">VLOOKUP(O$11,Графік!$E$5:$H$32,3,0)</f>
        <v>Р</v>
      </c>
      <c r="P45" s="62" t="str">
        <f aca="false">VLOOKUP(P$11,Графік!$E$5:$H$32,3,0)</f>
        <v>Р</v>
      </c>
      <c r="Q45" s="62" t="str">
        <f aca="false">VLOOKUP(Q$11,Графік!$E$5:$H$32,3,0)</f>
        <v>Р</v>
      </c>
      <c r="R45" s="62" t="str">
        <f aca="false">VLOOKUP(R$11,Графік!$E$5:$H$32,3,0)</f>
        <v>ВВ</v>
      </c>
      <c r="S45" s="62" t="str">
        <f aca="false">VLOOKUP(S$11,Графік!$E$5:$H$32,3,0)</f>
        <v>ВВ</v>
      </c>
      <c r="T45" s="62" t="str">
        <f aca="false">VLOOKUP(T$11,Графік!$E$5:$H$32,3,0)</f>
        <v>Р</v>
      </c>
      <c r="U45" s="62" t="str">
        <f aca="false">VLOOKUP(U$11,Графік!$E$5:$H$32,3,0)</f>
        <v>Р</v>
      </c>
      <c r="V45" s="62" t="str">
        <f aca="false">VLOOKUP(V$11,Графік!$E$5:$H$32,3,0)</f>
        <v>Р</v>
      </c>
      <c r="W45" s="62" t="str">
        <f aca="false">VLOOKUP(W$11,Графік!$E$5:$H$32,3,0)</f>
        <v>Р</v>
      </c>
      <c r="X45" s="62" t="str">
        <f aca="false">VLOOKUP(X$11,Графік!$E$5:$H$32,3,0)</f>
        <v>ВВ</v>
      </c>
      <c r="Y45" s="62" t="str">
        <f aca="false">VLOOKUP(Y$11,Графік!$E$5:$H$32,3,0)</f>
        <v>ВВ</v>
      </c>
      <c r="Z45" s="62" t="str">
        <f aca="false">VLOOKUP(Z$11,Графік!$E$5:$H$32,3,0)</f>
        <v>Р</v>
      </c>
      <c r="AA45" s="62" t="str">
        <f aca="false">VLOOKUP(AA$11,Графік!$E$5:$H$32,3,0)</f>
        <v>Р</v>
      </c>
      <c r="AB45" s="62" t="str">
        <f aca="false">VLOOKUP(AB$11,Графік!$E$5:$H$32,3,0)</f>
        <v>Р</v>
      </c>
      <c r="AC45" s="62" t="str">
        <f aca="false">VLOOKUP(AC$11,Графік!$E$5:$H$32,3,0)</f>
        <v>Р</v>
      </c>
      <c r="AD45" s="62" t="str">
        <f aca="false">VLOOKUP(AD$11,Графік!$E$5:$H$32,3,0)</f>
        <v>ВВ</v>
      </c>
      <c r="AE45" s="62" t="str">
        <f aca="false">VLOOKUP(AE$11,Графік!$E$5:$H$32,3,0)</f>
        <v>ВВ</v>
      </c>
      <c r="AF45" s="62" t="str">
        <f aca="false">VLOOKUP(AF$11,Графік!$E$5:$H$32,3,0)</f>
        <v>Р</v>
      </c>
      <c r="AG45" s="62" t="str">
        <f aca="false">VLOOKUP(AG$11,Графік!$E$5:$H$32,3,0)</f>
        <v>Р</v>
      </c>
      <c r="AH45" s="62"/>
      <c r="AI45" s="62"/>
      <c r="AJ45" s="65"/>
      <c r="AK45" s="93" t="n">
        <f aca="false">SUMIF($F45:$AJ48,"Р",$F46:$AJ46)</f>
        <v>144</v>
      </c>
      <c r="AL45" s="94" t="n">
        <f aca="false">SUMIF($F47:$AJ48,"НУ",$F48:$AJ48)</f>
        <v>0</v>
      </c>
      <c r="AM45" s="95" t="n">
        <f aca="false">SUMIF(F45:AJ48,"РВ",F46:AJ46)</f>
        <v>0</v>
      </c>
      <c r="AN45" s="96" t="n">
        <f aca="false">AK45+AL45+AM45</f>
        <v>144</v>
      </c>
      <c r="AO45" s="70" t="n">
        <f aca="false">COUNTIF($F45:$AJ48,"=Р")</f>
        <v>18</v>
      </c>
      <c r="AP45" s="97" t="n">
        <f aca="false">COUNTIF($F45:$AJ48,"=ВВ")</f>
        <v>10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0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str">
        <f aca="false">IF(C45&gt;1,Графік!$H$36,"")</f>
        <v/>
      </c>
    </row>
    <row r="46" customFormat="false" ht="15" hidden="false" customHeight="true" outlineLevel="0" collapsed="false">
      <c r="A46" s="57"/>
      <c r="B46" s="58"/>
      <c r="C46" s="102"/>
      <c r="D46" s="60"/>
      <c r="E46" s="100"/>
      <c r="F46" s="75" t="str">
        <f aca="false">IF(F45="Р",8,"")</f>
        <v/>
      </c>
      <c r="G46" s="76" t="str">
        <f aca="false">IF(G45="Р",8,"")</f>
        <v/>
      </c>
      <c r="H46" s="76" t="n">
        <f aca="false">IF(H45="Р",8,"")</f>
        <v>8</v>
      </c>
      <c r="I46" s="76" t="n">
        <f aca="false">IF(I45="Р",8,"")</f>
        <v>8</v>
      </c>
      <c r="J46" s="76" t="n">
        <f aca="false">IF(J45="Р",8,"")</f>
        <v>8</v>
      </c>
      <c r="K46" s="76" t="n">
        <f aca="false">IF(K45="Р",8,"")</f>
        <v>8</v>
      </c>
      <c r="L46" s="76" t="str">
        <f aca="false">IF(L45="Р",8,"")</f>
        <v/>
      </c>
      <c r="M46" s="76" t="str">
        <f aca="false">IF(M45="Р",8,"")</f>
        <v/>
      </c>
      <c r="N46" s="76" t="n">
        <f aca="false">IF(N45="Р",8,"")</f>
        <v>8</v>
      </c>
      <c r="O46" s="76" t="n">
        <f aca="false">IF(O45="Р",8,"")</f>
        <v>8</v>
      </c>
      <c r="P46" s="76" t="n">
        <f aca="false">IF(P45="Р",8,"")</f>
        <v>8</v>
      </c>
      <c r="Q46" s="76" t="n">
        <f aca="false">IF(Q45="Р",8,"")</f>
        <v>8</v>
      </c>
      <c r="R46" s="76" t="str">
        <f aca="false">IF(R45="Р",8,"")</f>
        <v/>
      </c>
      <c r="S46" s="76" t="str">
        <f aca="false">IF(S45="Р",8,"")</f>
        <v/>
      </c>
      <c r="T46" s="76" t="n">
        <f aca="false">IF(T45="Р",8,"")</f>
        <v>8</v>
      </c>
      <c r="U46" s="76" t="n">
        <f aca="false">IF(U45="Р",8,"")</f>
        <v>8</v>
      </c>
      <c r="V46" s="76" t="n">
        <f aca="false">IF(V45="Р",8,"")</f>
        <v>8</v>
      </c>
      <c r="W46" s="76" t="n">
        <f aca="false">IF(W45="Р",8,"")</f>
        <v>8</v>
      </c>
      <c r="X46" s="76" t="str">
        <f aca="false">IF(X45="Р",8,"")</f>
        <v/>
      </c>
      <c r="Y46" s="76" t="str">
        <f aca="false">IF(Y45="Р",8,"")</f>
        <v/>
      </c>
      <c r="Z46" s="76" t="n">
        <f aca="false">IF(Z45="Р",8,"")</f>
        <v>8</v>
      </c>
      <c r="AA46" s="76" t="n">
        <f aca="false">IF(AA45="Р",8,"")</f>
        <v>8</v>
      </c>
      <c r="AB46" s="76" t="n">
        <f aca="false">IF(AB45="Р",8,"")</f>
        <v>8</v>
      </c>
      <c r="AC46" s="76" t="n">
        <f aca="false">IF(AC45="Р",8,"")</f>
        <v>8</v>
      </c>
      <c r="AD46" s="76" t="str">
        <f aca="false">IF(AD45="Р",8,"")</f>
        <v/>
      </c>
      <c r="AE46" s="76" t="str">
        <f aca="false">IF(AE45="Р",8,"")</f>
        <v/>
      </c>
      <c r="AF46" s="76" t="n">
        <f aca="false">IF(AF45="Р",8,"")</f>
        <v>8</v>
      </c>
      <c r="AG46" s="76" t="n">
        <f aca="false">IF(AG45="Р",8,"")</f>
        <v>8</v>
      </c>
      <c r="AH46" s="76"/>
      <c r="AI46" s="76"/>
      <c r="AJ46" s="79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57"/>
      <c r="B47" s="58"/>
      <c r="C47" s="102"/>
      <c r="D47" s="60"/>
      <c r="E47" s="100"/>
      <c r="F47" s="81" t="str">
        <f aca="false">IF(F48&gt;0,"НУ","")</f>
        <v/>
      </c>
      <c r="G47" s="82" t="str">
        <f aca="false">IF(G48&gt;0,"НУ","")</f>
        <v/>
      </c>
      <c r="H47" s="82" t="str">
        <f aca="false">IF(H48&gt;0,"НУ","")</f>
        <v/>
      </c>
      <c r="I47" s="82" t="str">
        <f aca="false">IF(I48&gt;0,"НУ","")</f>
        <v/>
      </c>
      <c r="J47" s="82" t="str">
        <f aca="false">IF(J48&gt;0,"НУ","")</f>
        <v/>
      </c>
      <c r="K47" s="82" t="str">
        <f aca="false">IF(K48&gt;0,"НУ","")</f>
        <v/>
      </c>
      <c r="L47" s="82" t="str">
        <f aca="false">IF(L48&gt;0,"НУ","")</f>
        <v/>
      </c>
      <c r="M47" s="82" t="str">
        <f aca="false">IF(M48&gt;0,"НУ","")</f>
        <v/>
      </c>
      <c r="N47" s="82" t="str">
        <f aca="false">IF(N48&gt;0,"НУ","")</f>
        <v/>
      </c>
      <c r="O47" s="82" t="str">
        <f aca="false">IF(O48&gt;0,"НУ","")</f>
        <v/>
      </c>
      <c r="P47" s="82" t="str">
        <f aca="false">IF(P48&gt;0,"НУ","")</f>
        <v/>
      </c>
      <c r="Q47" s="82" t="str">
        <f aca="false">IF(Q48&gt;0,"НУ","")</f>
        <v/>
      </c>
      <c r="R47" s="82" t="str">
        <f aca="false">IF(R48&gt;0,"НУ","")</f>
        <v/>
      </c>
      <c r="S47" s="82" t="str">
        <f aca="false">IF(S48&gt;0,"НУ","")</f>
        <v/>
      </c>
      <c r="T47" s="82" t="str">
        <f aca="false">IF(T48&gt;0,"НУ","")</f>
        <v/>
      </c>
      <c r="U47" s="82" t="str">
        <f aca="false">IF(U48&gt;0,"НУ","")</f>
        <v/>
      </c>
      <c r="V47" s="82" t="str">
        <f aca="false">IF(V48&gt;0,"НУ","")</f>
        <v/>
      </c>
      <c r="W47" s="82" t="str">
        <f aca="false">IF(W48&gt;0,"НУ","")</f>
        <v/>
      </c>
      <c r="X47" s="82" t="str">
        <f aca="false">IF(X48&gt;0,"НУ","")</f>
        <v/>
      </c>
      <c r="Y47" s="82" t="str">
        <f aca="false">IF(Y48&gt;0,"НУ","")</f>
        <v/>
      </c>
      <c r="Z47" s="82" t="str">
        <f aca="false">IF(Z48&gt;0,"НУ","")</f>
        <v/>
      </c>
      <c r="AA47" s="82" t="str">
        <f aca="false">IF(AA48&gt;0,"НУ","")</f>
        <v/>
      </c>
      <c r="AB47" s="82" t="str">
        <f aca="false">IF(AB48&gt;0,"НУ","")</f>
        <v/>
      </c>
      <c r="AC47" s="82" t="str">
        <f aca="false">IF(AC48&gt;0,"НУ","")</f>
        <v/>
      </c>
      <c r="AD47" s="82" t="str">
        <f aca="false">IF(AD48&gt;0,"НУ","")</f>
        <v/>
      </c>
      <c r="AE47" s="82" t="str">
        <f aca="false">IF(AE48&gt;0,"НУ","")</f>
        <v/>
      </c>
      <c r="AF47" s="82" t="str">
        <f aca="false">IF(AF48&gt;0,"НУ","")</f>
        <v/>
      </c>
      <c r="AG47" s="82" t="str">
        <f aca="false">IF(AG48&gt;0,"НУ","")</f>
        <v/>
      </c>
      <c r="AH47" s="83" t="str">
        <f aca="false">IF(AH48&gt;0,"НУ","")</f>
        <v/>
      </c>
      <c r="AI47" s="83" t="str">
        <f aca="false">IF(AI48&gt;0,"НУ","")</f>
        <v/>
      </c>
      <c r="AJ47" s="85" t="str">
        <f aca="false">IF(AJ48&gt;0,"НУ","")</f>
        <v/>
      </c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57"/>
      <c r="B48" s="58"/>
      <c r="C48" s="102"/>
      <c r="D48" s="60"/>
      <c r="E48" s="101"/>
      <c r="F48" s="87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91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57" t="n">
        <v>10</v>
      </c>
      <c r="B49" s="58" t="str">
        <f aca="false">IFERROR(VLOOKUP($C49,Списки!$A$1:$C$3999,2,0),"")</f>
        <v/>
      </c>
      <c r="C49" s="102"/>
      <c r="D49" s="60" t="str">
        <f aca="false">IFERROR(VLOOKUP($C49,Списки!$A$1:$C$3999,3,0),"")</f>
        <v/>
      </c>
      <c r="E49" s="92"/>
      <c r="F49" s="61" t="str">
        <f aca="false">VLOOKUP(F$11,Графік!$E$5:$H$32,3,0)</f>
        <v>ВВ</v>
      </c>
      <c r="G49" s="62" t="str">
        <f aca="false">VLOOKUP(G$11,Графік!$E$5:$H$32,3,0)</f>
        <v>ВВ</v>
      </c>
      <c r="H49" s="62" t="str">
        <f aca="false">VLOOKUP(H$11,Графік!$E$5:$H$32,3,0)</f>
        <v>Р</v>
      </c>
      <c r="I49" s="62" t="str">
        <f aca="false">VLOOKUP(I$11,Графік!$E$5:$H$32,3,0)</f>
        <v>Р</v>
      </c>
      <c r="J49" s="62" t="str">
        <f aca="false">VLOOKUP(J$11,Графік!$E$5:$H$32,3,0)</f>
        <v>Р</v>
      </c>
      <c r="K49" s="62" t="str">
        <f aca="false">VLOOKUP(K$11,Графік!$E$5:$H$32,3,0)</f>
        <v>Р</v>
      </c>
      <c r="L49" s="62" t="str">
        <f aca="false">VLOOKUP(L$11,Графік!$E$5:$H$32,3,0)</f>
        <v>ВВ</v>
      </c>
      <c r="M49" s="62" t="str">
        <f aca="false">VLOOKUP(M$11,Графік!$E$5:$H$32,3,0)</f>
        <v>ВВ</v>
      </c>
      <c r="N49" s="62" t="str">
        <f aca="false">VLOOKUP(N$11,Графік!$E$5:$H$32,3,0)</f>
        <v>Р</v>
      </c>
      <c r="O49" s="62" t="str">
        <f aca="false">VLOOKUP(O$11,Графік!$E$5:$H$32,3,0)</f>
        <v>Р</v>
      </c>
      <c r="P49" s="62" t="str">
        <f aca="false">VLOOKUP(P$11,Графік!$E$5:$H$32,3,0)</f>
        <v>Р</v>
      </c>
      <c r="Q49" s="62" t="str">
        <f aca="false">VLOOKUP(Q$11,Графік!$E$5:$H$32,3,0)</f>
        <v>Р</v>
      </c>
      <c r="R49" s="62" t="str">
        <f aca="false">VLOOKUP(R$11,Графік!$E$5:$H$32,3,0)</f>
        <v>ВВ</v>
      </c>
      <c r="S49" s="62" t="str">
        <f aca="false">VLOOKUP(S$11,Графік!$E$5:$H$32,3,0)</f>
        <v>ВВ</v>
      </c>
      <c r="T49" s="62" t="str">
        <f aca="false">VLOOKUP(T$11,Графік!$E$5:$H$32,3,0)</f>
        <v>Р</v>
      </c>
      <c r="U49" s="62" t="str">
        <f aca="false">VLOOKUP(U$11,Графік!$E$5:$H$32,3,0)</f>
        <v>Р</v>
      </c>
      <c r="V49" s="62" t="str">
        <f aca="false">VLOOKUP(V$11,Графік!$E$5:$H$32,3,0)</f>
        <v>Р</v>
      </c>
      <c r="W49" s="62" t="str">
        <f aca="false">VLOOKUP(W$11,Графік!$E$5:$H$32,3,0)</f>
        <v>Р</v>
      </c>
      <c r="X49" s="62" t="str">
        <f aca="false">VLOOKUP(X$11,Графік!$E$5:$H$32,3,0)</f>
        <v>ВВ</v>
      </c>
      <c r="Y49" s="62" t="str">
        <f aca="false">VLOOKUP(Y$11,Графік!$E$5:$H$32,3,0)</f>
        <v>ВВ</v>
      </c>
      <c r="Z49" s="62" t="str">
        <f aca="false">VLOOKUP(Z$11,Графік!$E$5:$H$32,3,0)</f>
        <v>Р</v>
      </c>
      <c r="AA49" s="62" t="str">
        <f aca="false">VLOOKUP(AA$11,Графік!$E$5:$H$32,3,0)</f>
        <v>Р</v>
      </c>
      <c r="AB49" s="62" t="str">
        <f aca="false">VLOOKUP(AB$11,Графік!$E$5:$H$32,3,0)</f>
        <v>Р</v>
      </c>
      <c r="AC49" s="62" t="str">
        <f aca="false">VLOOKUP(AC$11,Графік!$E$5:$H$32,3,0)</f>
        <v>Р</v>
      </c>
      <c r="AD49" s="62" t="str">
        <f aca="false">VLOOKUP(AD$11,Графік!$E$5:$H$32,3,0)</f>
        <v>ВВ</v>
      </c>
      <c r="AE49" s="62" t="str">
        <f aca="false">VLOOKUP(AE$11,Графік!$E$5:$H$32,3,0)</f>
        <v>ВВ</v>
      </c>
      <c r="AF49" s="62" t="str">
        <f aca="false">VLOOKUP(AF$11,Графік!$E$5:$H$32,3,0)</f>
        <v>Р</v>
      </c>
      <c r="AG49" s="62" t="str">
        <f aca="false">VLOOKUP(AG$11,Графік!$E$5:$H$32,3,0)</f>
        <v>Р</v>
      </c>
      <c r="AH49" s="62"/>
      <c r="AI49" s="62"/>
      <c r="AJ49" s="65"/>
      <c r="AK49" s="93" t="n">
        <f aca="false">SUMIF($F49:$AJ52,"Р",$F50:$AJ50)</f>
        <v>144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144</v>
      </c>
      <c r="AO49" s="70" t="n">
        <f aca="false">COUNTIF($F49:$AJ52,"=Р")</f>
        <v>18</v>
      </c>
      <c r="AP49" s="97" t="n">
        <f aca="false">COUNTIF($F49:$AJ52,"=ВВ")</f>
        <v>10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0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0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str">
        <f aca="false">IF(C49&gt;1,Графік!$H$36,"")</f>
        <v/>
      </c>
    </row>
    <row r="50" customFormat="false" ht="15" hidden="false" customHeight="true" outlineLevel="0" collapsed="false">
      <c r="A50" s="57"/>
      <c r="B50" s="58"/>
      <c r="C50" s="102"/>
      <c r="D50" s="60"/>
      <c r="E50" s="100"/>
      <c r="F50" s="75" t="str">
        <f aca="false">IF(F49="Р",8,"")</f>
        <v/>
      </c>
      <c r="G50" s="76" t="str">
        <f aca="false">IF(G49="Р",8,"")</f>
        <v/>
      </c>
      <c r="H50" s="76" t="n">
        <f aca="false">IF(H49="Р",8,"")</f>
        <v>8</v>
      </c>
      <c r="I50" s="76" t="n">
        <f aca="false">IF(I49="Р",8,"")</f>
        <v>8</v>
      </c>
      <c r="J50" s="76" t="n">
        <f aca="false">IF(J49="Р",8,"")</f>
        <v>8</v>
      </c>
      <c r="K50" s="76" t="n">
        <f aca="false">IF(K49="Р",8,"")</f>
        <v>8</v>
      </c>
      <c r="L50" s="76" t="str">
        <f aca="false">IF(L49="Р",8,"")</f>
        <v/>
      </c>
      <c r="M50" s="76" t="str">
        <f aca="false">IF(M49="Р",8,"")</f>
        <v/>
      </c>
      <c r="N50" s="76" t="n">
        <f aca="false">IF(N49="Р",8,"")</f>
        <v>8</v>
      </c>
      <c r="O50" s="76" t="n">
        <f aca="false">IF(O49="Р",8,"")</f>
        <v>8</v>
      </c>
      <c r="P50" s="76" t="n">
        <f aca="false">IF(P49="Р",8,"")</f>
        <v>8</v>
      </c>
      <c r="Q50" s="76" t="n">
        <f aca="false">IF(Q49="Р",8,"")</f>
        <v>8</v>
      </c>
      <c r="R50" s="76" t="str">
        <f aca="false">IF(R49="Р",8,"")</f>
        <v/>
      </c>
      <c r="S50" s="76" t="str">
        <f aca="false">IF(S49="Р",8,"")</f>
        <v/>
      </c>
      <c r="T50" s="76" t="n">
        <f aca="false">IF(T49="Р",8,"")</f>
        <v>8</v>
      </c>
      <c r="U50" s="76" t="n">
        <f aca="false">IF(U49="Р",8,"")</f>
        <v>8</v>
      </c>
      <c r="V50" s="76" t="n">
        <f aca="false">IF(V49="Р",8,"")</f>
        <v>8</v>
      </c>
      <c r="W50" s="76" t="n">
        <f aca="false">IF(W49="Р",8,"")</f>
        <v>8</v>
      </c>
      <c r="X50" s="76" t="str">
        <f aca="false">IF(X49="Р",8,"")</f>
        <v/>
      </c>
      <c r="Y50" s="76" t="str">
        <f aca="false">IF(Y49="Р",8,"")</f>
        <v/>
      </c>
      <c r="Z50" s="76" t="n">
        <f aca="false">IF(Z49="Р",8,"")</f>
        <v>8</v>
      </c>
      <c r="AA50" s="76" t="n">
        <f aca="false">IF(AA49="Р",8,"")</f>
        <v>8</v>
      </c>
      <c r="AB50" s="76" t="n">
        <f aca="false">IF(AB49="Р",8,"")</f>
        <v>8</v>
      </c>
      <c r="AC50" s="76" t="n">
        <f aca="false">IF(AC49="Р",8,"")</f>
        <v>8</v>
      </c>
      <c r="AD50" s="76" t="str">
        <f aca="false">IF(AD49="Р",8,"")</f>
        <v/>
      </c>
      <c r="AE50" s="76" t="str">
        <f aca="false">IF(AE49="Р",8,"")</f>
        <v/>
      </c>
      <c r="AF50" s="76" t="n">
        <f aca="false">IF(AF49="Р",8,"")</f>
        <v>8</v>
      </c>
      <c r="AG50" s="76" t="n">
        <f aca="false">IF(AG49="Р",8,"")</f>
        <v>8</v>
      </c>
      <c r="AH50" s="76"/>
      <c r="AI50" s="76"/>
      <c r="AJ50" s="79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57"/>
      <c r="B51" s="58"/>
      <c r="C51" s="102"/>
      <c r="D51" s="60"/>
      <c r="E51" s="100"/>
      <c r="F51" s="81" t="str">
        <f aca="false">IF(F52&gt;0,"НУ","")</f>
        <v/>
      </c>
      <c r="G51" s="82" t="str">
        <f aca="false">IF(G52&gt;0,"НУ","")</f>
        <v/>
      </c>
      <c r="H51" s="82" t="str">
        <f aca="false">IF(H52&gt;0,"НУ","")</f>
        <v/>
      </c>
      <c r="I51" s="82" t="str">
        <f aca="false">IF(I52&gt;0,"НУ","")</f>
        <v/>
      </c>
      <c r="J51" s="82" t="str">
        <f aca="false">IF(J52&gt;0,"НУ","")</f>
        <v/>
      </c>
      <c r="K51" s="82" t="str">
        <f aca="false">IF(K52&gt;0,"НУ","")</f>
        <v/>
      </c>
      <c r="L51" s="82" t="str">
        <f aca="false">IF(L52&gt;0,"НУ","")</f>
        <v/>
      </c>
      <c r="M51" s="82" t="str">
        <f aca="false">IF(M52&gt;0,"НУ","")</f>
        <v/>
      </c>
      <c r="N51" s="82" t="str">
        <f aca="false">IF(N52&gt;0,"НУ","")</f>
        <v/>
      </c>
      <c r="O51" s="82" t="str">
        <f aca="false">IF(O52&gt;0,"НУ","")</f>
        <v/>
      </c>
      <c r="P51" s="82" t="str">
        <f aca="false">IF(P52&gt;0,"НУ","")</f>
        <v/>
      </c>
      <c r="Q51" s="82" t="str">
        <f aca="false">IF(Q52&gt;0,"НУ","")</f>
        <v/>
      </c>
      <c r="R51" s="82" t="str">
        <f aca="false">IF(R52&gt;0,"НУ","")</f>
        <v/>
      </c>
      <c r="S51" s="82" t="str">
        <f aca="false">IF(S52&gt;0,"НУ","")</f>
        <v/>
      </c>
      <c r="T51" s="82" t="str">
        <f aca="false">IF(T52&gt;0,"НУ","")</f>
        <v/>
      </c>
      <c r="U51" s="82" t="str">
        <f aca="false">IF(U52&gt;0,"НУ","")</f>
        <v/>
      </c>
      <c r="V51" s="82" t="str">
        <f aca="false">IF(V52&gt;0,"НУ","")</f>
        <v/>
      </c>
      <c r="W51" s="82" t="str">
        <f aca="false">IF(W52&gt;0,"НУ","")</f>
        <v/>
      </c>
      <c r="X51" s="82" t="str">
        <f aca="false">IF(X52&gt;0,"НУ","")</f>
        <v/>
      </c>
      <c r="Y51" s="82" t="str">
        <f aca="false">IF(Y52&gt;0,"НУ","")</f>
        <v/>
      </c>
      <c r="Z51" s="82" t="str">
        <f aca="false">IF(Z52&gt;0,"НУ","")</f>
        <v/>
      </c>
      <c r="AA51" s="82" t="str">
        <f aca="false">IF(AA52&gt;0,"НУ","")</f>
        <v/>
      </c>
      <c r="AB51" s="82" t="str">
        <f aca="false">IF(AB52&gt;0,"НУ","")</f>
        <v/>
      </c>
      <c r="AC51" s="82" t="str">
        <f aca="false">IF(AC52&gt;0,"НУ","")</f>
        <v/>
      </c>
      <c r="AD51" s="82" t="str">
        <f aca="false">IF(AD52&gt;0,"НУ","")</f>
        <v/>
      </c>
      <c r="AE51" s="82" t="str">
        <f aca="false">IF(AE52&gt;0,"НУ","")</f>
        <v/>
      </c>
      <c r="AF51" s="82" t="str">
        <f aca="false">IF(AF52&gt;0,"НУ","")</f>
        <v/>
      </c>
      <c r="AG51" s="82" t="str">
        <f aca="false">IF(AG52&gt;0,"НУ","")</f>
        <v/>
      </c>
      <c r="AH51" s="83" t="str">
        <f aca="false">IF(AH52&gt;0,"НУ","")</f>
        <v/>
      </c>
      <c r="AI51" s="83" t="str">
        <f aca="false">IF(AI52&gt;0,"НУ","")</f>
        <v/>
      </c>
      <c r="AJ51" s="85" t="str">
        <f aca="false">IF(AJ52&gt;0,"НУ","")</f>
        <v/>
      </c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57"/>
      <c r="B52" s="58"/>
      <c r="C52" s="102"/>
      <c r="D52" s="60"/>
      <c r="E52" s="101"/>
      <c r="F52" s="87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91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15" hidden="false" customHeight="true" outlineLevel="0" collapsed="false">
      <c r="A53" s="57" t="n">
        <v>11</v>
      </c>
      <c r="B53" s="58" t="str">
        <f aca="false">IFERROR(VLOOKUP($C53,Списки!$A$1:$C$3999,2,0),"")</f>
        <v/>
      </c>
      <c r="C53" s="102"/>
      <c r="D53" s="60" t="str">
        <f aca="false">IFERROR(VLOOKUP($C53,Списки!$A$1:$C$3999,3,0),"")</f>
        <v/>
      </c>
      <c r="E53" s="92"/>
      <c r="F53" s="61" t="str">
        <f aca="false">VLOOKUP(F$11,Графік!$E$5:$H$32,3,0)</f>
        <v>ВВ</v>
      </c>
      <c r="G53" s="62" t="str">
        <f aca="false">VLOOKUP(G$11,Графік!$E$5:$H$32,3,0)</f>
        <v>ВВ</v>
      </c>
      <c r="H53" s="62" t="str">
        <f aca="false">VLOOKUP(H$11,Графік!$E$5:$H$32,3,0)</f>
        <v>Р</v>
      </c>
      <c r="I53" s="62" t="str">
        <f aca="false">VLOOKUP(I$11,Графік!$E$5:$H$32,3,0)</f>
        <v>Р</v>
      </c>
      <c r="J53" s="62" t="str">
        <f aca="false">VLOOKUP(J$11,Графік!$E$5:$H$32,3,0)</f>
        <v>Р</v>
      </c>
      <c r="K53" s="62" t="str">
        <f aca="false">VLOOKUP(K$11,Графік!$E$5:$H$32,3,0)</f>
        <v>Р</v>
      </c>
      <c r="L53" s="62" t="str">
        <f aca="false">VLOOKUP(L$11,Графік!$E$5:$H$32,3,0)</f>
        <v>ВВ</v>
      </c>
      <c r="M53" s="62" t="str">
        <f aca="false">VLOOKUP(M$11,Графік!$E$5:$H$32,3,0)</f>
        <v>ВВ</v>
      </c>
      <c r="N53" s="62" t="str">
        <f aca="false">VLOOKUP(N$11,Графік!$E$5:$H$32,3,0)</f>
        <v>Р</v>
      </c>
      <c r="O53" s="62" t="str">
        <f aca="false">VLOOKUP(O$11,Графік!$E$5:$H$32,3,0)</f>
        <v>Р</v>
      </c>
      <c r="P53" s="62" t="str">
        <f aca="false">VLOOKUP(P$11,Графік!$E$5:$H$32,3,0)</f>
        <v>Р</v>
      </c>
      <c r="Q53" s="62" t="str">
        <f aca="false">VLOOKUP(Q$11,Графік!$E$5:$H$32,3,0)</f>
        <v>Р</v>
      </c>
      <c r="R53" s="62" t="str">
        <f aca="false">VLOOKUP(R$11,Графік!$E$5:$H$32,3,0)</f>
        <v>ВВ</v>
      </c>
      <c r="S53" s="62" t="str">
        <f aca="false">VLOOKUP(S$11,Графік!$E$5:$H$32,3,0)</f>
        <v>ВВ</v>
      </c>
      <c r="T53" s="62" t="str">
        <f aca="false">VLOOKUP(T$11,Графік!$E$5:$H$32,3,0)</f>
        <v>Р</v>
      </c>
      <c r="U53" s="62" t="str">
        <f aca="false">VLOOKUP(U$11,Графік!$E$5:$H$32,3,0)</f>
        <v>Р</v>
      </c>
      <c r="V53" s="62" t="str">
        <f aca="false">VLOOKUP(V$11,Графік!$E$5:$H$32,3,0)</f>
        <v>Р</v>
      </c>
      <c r="W53" s="62" t="str">
        <f aca="false">VLOOKUP(W$11,Графік!$E$5:$H$32,3,0)</f>
        <v>Р</v>
      </c>
      <c r="X53" s="62" t="str">
        <f aca="false">VLOOKUP(X$11,Графік!$E$5:$H$32,3,0)</f>
        <v>ВВ</v>
      </c>
      <c r="Y53" s="62" t="str">
        <f aca="false">VLOOKUP(Y$11,Графік!$E$5:$H$32,3,0)</f>
        <v>ВВ</v>
      </c>
      <c r="Z53" s="62" t="str">
        <f aca="false">VLOOKUP(Z$11,Графік!$E$5:$H$32,3,0)</f>
        <v>Р</v>
      </c>
      <c r="AA53" s="62" t="str">
        <f aca="false">VLOOKUP(AA$11,Графік!$E$5:$H$32,3,0)</f>
        <v>Р</v>
      </c>
      <c r="AB53" s="62" t="str">
        <f aca="false">VLOOKUP(AB$11,Графік!$E$5:$H$32,3,0)</f>
        <v>Р</v>
      </c>
      <c r="AC53" s="62" t="str">
        <f aca="false">VLOOKUP(AC$11,Графік!$E$5:$H$32,3,0)</f>
        <v>Р</v>
      </c>
      <c r="AD53" s="62" t="str">
        <f aca="false">VLOOKUP(AD$11,Графік!$E$5:$H$32,3,0)</f>
        <v>ВВ</v>
      </c>
      <c r="AE53" s="62" t="str">
        <f aca="false">VLOOKUP(AE$11,Графік!$E$5:$H$32,3,0)</f>
        <v>ВВ</v>
      </c>
      <c r="AF53" s="62" t="str">
        <f aca="false">VLOOKUP(AF$11,Графік!$E$5:$H$32,3,0)</f>
        <v>Р</v>
      </c>
      <c r="AG53" s="62" t="str">
        <f aca="false">VLOOKUP(AG$11,Графік!$E$5:$H$32,3,0)</f>
        <v>Р</v>
      </c>
      <c r="AH53" s="62"/>
      <c r="AI53" s="62"/>
      <c r="AJ53" s="65"/>
      <c r="AK53" s="93" t="n">
        <f aca="false">SUMIF($F53:$AJ56,"Р",$F54:$AJ54)</f>
        <v>144</v>
      </c>
      <c r="AL53" s="94" t="n">
        <f aca="false">SUMIF($F55:$AJ56,"НУ",$F56:$AJ56)</f>
        <v>0</v>
      </c>
      <c r="AM53" s="95" t="n">
        <f aca="false">SUMIF(F53:AJ56,"РВ",F54:AJ54)</f>
        <v>0</v>
      </c>
      <c r="AN53" s="96" t="n">
        <f aca="false">AK53+AL53+AM53</f>
        <v>144</v>
      </c>
      <c r="AO53" s="70" t="n">
        <f aca="false">COUNTIF($F53:$AJ56,"=Р")</f>
        <v>18</v>
      </c>
      <c r="AP53" s="97" t="n">
        <f aca="false">COUNTIF($F53:$AJ56,"=ВВ")</f>
        <v>10</v>
      </c>
      <c r="AQ53" s="97" t="n">
        <f aca="false">COUNTIF($F53:$AJ56,"=В")</f>
        <v>0</v>
      </c>
      <c r="AR53" s="98" t="n">
        <f aca="false">COUNTIF($F53:$AJ56,"=НА")</f>
        <v>0</v>
      </c>
      <c r="AS53" s="98" t="n">
        <f aca="false">COUNTIF(F53:AJ56,"=ТН")</f>
        <v>0</v>
      </c>
      <c r="AT53" s="98" t="n">
        <f aca="false">COUNTIF($F53:$AJ56,"=ВД")</f>
        <v>0</v>
      </c>
      <c r="AU53" s="98" t="n">
        <f aca="false">COUNTIF($F53:$AJ56,"=ВП")</f>
        <v>0</v>
      </c>
      <c r="AV53" s="98" t="n">
        <f aca="false">COUNTIF($F53:$AJ56,"=ДД")</f>
        <v>0</v>
      </c>
      <c r="AW53" s="98" t="n">
        <f aca="false">COUNTIF($F53:$AJ56,"=П")</f>
        <v>0</v>
      </c>
      <c r="AX53" s="98" t="n">
        <f aca="false">COUNTIF($F53:$AJ56,"=ПР")</f>
        <v>0</v>
      </c>
      <c r="AY53" s="99" t="n">
        <f aca="false">COUNTIF($F53:$AJ56,"=І")</f>
        <v>0</v>
      </c>
      <c r="AZ53" s="99" t="n">
        <f aca="false">COUNTIF($F53:$AJ56,"=НЗ")</f>
        <v>0</v>
      </c>
      <c r="BA53" s="73" t="str">
        <f aca="false">IF(C53&gt;1,Графік!$H$36,"")</f>
        <v/>
      </c>
    </row>
    <row r="54" customFormat="false" ht="15" hidden="false" customHeight="true" outlineLevel="0" collapsed="false">
      <c r="A54" s="57"/>
      <c r="B54" s="58"/>
      <c r="C54" s="102"/>
      <c r="D54" s="60"/>
      <c r="E54" s="100"/>
      <c r="F54" s="75" t="str">
        <f aca="false">IF(F53="Р",8,"")</f>
        <v/>
      </c>
      <c r="G54" s="76" t="str">
        <f aca="false">IF(G53="Р",8,"")</f>
        <v/>
      </c>
      <c r="H54" s="76" t="n">
        <f aca="false">IF(H53="Р",8,"")</f>
        <v>8</v>
      </c>
      <c r="I54" s="76" t="n">
        <f aca="false">IF(I53="Р",8,"")</f>
        <v>8</v>
      </c>
      <c r="J54" s="76" t="n">
        <f aca="false">IF(J53="Р",8,"")</f>
        <v>8</v>
      </c>
      <c r="K54" s="76" t="n">
        <f aca="false">IF(K53="Р",8,"")</f>
        <v>8</v>
      </c>
      <c r="L54" s="76" t="str">
        <f aca="false">IF(L53="Р",8,"")</f>
        <v/>
      </c>
      <c r="M54" s="76" t="str">
        <f aca="false">IF(M53="Р",8,"")</f>
        <v/>
      </c>
      <c r="N54" s="76" t="n">
        <f aca="false">IF(N53="Р",8,"")</f>
        <v>8</v>
      </c>
      <c r="O54" s="76" t="n">
        <f aca="false">IF(O53="Р",8,"")</f>
        <v>8</v>
      </c>
      <c r="P54" s="76" t="n">
        <f aca="false">IF(P53="Р",8,"")</f>
        <v>8</v>
      </c>
      <c r="Q54" s="76" t="n">
        <f aca="false">IF(Q53="Р",8,"")</f>
        <v>8</v>
      </c>
      <c r="R54" s="76" t="str">
        <f aca="false">IF(R53="Р",8,"")</f>
        <v/>
      </c>
      <c r="S54" s="76" t="str">
        <f aca="false">IF(S53="Р",8,"")</f>
        <v/>
      </c>
      <c r="T54" s="76" t="n">
        <f aca="false">IF(T53="Р",8,"")</f>
        <v>8</v>
      </c>
      <c r="U54" s="76" t="n">
        <f aca="false">IF(U53="Р",8,"")</f>
        <v>8</v>
      </c>
      <c r="V54" s="76" t="n">
        <f aca="false">IF(V53="Р",8,"")</f>
        <v>8</v>
      </c>
      <c r="W54" s="76" t="n">
        <f aca="false">IF(W53="Р",8,"")</f>
        <v>8</v>
      </c>
      <c r="X54" s="76" t="str">
        <f aca="false">IF(X53="Р",8,"")</f>
        <v/>
      </c>
      <c r="Y54" s="76" t="str">
        <f aca="false">IF(Y53="Р",8,"")</f>
        <v/>
      </c>
      <c r="Z54" s="76" t="n">
        <f aca="false">IF(Z53="Р",8,"")</f>
        <v>8</v>
      </c>
      <c r="AA54" s="76" t="n">
        <f aca="false">IF(AA53="Р",8,"")</f>
        <v>8</v>
      </c>
      <c r="AB54" s="76" t="n">
        <f aca="false">IF(AB53="Р",8,"")</f>
        <v>8</v>
      </c>
      <c r="AC54" s="76" t="n">
        <f aca="false">IF(AC53="Р",8,"")</f>
        <v>8</v>
      </c>
      <c r="AD54" s="76" t="str">
        <f aca="false">IF(AD53="Р",8,"")</f>
        <v/>
      </c>
      <c r="AE54" s="76" t="str">
        <f aca="false">IF(AE53="Р",8,"")</f>
        <v/>
      </c>
      <c r="AF54" s="76" t="n">
        <f aca="false">IF(AF53="Р",8,"")</f>
        <v>8</v>
      </c>
      <c r="AG54" s="76" t="n">
        <f aca="false">IF(AG53="Р",8,"")</f>
        <v>8</v>
      </c>
      <c r="AH54" s="76"/>
      <c r="AI54" s="76"/>
      <c r="AJ54" s="79"/>
      <c r="AK54" s="93"/>
      <c r="AL54" s="94"/>
      <c r="AM54" s="95"/>
      <c r="AN54" s="96"/>
      <c r="AO54" s="70"/>
      <c r="AP54" s="70"/>
      <c r="AQ54" s="70"/>
      <c r="AR54" s="98"/>
      <c r="AS54" s="98"/>
      <c r="AT54" s="98"/>
      <c r="AU54" s="98"/>
      <c r="AV54" s="98"/>
      <c r="AW54" s="98"/>
      <c r="AX54" s="98"/>
      <c r="AY54" s="99"/>
      <c r="AZ54" s="99"/>
      <c r="BA54" s="73"/>
    </row>
    <row r="55" customFormat="false" ht="15" hidden="false" customHeight="true" outlineLevel="0" collapsed="false">
      <c r="A55" s="57"/>
      <c r="B55" s="58"/>
      <c r="C55" s="102"/>
      <c r="D55" s="60"/>
      <c r="E55" s="100"/>
      <c r="F55" s="81" t="str">
        <f aca="false">IF(F56&gt;0,"НУ","")</f>
        <v/>
      </c>
      <c r="G55" s="82" t="str">
        <f aca="false">IF(G56&gt;0,"НУ","")</f>
        <v/>
      </c>
      <c r="H55" s="82" t="str">
        <f aca="false">IF(H56&gt;0,"НУ","")</f>
        <v/>
      </c>
      <c r="I55" s="82" t="str">
        <f aca="false">IF(I56&gt;0,"НУ","")</f>
        <v/>
      </c>
      <c r="J55" s="82" t="str">
        <f aca="false">IF(J56&gt;0,"НУ","")</f>
        <v/>
      </c>
      <c r="K55" s="82" t="str">
        <f aca="false">IF(K56&gt;0,"НУ","")</f>
        <v/>
      </c>
      <c r="L55" s="82" t="str">
        <f aca="false">IF(L56&gt;0,"НУ","")</f>
        <v/>
      </c>
      <c r="M55" s="82" t="str">
        <f aca="false">IF(M56&gt;0,"НУ","")</f>
        <v/>
      </c>
      <c r="N55" s="82" t="str">
        <f aca="false">IF(N56&gt;0,"НУ","")</f>
        <v/>
      </c>
      <c r="O55" s="82" t="str">
        <f aca="false">IF(O56&gt;0,"НУ","")</f>
        <v/>
      </c>
      <c r="P55" s="82" t="str">
        <f aca="false">IF(P56&gt;0,"НУ","")</f>
        <v/>
      </c>
      <c r="Q55" s="82" t="str">
        <f aca="false">IF(Q56&gt;0,"НУ","")</f>
        <v/>
      </c>
      <c r="R55" s="82" t="str">
        <f aca="false">IF(R56&gt;0,"НУ","")</f>
        <v/>
      </c>
      <c r="S55" s="82" t="str">
        <f aca="false">IF(S56&gt;0,"НУ","")</f>
        <v/>
      </c>
      <c r="T55" s="82" t="str">
        <f aca="false">IF(T56&gt;0,"НУ","")</f>
        <v/>
      </c>
      <c r="U55" s="82" t="str">
        <f aca="false">IF(U56&gt;0,"НУ","")</f>
        <v/>
      </c>
      <c r="V55" s="82" t="str">
        <f aca="false">IF(V56&gt;0,"НУ","")</f>
        <v/>
      </c>
      <c r="W55" s="82" t="str">
        <f aca="false">IF(W56&gt;0,"НУ","")</f>
        <v/>
      </c>
      <c r="X55" s="82" t="str">
        <f aca="false">IF(X56&gt;0,"НУ","")</f>
        <v/>
      </c>
      <c r="Y55" s="82" t="str">
        <f aca="false">IF(Y56&gt;0,"НУ","")</f>
        <v/>
      </c>
      <c r="Z55" s="82" t="str">
        <f aca="false">IF(Z56&gt;0,"НУ","")</f>
        <v/>
      </c>
      <c r="AA55" s="82" t="str">
        <f aca="false">IF(AA56&gt;0,"НУ","")</f>
        <v/>
      </c>
      <c r="AB55" s="82" t="str">
        <f aca="false">IF(AB56&gt;0,"НУ","")</f>
        <v/>
      </c>
      <c r="AC55" s="82" t="str">
        <f aca="false">IF(AC56&gt;0,"НУ","")</f>
        <v/>
      </c>
      <c r="AD55" s="82" t="str">
        <f aca="false">IF(AD56&gt;0,"НУ","")</f>
        <v/>
      </c>
      <c r="AE55" s="82" t="str">
        <f aca="false">IF(AE56&gt;0,"НУ","")</f>
        <v/>
      </c>
      <c r="AF55" s="82" t="str">
        <f aca="false">IF(AF56&gt;0,"НУ","")</f>
        <v/>
      </c>
      <c r="AG55" s="82" t="str">
        <f aca="false">IF(AG56&gt;0,"НУ","")</f>
        <v/>
      </c>
      <c r="AH55" s="83" t="str">
        <f aca="false">IF(AH56&gt;0,"НУ","")</f>
        <v/>
      </c>
      <c r="AI55" s="83" t="str">
        <f aca="false">IF(AI56&gt;0,"НУ","")</f>
        <v/>
      </c>
      <c r="AJ55" s="85" t="str">
        <f aca="false">IF(AJ56&gt;0,"НУ","")</f>
        <v/>
      </c>
      <c r="AK55" s="93"/>
      <c r="AL55" s="94"/>
      <c r="AM55" s="95"/>
      <c r="AN55" s="96"/>
      <c r="AO55" s="70"/>
      <c r="AP55" s="70"/>
      <c r="AQ55" s="70"/>
      <c r="AR55" s="98"/>
      <c r="AS55" s="98"/>
      <c r="AT55" s="98"/>
      <c r="AU55" s="98"/>
      <c r="AV55" s="98"/>
      <c r="AW55" s="98"/>
      <c r="AX55" s="98"/>
      <c r="AY55" s="99"/>
      <c r="AZ55" s="99"/>
      <c r="BA55" s="73"/>
    </row>
    <row r="56" customFormat="false" ht="15" hidden="false" customHeight="true" outlineLevel="0" collapsed="false">
      <c r="A56" s="57"/>
      <c r="B56" s="58"/>
      <c r="C56" s="102"/>
      <c r="D56" s="60"/>
      <c r="E56" s="101"/>
      <c r="F56" s="87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91"/>
      <c r="AK56" s="93"/>
      <c r="AL56" s="94"/>
      <c r="AM56" s="95"/>
      <c r="AN56" s="96"/>
      <c r="AO56" s="70"/>
      <c r="AP56" s="70"/>
      <c r="AQ56" s="70"/>
      <c r="AR56" s="98"/>
      <c r="AS56" s="98"/>
      <c r="AT56" s="98"/>
      <c r="AU56" s="98"/>
      <c r="AV56" s="98"/>
      <c r="AW56" s="98"/>
      <c r="AX56" s="98"/>
      <c r="AY56" s="99"/>
      <c r="AZ56" s="99"/>
      <c r="BA56" s="73"/>
    </row>
    <row r="57" customFormat="false" ht="15" hidden="false" customHeight="true" outlineLevel="0" collapsed="false">
      <c r="A57" s="57" t="n">
        <v>12</v>
      </c>
      <c r="B57" s="58" t="str">
        <f aca="false">IFERROR(VLOOKUP($C57,Списки!$A$1:$C$3999,2,0),"")</f>
        <v/>
      </c>
      <c r="C57" s="102"/>
      <c r="D57" s="60" t="str">
        <f aca="false">IFERROR(VLOOKUP($C57,Списки!$A$1:$C$3999,3,0),"")</f>
        <v/>
      </c>
      <c r="E57" s="92"/>
      <c r="F57" s="61" t="str">
        <f aca="false">VLOOKUP(F$11,Графік!$E$5:$H$32,3,0)</f>
        <v>ВВ</v>
      </c>
      <c r="G57" s="62" t="str">
        <f aca="false">VLOOKUP(G$11,Графік!$E$5:$H$32,3,0)</f>
        <v>ВВ</v>
      </c>
      <c r="H57" s="62" t="str">
        <f aca="false">VLOOKUP(H$11,Графік!$E$5:$H$32,3,0)</f>
        <v>Р</v>
      </c>
      <c r="I57" s="62" t="str">
        <f aca="false">VLOOKUP(I$11,Графік!$E$5:$H$32,3,0)</f>
        <v>Р</v>
      </c>
      <c r="J57" s="62" t="str">
        <f aca="false">VLOOKUP(J$11,Графік!$E$5:$H$32,3,0)</f>
        <v>Р</v>
      </c>
      <c r="K57" s="62" t="str">
        <f aca="false">VLOOKUP(K$11,Графік!$E$5:$H$32,3,0)</f>
        <v>Р</v>
      </c>
      <c r="L57" s="62" t="str">
        <f aca="false">VLOOKUP(L$11,Графік!$E$5:$H$32,3,0)</f>
        <v>ВВ</v>
      </c>
      <c r="M57" s="62" t="str">
        <f aca="false">VLOOKUP(M$11,Графік!$E$5:$H$32,3,0)</f>
        <v>ВВ</v>
      </c>
      <c r="N57" s="62" t="str">
        <f aca="false">VLOOKUP(N$11,Графік!$E$5:$H$32,3,0)</f>
        <v>Р</v>
      </c>
      <c r="O57" s="62" t="str">
        <f aca="false">VLOOKUP(O$11,Графік!$E$5:$H$32,3,0)</f>
        <v>Р</v>
      </c>
      <c r="P57" s="62" t="str">
        <f aca="false">VLOOKUP(P$11,Графік!$E$5:$H$32,3,0)</f>
        <v>Р</v>
      </c>
      <c r="Q57" s="62" t="str">
        <f aca="false">VLOOKUP(Q$11,Графік!$E$5:$H$32,3,0)</f>
        <v>Р</v>
      </c>
      <c r="R57" s="62" t="str">
        <f aca="false">VLOOKUP(R$11,Графік!$E$5:$H$32,3,0)</f>
        <v>ВВ</v>
      </c>
      <c r="S57" s="62" t="str">
        <f aca="false">VLOOKUP(S$11,Графік!$E$5:$H$32,3,0)</f>
        <v>ВВ</v>
      </c>
      <c r="T57" s="62" t="str">
        <f aca="false">VLOOKUP(T$11,Графік!$E$5:$H$32,3,0)</f>
        <v>Р</v>
      </c>
      <c r="U57" s="62" t="str">
        <f aca="false">VLOOKUP(U$11,Графік!$E$5:$H$32,3,0)</f>
        <v>Р</v>
      </c>
      <c r="V57" s="62" t="str">
        <f aca="false">VLOOKUP(V$11,Графік!$E$5:$H$32,3,0)</f>
        <v>Р</v>
      </c>
      <c r="W57" s="62" t="str">
        <f aca="false">VLOOKUP(W$11,Графік!$E$5:$H$32,3,0)</f>
        <v>Р</v>
      </c>
      <c r="X57" s="62" t="str">
        <f aca="false">VLOOKUP(X$11,Графік!$E$5:$H$32,3,0)</f>
        <v>ВВ</v>
      </c>
      <c r="Y57" s="62" t="str">
        <f aca="false">VLOOKUP(Y$11,Графік!$E$5:$H$32,3,0)</f>
        <v>ВВ</v>
      </c>
      <c r="Z57" s="62" t="str">
        <f aca="false">VLOOKUP(Z$11,Графік!$E$5:$H$32,3,0)</f>
        <v>Р</v>
      </c>
      <c r="AA57" s="62" t="str">
        <f aca="false">VLOOKUP(AA$11,Графік!$E$5:$H$32,3,0)</f>
        <v>Р</v>
      </c>
      <c r="AB57" s="62" t="str">
        <f aca="false">VLOOKUP(AB$11,Графік!$E$5:$H$32,3,0)</f>
        <v>Р</v>
      </c>
      <c r="AC57" s="62" t="str">
        <f aca="false">VLOOKUP(AC$11,Графік!$E$5:$H$32,3,0)</f>
        <v>Р</v>
      </c>
      <c r="AD57" s="62" t="str">
        <f aca="false">VLOOKUP(AD$11,Графік!$E$5:$H$32,3,0)</f>
        <v>ВВ</v>
      </c>
      <c r="AE57" s="62" t="str">
        <f aca="false">VLOOKUP(AE$11,Графік!$E$5:$H$32,3,0)</f>
        <v>ВВ</v>
      </c>
      <c r="AF57" s="62" t="str">
        <f aca="false">VLOOKUP(AF$11,Графік!$E$5:$H$32,3,0)</f>
        <v>Р</v>
      </c>
      <c r="AG57" s="62" t="str">
        <f aca="false">VLOOKUP(AG$11,Графік!$E$5:$H$32,3,0)</f>
        <v>Р</v>
      </c>
      <c r="AH57" s="62"/>
      <c r="AI57" s="62"/>
      <c r="AJ57" s="65"/>
      <c r="AK57" s="93" t="n">
        <f aca="false">SUMIF($F57:$AJ60,"Р",$F58:$AJ58)</f>
        <v>144</v>
      </c>
      <c r="AL57" s="94" t="n">
        <f aca="false">SUMIF($F59:$AJ60,"НУ",$F60:$AJ60)</f>
        <v>0</v>
      </c>
      <c r="AM57" s="95" t="n">
        <f aca="false">SUMIF(F57:AJ60,"РВ",F58:AJ58)</f>
        <v>0</v>
      </c>
      <c r="AN57" s="96" t="n">
        <f aca="false">AK57+AL57+AM57</f>
        <v>144</v>
      </c>
      <c r="AO57" s="70" t="n">
        <f aca="false">COUNTIF($F57:$AJ60,"=Р")</f>
        <v>18</v>
      </c>
      <c r="AP57" s="97" t="n">
        <f aca="false">COUNTIF($F57:$AJ60,"=ВВ")</f>
        <v>10</v>
      </c>
      <c r="AQ57" s="97" t="n">
        <f aca="false">COUNTIF($F57:$AJ60,"=В")</f>
        <v>0</v>
      </c>
      <c r="AR57" s="98" t="n">
        <f aca="false">COUNTIF($F57:$AJ60,"=НА")</f>
        <v>0</v>
      </c>
      <c r="AS57" s="98" t="n">
        <f aca="false">COUNTIF(F57:AJ60,"=ТН")</f>
        <v>0</v>
      </c>
      <c r="AT57" s="98" t="n">
        <f aca="false">COUNTIF($F57:$AJ60,"=ВД")</f>
        <v>0</v>
      </c>
      <c r="AU57" s="98" t="n">
        <f aca="false">COUNTIF($F57:$AJ60,"=ВП")</f>
        <v>0</v>
      </c>
      <c r="AV57" s="98" t="n">
        <f aca="false">COUNTIF($F57:$AJ60,"=ДД")</f>
        <v>0</v>
      </c>
      <c r="AW57" s="98" t="n">
        <f aca="false">COUNTIF($F57:$AJ60,"=П")</f>
        <v>0</v>
      </c>
      <c r="AX57" s="98" t="n">
        <f aca="false">COUNTIF($F57:$AJ60,"=ПР")</f>
        <v>0</v>
      </c>
      <c r="AY57" s="99" t="n">
        <f aca="false">COUNTIF($F57:$AJ60,"=І")</f>
        <v>0</v>
      </c>
      <c r="AZ57" s="99" t="n">
        <f aca="false">COUNTIF($F57:$AJ60,"=НЗ")</f>
        <v>0</v>
      </c>
      <c r="BA57" s="73" t="str">
        <f aca="false">IF(C57&gt;1,Графік!$H$36,"")</f>
        <v/>
      </c>
    </row>
    <row r="58" customFormat="false" ht="15" hidden="false" customHeight="true" outlineLevel="0" collapsed="false">
      <c r="A58" s="57"/>
      <c r="B58" s="58"/>
      <c r="C58" s="102"/>
      <c r="D58" s="60"/>
      <c r="E58" s="100"/>
      <c r="F58" s="75" t="str">
        <f aca="false">IF(F57="Р",8,"")</f>
        <v/>
      </c>
      <c r="G58" s="76" t="str">
        <f aca="false">IF(G57="Р",8,"")</f>
        <v/>
      </c>
      <c r="H58" s="76" t="n">
        <f aca="false">IF(H57="Р",8,"")</f>
        <v>8</v>
      </c>
      <c r="I58" s="76" t="n">
        <f aca="false">IF(I57="Р",8,"")</f>
        <v>8</v>
      </c>
      <c r="J58" s="76" t="n">
        <f aca="false">IF(J57="Р",8,"")</f>
        <v>8</v>
      </c>
      <c r="K58" s="76" t="n">
        <f aca="false">IF(K57="Р",8,"")</f>
        <v>8</v>
      </c>
      <c r="L58" s="76" t="str">
        <f aca="false">IF(L57="Р",8,"")</f>
        <v/>
      </c>
      <c r="M58" s="76" t="str">
        <f aca="false">IF(M57="Р",8,"")</f>
        <v/>
      </c>
      <c r="N58" s="76" t="n">
        <f aca="false">IF(N57="Р",8,"")</f>
        <v>8</v>
      </c>
      <c r="O58" s="76" t="n">
        <f aca="false">IF(O57="Р",8,"")</f>
        <v>8</v>
      </c>
      <c r="P58" s="76" t="n">
        <f aca="false">IF(P57="Р",8,"")</f>
        <v>8</v>
      </c>
      <c r="Q58" s="76" t="n">
        <f aca="false">IF(Q57="Р",8,"")</f>
        <v>8</v>
      </c>
      <c r="R58" s="76" t="str">
        <f aca="false">IF(R57="Р",8,"")</f>
        <v/>
      </c>
      <c r="S58" s="76" t="str">
        <f aca="false">IF(S57="Р",8,"")</f>
        <v/>
      </c>
      <c r="T58" s="76" t="n">
        <f aca="false">IF(T57="Р",8,"")</f>
        <v>8</v>
      </c>
      <c r="U58" s="76" t="n">
        <f aca="false">IF(U57="Р",8,"")</f>
        <v>8</v>
      </c>
      <c r="V58" s="76" t="n">
        <f aca="false">IF(V57="Р",8,"")</f>
        <v>8</v>
      </c>
      <c r="W58" s="76" t="n">
        <f aca="false">IF(W57="Р",8,"")</f>
        <v>8</v>
      </c>
      <c r="X58" s="76" t="str">
        <f aca="false">IF(X57="Р",8,"")</f>
        <v/>
      </c>
      <c r="Y58" s="76" t="str">
        <f aca="false">IF(Y57="Р",8,"")</f>
        <v/>
      </c>
      <c r="Z58" s="76" t="n">
        <f aca="false">IF(Z57="Р",8,"")</f>
        <v>8</v>
      </c>
      <c r="AA58" s="76" t="n">
        <f aca="false">IF(AA57="Р",8,"")</f>
        <v>8</v>
      </c>
      <c r="AB58" s="76" t="n">
        <f aca="false">IF(AB57="Р",8,"")</f>
        <v>8</v>
      </c>
      <c r="AC58" s="76" t="n">
        <f aca="false">IF(AC57="Р",8,"")</f>
        <v>8</v>
      </c>
      <c r="AD58" s="76" t="str">
        <f aca="false">IF(AD57="Р",8,"")</f>
        <v/>
      </c>
      <c r="AE58" s="76" t="str">
        <f aca="false">IF(AE57="Р",8,"")</f>
        <v/>
      </c>
      <c r="AF58" s="76" t="n">
        <f aca="false">IF(AF57="Р",8,"")</f>
        <v>8</v>
      </c>
      <c r="AG58" s="76" t="n">
        <f aca="false">IF(AG57="Р",8,"")</f>
        <v>8</v>
      </c>
      <c r="AH58" s="76"/>
      <c r="AI58" s="76"/>
      <c r="AJ58" s="79"/>
      <c r="AK58" s="93"/>
      <c r="AL58" s="94"/>
      <c r="AM58" s="95"/>
      <c r="AN58" s="96"/>
      <c r="AO58" s="70"/>
      <c r="AP58" s="70"/>
      <c r="AQ58" s="70"/>
      <c r="AR58" s="98"/>
      <c r="AS58" s="98"/>
      <c r="AT58" s="98"/>
      <c r="AU58" s="98"/>
      <c r="AV58" s="98"/>
      <c r="AW58" s="98"/>
      <c r="AX58" s="98"/>
      <c r="AY58" s="99"/>
      <c r="AZ58" s="99"/>
      <c r="BA58" s="73"/>
    </row>
    <row r="59" customFormat="false" ht="15" hidden="false" customHeight="true" outlineLevel="0" collapsed="false">
      <c r="A59" s="57"/>
      <c r="B59" s="58"/>
      <c r="C59" s="102"/>
      <c r="D59" s="60"/>
      <c r="E59" s="100"/>
      <c r="F59" s="81" t="str">
        <f aca="false">IF(F60&gt;0,"НУ","")</f>
        <v/>
      </c>
      <c r="G59" s="82" t="str">
        <f aca="false">IF(G60&gt;0,"НУ","")</f>
        <v/>
      </c>
      <c r="H59" s="82" t="str">
        <f aca="false">IF(H60&gt;0,"НУ","")</f>
        <v/>
      </c>
      <c r="I59" s="82" t="str">
        <f aca="false">IF(I60&gt;0,"НУ","")</f>
        <v/>
      </c>
      <c r="J59" s="82" t="str">
        <f aca="false">IF(J60&gt;0,"НУ","")</f>
        <v/>
      </c>
      <c r="K59" s="82" t="str">
        <f aca="false">IF(K60&gt;0,"НУ","")</f>
        <v/>
      </c>
      <c r="L59" s="82" t="str">
        <f aca="false">IF(L60&gt;0,"НУ","")</f>
        <v/>
      </c>
      <c r="M59" s="82" t="str">
        <f aca="false">IF(M60&gt;0,"НУ","")</f>
        <v/>
      </c>
      <c r="N59" s="82" t="str">
        <f aca="false">IF(N60&gt;0,"НУ","")</f>
        <v/>
      </c>
      <c r="O59" s="82" t="str">
        <f aca="false">IF(O60&gt;0,"НУ","")</f>
        <v/>
      </c>
      <c r="P59" s="82" t="str">
        <f aca="false">IF(P60&gt;0,"НУ","")</f>
        <v/>
      </c>
      <c r="Q59" s="82" t="str">
        <f aca="false">IF(Q60&gt;0,"НУ","")</f>
        <v/>
      </c>
      <c r="R59" s="82" t="str">
        <f aca="false">IF(R60&gt;0,"НУ","")</f>
        <v/>
      </c>
      <c r="S59" s="82" t="str">
        <f aca="false">IF(S60&gt;0,"НУ","")</f>
        <v/>
      </c>
      <c r="T59" s="82" t="str">
        <f aca="false">IF(T60&gt;0,"НУ","")</f>
        <v/>
      </c>
      <c r="U59" s="82" t="str">
        <f aca="false">IF(U60&gt;0,"НУ","")</f>
        <v/>
      </c>
      <c r="V59" s="82" t="str">
        <f aca="false">IF(V60&gt;0,"НУ","")</f>
        <v/>
      </c>
      <c r="W59" s="82" t="str">
        <f aca="false">IF(W60&gt;0,"НУ","")</f>
        <v/>
      </c>
      <c r="X59" s="82" t="str">
        <f aca="false">IF(X60&gt;0,"НУ","")</f>
        <v/>
      </c>
      <c r="Y59" s="82" t="str">
        <f aca="false">IF(Y60&gt;0,"НУ","")</f>
        <v/>
      </c>
      <c r="Z59" s="82" t="str">
        <f aca="false">IF(Z60&gt;0,"НУ","")</f>
        <v/>
      </c>
      <c r="AA59" s="82" t="str">
        <f aca="false">IF(AA60&gt;0,"НУ","")</f>
        <v/>
      </c>
      <c r="AB59" s="82" t="str">
        <f aca="false">IF(AB60&gt;0,"НУ","")</f>
        <v/>
      </c>
      <c r="AC59" s="82" t="str">
        <f aca="false">IF(AC60&gt;0,"НУ","")</f>
        <v/>
      </c>
      <c r="AD59" s="82" t="str">
        <f aca="false">IF(AD60&gt;0,"НУ","")</f>
        <v/>
      </c>
      <c r="AE59" s="82" t="str">
        <f aca="false">IF(AE60&gt;0,"НУ","")</f>
        <v/>
      </c>
      <c r="AF59" s="82" t="str">
        <f aca="false">IF(AF60&gt;0,"НУ","")</f>
        <v/>
      </c>
      <c r="AG59" s="82" t="str">
        <f aca="false">IF(AG60&gt;0,"НУ","")</f>
        <v/>
      </c>
      <c r="AH59" s="83" t="str">
        <f aca="false">IF(AH60&gt;0,"НУ","")</f>
        <v/>
      </c>
      <c r="AI59" s="83" t="str">
        <f aca="false">IF(AI60&gt;0,"НУ","")</f>
        <v/>
      </c>
      <c r="AJ59" s="85" t="str">
        <f aca="false">IF(AJ60&gt;0,"НУ","")</f>
        <v/>
      </c>
      <c r="AK59" s="93"/>
      <c r="AL59" s="94"/>
      <c r="AM59" s="95"/>
      <c r="AN59" s="96"/>
      <c r="AO59" s="70"/>
      <c r="AP59" s="70"/>
      <c r="AQ59" s="70"/>
      <c r="AR59" s="98"/>
      <c r="AS59" s="98"/>
      <c r="AT59" s="98"/>
      <c r="AU59" s="98"/>
      <c r="AV59" s="98"/>
      <c r="AW59" s="98"/>
      <c r="AX59" s="98"/>
      <c r="AY59" s="99"/>
      <c r="AZ59" s="99"/>
      <c r="BA59" s="73"/>
    </row>
    <row r="60" customFormat="false" ht="15" hidden="false" customHeight="true" outlineLevel="0" collapsed="false">
      <c r="A60" s="57"/>
      <c r="B60" s="58"/>
      <c r="C60" s="102"/>
      <c r="D60" s="60"/>
      <c r="E60" s="101"/>
      <c r="F60" s="87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91"/>
      <c r="AK60" s="93"/>
      <c r="AL60" s="94"/>
      <c r="AM60" s="95"/>
      <c r="AN60" s="96"/>
      <c r="AO60" s="70"/>
      <c r="AP60" s="70"/>
      <c r="AQ60" s="70"/>
      <c r="AR60" s="98"/>
      <c r="AS60" s="98"/>
      <c r="AT60" s="98"/>
      <c r="AU60" s="98"/>
      <c r="AV60" s="98"/>
      <c r="AW60" s="98"/>
      <c r="AX60" s="98"/>
      <c r="AY60" s="99"/>
      <c r="AZ60" s="99"/>
      <c r="BA60" s="73"/>
    </row>
    <row r="61" customFormat="false" ht="15" hidden="false" customHeight="true" outlineLevel="0" collapsed="false">
      <c r="A61" s="57" t="n">
        <v>13</v>
      </c>
      <c r="B61" s="58" t="str">
        <f aca="false">IFERROR(VLOOKUP($C61,Списки!$A$1:$C$3999,2,0),"")</f>
        <v/>
      </c>
      <c r="C61" s="102"/>
      <c r="D61" s="60" t="str">
        <f aca="false">IFERROR(VLOOKUP($C61,Списки!$A$1:$C$3999,3,0),"")</f>
        <v/>
      </c>
      <c r="E61" s="92"/>
      <c r="F61" s="61" t="str">
        <f aca="false">VLOOKUP(F$11,Графік!$E$5:$H$32,3,0)</f>
        <v>ВВ</v>
      </c>
      <c r="G61" s="62" t="str">
        <f aca="false">VLOOKUP(G$11,Графік!$E$5:$H$32,3,0)</f>
        <v>ВВ</v>
      </c>
      <c r="H61" s="62" t="str">
        <f aca="false">VLOOKUP(H$11,Графік!$E$5:$H$32,3,0)</f>
        <v>Р</v>
      </c>
      <c r="I61" s="62" t="str">
        <f aca="false">VLOOKUP(I$11,Графік!$E$5:$H$32,3,0)</f>
        <v>Р</v>
      </c>
      <c r="J61" s="62" t="str">
        <f aca="false">VLOOKUP(J$11,Графік!$E$5:$H$32,3,0)</f>
        <v>Р</v>
      </c>
      <c r="K61" s="62" t="str">
        <f aca="false">VLOOKUP(K$11,Графік!$E$5:$H$32,3,0)</f>
        <v>Р</v>
      </c>
      <c r="L61" s="62" t="str">
        <f aca="false">VLOOKUP(L$11,Графік!$E$5:$H$32,3,0)</f>
        <v>ВВ</v>
      </c>
      <c r="M61" s="62" t="str">
        <f aca="false">VLOOKUP(M$11,Графік!$E$5:$H$32,3,0)</f>
        <v>ВВ</v>
      </c>
      <c r="N61" s="62" t="str">
        <f aca="false">VLOOKUP(N$11,Графік!$E$5:$H$32,3,0)</f>
        <v>Р</v>
      </c>
      <c r="O61" s="62" t="str">
        <f aca="false">VLOOKUP(O$11,Графік!$E$5:$H$32,3,0)</f>
        <v>Р</v>
      </c>
      <c r="P61" s="62" t="str">
        <f aca="false">VLOOKUP(P$11,Графік!$E$5:$H$32,3,0)</f>
        <v>Р</v>
      </c>
      <c r="Q61" s="62" t="str">
        <f aca="false">VLOOKUP(Q$11,Графік!$E$5:$H$32,3,0)</f>
        <v>Р</v>
      </c>
      <c r="R61" s="62" t="str">
        <f aca="false">VLOOKUP(R$11,Графік!$E$5:$H$32,3,0)</f>
        <v>ВВ</v>
      </c>
      <c r="S61" s="62" t="str">
        <f aca="false">VLOOKUP(S$11,Графік!$E$5:$H$32,3,0)</f>
        <v>ВВ</v>
      </c>
      <c r="T61" s="62" t="str">
        <f aca="false">VLOOKUP(T$11,Графік!$E$5:$H$32,3,0)</f>
        <v>Р</v>
      </c>
      <c r="U61" s="62" t="str">
        <f aca="false">VLOOKUP(U$11,Графік!$E$5:$H$32,3,0)</f>
        <v>Р</v>
      </c>
      <c r="V61" s="62" t="str">
        <f aca="false">VLOOKUP(V$11,Графік!$E$5:$H$32,3,0)</f>
        <v>Р</v>
      </c>
      <c r="W61" s="62" t="str">
        <f aca="false">VLOOKUP(W$11,Графік!$E$5:$H$32,3,0)</f>
        <v>Р</v>
      </c>
      <c r="X61" s="62" t="str">
        <f aca="false">VLOOKUP(X$11,Графік!$E$5:$H$32,3,0)</f>
        <v>ВВ</v>
      </c>
      <c r="Y61" s="62" t="str">
        <f aca="false">VLOOKUP(Y$11,Графік!$E$5:$H$32,3,0)</f>
        <v>ВВ</v>
      </c>
      <c r="Z61" s="62" t="str">
        <f aca="false">VLOOKUP(Z$11,Графік!$E$5:$H$32,3,0)</f>
        <v>Р</v>
      </c>
      <c r="AA61" s="62" t="str">
        <f aca="false">VLOOKUP(AA$11,Графік!$E$5:$H$32,3,0)</f>
        <v>Р</v>
      </c>
      <c r="AB61" s="62" t="str">
        <f aca="false">VLOOKUP(AB$11,Графік!$E$5:$H$32,3,0)</f>
        <v>Р</v>
      </c>
      <c r="AC61" s="62" t="str">
        <f aca="false">VLOOKUP(AC$11,Графік!$E$5:$H$32,3,0)</f>
        <v>Р</v>
      </c>
      <c r="AD61" s="62" t="str">
        <f aca="false">VLOOKUP(AD$11,Графік!$E$5:$H$32,3,0)</f>
        <v>ВВ</v>
      </c>
      <c r="AE61" s="62" t="str">
        <f aca="false">VLOOKUP(AE$11,Графік!$E$5:$H$32,3,0)</f>
        <v>ВВ</v>
      </c>
      <c r="AF61" s="62" t="str">
        <f aca="false">VLOOKUP(AF$11,Графік!$E$5:$H$32,3,0)</f>
        <v>Р</v>
      </c>
      <c r="AG61" s="62" t="str">
        <f aca="false">VLOOKUP(AG$11,Графік!$E$5:$H$32,3,0)</f>
        <v>Р</v>
      </c>
      <c r="AH61" s="62"/>
      <c r="AI61" s="62"/>
      <c r="AJ61" s="65"/>
      <c r="AK61" s="93" t="n">
        <f aca="false">SUMIF($F61:$AJ64,"Р",$F62:$AJ62)</f>
        <v>144</v>
      </c>
      <c r="AL61" s="94" t="n">
        <f aca="false">SUMIF($F63:$AJ64,"НУ",$F64:$AJ64)</f>
        <v>0</v>
      </c>
      <c r="AM61" s="95" t="n">
        <f aca="false">SUMIF(F61:AJ64,"РВ",F62:AJ62)</f>
        <v>0</v>
      </c>
      <c r="AN61" s="96" t="n">
        <f aca="false">AK61+AL61+AM61</f>
        <v>144</v>
      </c>
      <c r="AO61" s="70" t="n">
        <f aca="false">COUNTIF($F61:$AJ64,"=Р")</f>
        <v>18</v>
      </c>
      <c r="AP61" s="97" t="n">
        <f aca="false">COUNTIF($F61:$AJ64,"=ВВ")</f>
        <v>10</v>
      </c>
      <c r="AQ61" s="97" t="n">
        <f aca="false">COUNTIF($F61:$AJ64,"=В")</f>
        <v>0</v>
      </c>
      <c r="AR61" s="98" t="n">
        <f aca="false">COUNTIF($F61:$AJ64,"=НА")</f>
        <v>0</v>
      </c>
      <c r="AS61" s="98" t="n">
        <f aca="false">COUNTIF(F61:AJ64,"=ТН")</f>
        <v>0</v>
      </c>
      <c r="AT61" s="98" t="n">
        <f aca="false">COUNTIF($F61:$AJ64,"=ВД")</f>
        <v>0</v>
      </c>
      <c r="AU61" s="98" t="n">
        <f aca="false">COUNTIF($F61:$AJ64,"=ВП")</f>
        <v>0</v>
      </c>
      <c r="AV61" s="98" t="n">
        <f aca="false">COUNTIF($F61:$AJ64,"=ДД")</f>
        <v>0</v>
      </c>
      <c r="AW61" s="98" t="n">
        <f aca="false">COUNTIF($F61:$AJ64,"=П")</f>
        <v>0</v>
      </c>
      <c r="AX61" s="98" t="n">
        <f aca="false">COUNTIF($F61:$AJ64,"=ПР")</f>
        <v>0</v>
      </c>
      <c r="AY61" s="99" t="n">
        <f aca="false">COUNTIF($F61:$AJ64,"=І")</f>
        <v>0</v>
      </c>
      <c r="AZ61" s="99" t="n">
        <f aca="false">COUNTIF($F61:$AJ64,"=НЗ")</f>
        <v>0</v>
      </c>
      <c r="BA61" s="73" t="str">
        <f aca="false">IF(C61&gt;1,Графік!$H$36,"")</f>
        <v/>
      </c>
    </row>
    <row r="62" customFormat="false" ht="15" hidden="false" customHeight="true" outlineLevel="0" collapsed="false">
      <c r="A62" s="57"/>
      <c r="B62" s="58"/>
      <c r="C62" s="102"/>
      <c r="D62" s="60"/>
      <c r="E62" s="100"/>
      <c r="F62" s="75" t="str">
        <f aca="false">IF(F61="Р",8,"")</f>
        <v/>
      </c>
      <c r="G62" s="76" t="str">
        <f aca="false">IF(G61="Р",8,"")</f>
        <v/>
      </c>
      <c r="H62" s="76" t="n">
        <f aca="false">IF(H61="Р",8,"")</f>
        <v>8</v>
      </c>
      <c r="I62" s="76" t="n">
        <f aca="false">IF(I61="Р",8,"")</f>
        <v>8</v>
      </c>
      <c r="J62" s="76" t="n">
        <f aca="false">IF(J61="Р",8,"")</f>
        <v>8</v>
      </c>
      <c r="K62" s="76" t="n">
        <f aca="false">IF(K61="Р",8,"")</f>
        <v>8</v>
      </c>
      <c r="L62" s="76" t="str">
        <f aca="false">IF(L61="Р",8,"")</f>
        <v/>
      </c>
      <c r="M62" s="76" t="str">
        <f aca="false">IF(M61="Р",8,"")</f>
        <v/>
      </c>
      <c r="N62" s="76" t="n">
        <f aca="false">IF(N61="Р",8,"")</f>
        <v>8</v>
      </c>
      <c r="O62" s="76" t="n">
        <f aca="false">IF(O61="Р",8,"")</f>
        <v>8</v>
      </c>
      <c r="P62" s="76" t="n">
        <f aca="false">IF(P61="Р",8,"")</f>
        <v>8</v>
      </c>
      <c r="Q62" s="76" t="n">
        <f aca="false">IF(Q61="Р",8,"")</f>
        <v>8</v>
      </c>
      <c r="R62" s="76" t="str">
        <f aca="false">IF(R61="Р",8,"")</f>
        <v/>
      </c>
      <c r="S62" s="76" t="str">
        <f aca="false">IF(S61="Р",8,"")</f>
        <v/>
      </c>
      <c r="T62" s="76" t="n">
        <f aca="false">IF(T61="Р",8,"")</f>
        <v>8</v>
      </c>
      <c r="U62" s="76" t="n">
        <f aca="false">IF(U61="Р",8,"")</f>
        <v>8</v>
      </c>
      <c r="V62" s="76" t="n">
        <f aca="false">IF(V61="Р",8,"")</f>
        <v>8</v>
      </c>
      <c r="W62" s="76" t="n">
        <f aca="false">IF(W61="Р",8,"")</f>
        <v>8</v>
      </c>
      <c r="X62" s="76" t="str">
        <f aca="false">IF(X61="Р",8,"")</f>
        <v/>
      </c>
      <c r="Y62" s="76" t="str">
        <f aca="false">IF(Y61="Р",8,"")</f>
        <v/>
      </c>
      <c r="Z62" s="76" t="n">
        <f aca="false">IF(Z61="Р",8,"")</f>
        <v>8</v>
      </c>
      <c r="AA62" s="76" t="n">
        <f aca="false">IF(AA61="Р",8,"")</f>
        <v>8</v>
      </c>
      <c r="AB62" s="76" t="n">
        <f aca="false">IF(AB61="Р",8,"")</f>
        <v>8</v>
      </c>
      <c r="AC62" s="76" t="n">
        <f aca="false">IF(AC61="Р",8,"")</f>
        <v>8</v>
      </c>
      <c r="AD62" s="76" t="str">
        <f aca="false">IF(AD61="Р",8,"")</f>
        <v/>
      </c>
      <c r="AE62" s="76" t="str">
        <f aca="false">IF(AE61="Р",8,"")</f>
        <v/>
      </c>
      <c r="AF62" s="76" t="n">
        <f aca="false">IF(AF61="Р",8,"")</f>
        <v>8</v>
      </c>
      <c r="AG62" s="76" t="n">
        <f aca="false">IF(AG61="Р",8,"")</f>
        <v>8</v>
      </c>
      <c r="AH62" s="76"/>
      <c r="AI62" s="76"/>
      <c r="AJ62" s="79"/>
      <c r="AK62" s="93"/>
      <c r="AL62" s="94"/>
      <c r="AM62" s="95"/>
      <c r="AN62" s="96"/>
      <c r="AO62" s="70"/>
      <c r="AP62" s="70"/>
      <c r="AQ62" s="70"/>
      <c r="AR62" s="98"/>
      <c r="AS62" s="98"/>
      <c r="AT62" s="98"/>
      <c r="AU62" s="98"/>
      <c r="AV62" s="98"/>
      <c r="AW62" s="98"/>
      <c r="AX62" s="98"/>
      <c r="AY62" s="99"/>
      <c r="AZ62" s="99"/>
      <c r="BA62" s="73"/>
    </row>
    <row r="63" customFormat="false" ht="15" hidden="false" customHeight="true" outlineLevel="0" collapsed="false">
      <c r="A63" s="57"/>
      <c r="B63" s="58"/>
      <c r="C63" s="102"/>
      <c r="D63" s="60"/>
      <c r="E63" s="100"/>
      <c r="F63" s="81" t="str">
        <f aca="false">IF(F64&gt;0,"НУ","")</f>
        <v/>
      </c>
      <c r="G63" s="82" t="str">
        <f aca="false">IF(G64&gt;0,"НУ","")</f>
        <v/>
      </c>
      <c r="H63" s="82" t="str">
        <f aca="false">IF(H64&gt;0,"НУ","")</f>
        <v/>
      </c>
      <c r="I63" s="82" t="str">
        <f aca="false">IF(I64&gt;0,"НУ","")</f>
        <v/>
      </c>
      <c r="J63" s="82" t="str">
        <f aca="false">IF(J64&gt;0,"НУ","")</f>
        <v/>
      </c>
      <c r="K63" s="82" t="str">
        <f aca="false">IF(K64&gt;0,"НУ","")</f>
        <v/>
      </c>
      <c r="L63" s="82" t="str">
        <f aca="false">IF(L64&gt;0,"НУ","")</f>
        <v/>
      </c>
      <c r="M63" s="82" t="str">
        <f aca="false">IF(M64&gt;0,"НУ","")</f>
        <v/>
      </c>
      <c r="N63" s="82" t="str">
        <f aca="false">IF(N64&gt;0,"НУ","")</f>
        <v/>
      </c>
      <c r="O63" s="82" t="str">
        <f aca="false">IF(O64&gt;0,"НУ","")</f>
        <v/>
      </c>
      <c r="P63" s="82" t="str">
        <f aca="false">IF(P64&gt;0,"НУ","")</f>
        <v/>
      </c>
      <c r="Q63" s="82" t="str">
        <f aca="false">IF(Q64&gt;0,"НУ","")</f>
        <v/>
      </c>
      <c r="R63" s="82" t="str">
        <f aca="false">IF(R64&gt;0,"НУ","")</f>
        <v/>
      </c>
      <c r="S63" s="82" t="str">
        <f aca="false">IF(S64&gt;0,"НУ","")</f>
        <v/>
      </c>
      <c r="T63" s="82" t="str">
        <f aca="false">IF(T64&gt;0,"НУ","")</f>
        <v/>
      </c>
      <c r="U63" s="82" t="str">
        <f aca="false">IF(U64&gt;0,"НУ","")</f>
        <v/>
      </c>
      <c r="V63" s="82" t="str">
        <f aca="false">IF(V64&gt;0,"НУ","")</f>
        <v/>
      </c>
      <c r="W63" s="82" t="str">
        <f aca="false">IF(W64&gt;0,"НУ","")</f>
        <v/>
      </c>
      <c r="X63" s="82" t="str">
        <f aca="false">IF(X64&gt;0,"НУ","")</f>
        <v/>
      </c>
      <c r="Y63" s="82" t="str">
        <f aca="false">IF(Y64&gt;0,"НУ","")</f>
        <v/>
      </c>
      <c r="Z63" s="82" t="str">
        <f aca="false">IF(Z64&gt;0,"НУ","")</f>
        <v/>
      </c>
      <c r="AA63" s="82" t="str">
        <f aca="false">IF(AA64&gt;0,"НУ","")</f>
        <v/>
      </c>
      <c r="AB63" s="82" t="str">
        <f aca="false">IF(AB64&gt;0,"НУ","")</f>
        <v/>
      </c>
      <c r="AC63" s="82" t="str">
        <f aca="false">IF(AC64&gt;0,"НУ","")</f>
        <v/>
      </c>
      <c r="AD63" s="82" t="str">
        <f aca="false">IF(AD64&gt;0,"НУ","")</f>
        <v/>
      </c>
      <c r="AE63" s="82" t="str">
        <f aca="false">IF(AE64&gt;0,"НУ","")</f>
        <v/>
      </c>
      <c r="AF63" s="82" t="str">
        <f aca="false">IF(AF64&gt;0,"НУ","")</f>
        <v/>
      </c>
      <c r="AG63" s="82" t="str">
        <f aca="false">IF(AG64&gt;0,"НУ","")</f>
        <v/>
      </c>
      <c r="AH63" s="83" t="str">
        <f aca="false">IF(AH64&gt;0,"НУ","")</f>
        <v/>
      </c>
      <c r="AI63" s="83" t="str">
        <f aca="false">IF(AI64&gt;0,"НУ","")</f>
        <v/>
      </c>
      <c r="AJ63" s="85" t="str">
        <f aca="false">IF(AJ64&gt;0,"НУ","")</f>
        <v/>
      </c>
      <c r="AK63" s="93"/>
      <c r="AL63" s="94"/>
      <c r="AM63" s="95"/>
      <c r="AN63" s="96"/>
      <c r="AO63" s="70"/>
      <c r="AP63" s="70"/>
      <c r="AQ63" s="70"/>
      <c r="AR63" s="98"/>
      <c r="AS63" s="98"/>
      <c r="AT63" s="98"/>
      <c r="AU63" s="98"/>
      <c r="AV63" s="98"/>
      <c r="AW63" s="98"/>
      <c r="AX63" s="98"/>
      <c r="AY63" s="99"/>
      <c r="AZ63" s="99"/>
      <c r="BA63" s="73"/>
    </row>
    <row r="64" customFormat="false" ht="15" hidden="false" customHeight="true" outlineLevel="0" collapsed="false">
      <c r="A64" s="57"/>
      <c r="B64" s="58"/>
      <c r="C64" s="102"/>
      <c r="D64" s="60"/>
      <c r="E64" s="101"/>
      <c r="F64" s="87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91"/>
      <c r="AK64" s="93"/>
      <c r="AL64" s="94"/>
      <c r="AM64" s="95"/>
      <c r="AN64" s="96"/>
      <c r="AO64" s="70"/>
      <c r="AP64" s="70"/>
      <c r="AQ64" s="70"/>
      <c r="AR64" s="98"/>
      <c r="AS64" s="98"/>
      <c r="AT64" s="98"/>
      <c r="AU64" s="98"/>
      <c r="AV64" s="98"/>
      <c r="AW64" s="98"/>
      <c r="AX64" s="98"/>
      <c r="AY64" s="99"/>
      <c r="AZ64" s="99"/>
      <c r="BA64" s="73"/>
    </row>
    <row r="65" customFormat="false" ht="15" hidden="false" customHeight="true" outlineLevel="0" collapsed="false">
      <c r="A65" s="57" t="n">
        <v>14</v>
      </c>
      <c r="B65" s="58" t="str">
        <f aca="false">IFERROR(VLOOKUP($C65,Списки!$A$1:$C$3999,2,0),"")</f>
        <v/>
      </c>
      <c r="C65" s="102"/>
      <c r="D65" s="60" t="str">
        <f aca="false">IFERROR(VLOOKUP($C65,Списки!$A$1:$C$3999,3,0),"")</f>
        <v/>
      </c>
      <c r="E65" s="92"/>
      <c r="F65" s="61" t="str">
        <f aca="false">VLOOKUP(F$11,Графік!$E$5:$H$32,3,0)</f>
        <v>ВВ</v>
      </c>
      <c r="G65" s="62" t="str">
        <f aca="false">VLOOKUP(G$11,Графік!$E$5:$H$32,3,0)</f>
        <v>ВВ</v>
      </c>
      <c r="H65" s="62" t="str">
        <f aca="false">VLOOKUP(H$11,Графік!$E$5:$H$32,3,0)</f>
        <v>Р</v>
      </c>
      <c r="I65" s="62" t="str">
        <f aca="false">VLOOKUP(I$11,Графік!$E$5:$H$32,3,0)</f>
        <v>Р</v>
      </c>
      <c r="J65" s="62" t="str">
        <f aca="false">VLOOKUP(J$11,Графік!$E$5:$H$32,3,0)</f>
        <v>Р</v>
      </c>
      <c r="K65" s="62" t="str">
        <f aca="false">VLOOKUP(K$11,Графік!$E$5:$H$32,3,0)</f>
        <v>Р</v>
      </c>
      <c r="L65" s="62" t="str">
        <f aca="false">VLOOKUP(L$11,Графік!$E$5:$H$32,3,0)</f>
        <v>ВВ</v>
      </c>
      <c r="M65" s="62" t="str">
        <f aca="false">VLOOKUP(M$11,Графік!$E$5:$H$32,3,0)</f>
        <v>ВВ</v>
      </c>
      <c r="N65" s="62" t="str">
        <f aca="false">VLOOKUP(N$11,Графік!$E$5:$H$32,3,0)</f>
        <v>Р</v>
      </c>
      <c r="O65" s="62" t="str">
        <f aca="false">VLOOKUP(O$11,Графік!$E$5:$H$32,3,0)</f>
        <v>Р</v>
      </c>
      <c r="P65" s="62" t="str">
        <f aca="false">VLOOKUP(P$11,Графік!$E$5:$H$32,3,0)</f>
        <v>Р</v>
      </c>
      <c r="Q65" s="62" t="str">
        <f aca="false">VLOOKUP(Q$11,Графік!$E$5:$H$32,3,0)</f>
        <v>Р</v>
      </c>
      <c r="R65" s="62" t="str">
        <f aca="false">VLOOKUP(R$11,Графік!$E$5:$H$32,3,0)</f>
        <v>ВВ</v>
      </c>
      <c r="S65" s="62" t="str">
        <f aca="false">VLOOKUP(S$11,Графік!$E$5:$H$32,3,0)</f>
        <v>ВВ</v>
      </c>
      <c r="T65" s="62" t="str">
        <f aca="false">VLOOKUP(T$11,Графік!$E$5:$H$32,3,0)</f>
        <v>Р</v>
      </c>
      <c r="U65" s="62" t="str">
        <f aca="false">VLOOKUP(U$11,Графік!$E$5:$H$32,3,0)</f>
        <v>Р</v>
      </c>
      <c r="V65" s="62" t="str">
        <f aca="false">VLOOKUP(V$11,Графік!$E$5:$H$32,3,0)</f>
        <v>Р</v>
      </c>
      <c r="W65" s="62" t="str">
        <f aca="false">VLOOKUP(W$11,Графік!$E$5:$H$32,3,0)</f>
        <v>Р</v>
      </c>
      <c r="X65" s="62" t="str">
        <f aca="false">VLOOKUP(X$11,Графік!$E$5:$H$32,3,0)</f>
        <v>ВВ</v>
      </c>
      <c r="Y65" s="62" t="str">
        <f aca="false">VLOOKUP(Y$11,Графік!$E$5:$H$32,3,0)</f>
        <v>ВВ</v>
      </c>
      <c r="Z65" s="62" t="str">
        <f aca="false">VLOOKUP(Z$11,Графік!$E$5:$H$32,3,0)</f>
        <v>Р</v>
      </c>
      <c r="AA65" s="62" t="str">
        <f aca="false">VLOOKUP(AA$11,Графік!$E$5:$H$32,3,0)</f>
        <v>Р</v>
      </c>
      <c r="AB65" s="62" t="str">
        <f aca="false">VLOOKUP(AB$11,Графік!$E$5:$H$32,3,0)</f>
        <v>Р</v>
      </c>
      <c r="AC65" s="62" t="str">
        <f aca="false">VLOOKUP(AC$11,Графік!$E$5:$H$32,3,0)</f>
        <v>Р</v>
      </c>
      <c r="AD65" s="62" t="str">
        <f aca="false">VLOOKUP(AD$11,Графік!$E$5:$H$32,3,0)</f>
        <v>ВВ</v>
      </c>
      <c r="AE65" s="62" t="str">
        <f aca="false">VLOOKUP(AE$11,Графік!$E$5:$H$32,3,0)</f>
        <v>ВВ</v>
      </c>
      <c r="AF65" s="62" t="str">
        <f aca="false">VLOOKUP(AF$11,Графік!$E$5:$H$32,3,0)</f>
        <v>Р</v>
      </c>
      <c r="AG65" s="62" t="str">
        <f aca="false">VLOOKUP(AG$11,Графік!$E$5:$H$32,3,0)</f>
        <v>Р</v>
      </c>
      <c r="AH65" s="62"/>
      <c r="AI65" s="62"/>
      <c r="AJ65" s="65"/>
      <c r="AK65" s="93" t="n">
        <f aca="false">SUMIF($F65:$AJ68,"Р",$F66:$AJ66)</f>
        <v>144</v>
      </c>
      <c r="AL65" s="94" t="n">
        <f aca="false">SUMIF($F67:$AJ68,"НУ",$F68:$AJ68)</f>
        <v>0</v>
      </c>
      <c r="AM65" s="95" t="n">
        <f aca="false">SUMIF(F65:AJ68,"РВ",F66:AJ66)</f>
        <v>0</v>
      </c>
      <c r="AN65" s="96" t="n">
        <f aca="false">AK65+AL65+AM65</f>
        <v>144</v>
      </c>
      <c r="AO65" s="70" t="n">
        <f aca="false">COUNTIF($F65:$AJ68,"=Р")</f>
        <v>18</v>
      </c>
      <c r="AP65" s="97" t="n">
        <f aca="false">COUNTIF($F65:$AJ68,"=ВВ")</f>
        <v>10</v>
      </c>
      <c r="AQ65" s="97" t="n">
        <f aca="false">COUNTIF($F65:$AJ68,"=В")</f>
        <v>0</v>
      </c>
      <c r="AR65" s="98" t="n">
        <f aca="false">COUNTIF($F65:$AJ68,"=НА")</f>
        <v>0</v>
      </c>
      <c r="AS65" s="98" t="n">
        <f aca="false">COUNTIF(F65:AJ68,"=ТН")</f>
        <v>0</v>
      </c>
      <c r="AT65" s="98" t="n">
        <f aca="false">COUNTIF($F65:$AJ68,"=ВД")</f>
        <v>0</v>
      </c>
      <c r="AU65" s="98" t="n">
        <f aca="false">COUNTIF($F65:$AJ68,"=ВП")</f>
        <v>0</v>
      </c>
      <c r="AV65" s="98" t="n">
        <f aca="false">COUNTIF($F65:$AJ68,"=ДД")</f>
        <v>0</v>
      </c>
      <c r="AW65" s="98" t="n">
        <f aca="false">COUNTIF($F65:$AJ68,"=П")</f>
        <v>0</v>
      </c>
      <c r="AX65" s="98" t="n">
        <f aca="false">COUNTIF($F65:$AJ68,"=ПР")</f>
        <v>0</v>
      </c>
      <c r="AY65" s="99" t="n">
        <f aca="false">COUNTIF($F65:$AJ68,"=І")</f>
        <v>0</v>
      </c>
      <c r="AZ65" s="99" t="n">
        <f aca="false">COUNTIF($F65:$AJ68,"=НЗ")</f>
        <v>0</v>
      </c>
      <c r="BA65" s="73" t="str">
        <f aca="false">IF(C65&gt;1,Графік!$H$36,"")</f>
        <v/>
      </c>
    </row>
    <row r="66" customFormat="false" ht="15" hidden="false" customHeight="true" outlineLevel="0" collapsed="false">
      <c r="A66" s="57"/>
      <c r="B66" s="58"/>
      <c r="C66" s="102"/>
      <c r="D66" s="60"/>
      <c r="E66" s="100"/>
      <c r="F66" s="75" t="str">
        <f aca="false">IF(F65="Р",8,"")</f>
        <v/>
      </c>
      <c r="G66" s="76" t="str">
        <f aca="false">IF(G65="Р",8,"")</f>
        <v/>
      </c>
      <c r="H66" s="76" t="n">
        <f aca="false">IF(H65="Р",8,"")</f>
        <v>8</v>
      </c>
      <c r="I66" s="76" t="n">
        <f aca="false">IF(I65="Р",8,"")</f>
        <v>8</v>
      </c>
      <c r="J66" s="76" t="n">
        <f aca="false">IF(J65="Р",8,"")</f>
        <v>8</v>
      </c>
      <c r="K66" s="76" t="n">
        <f aca="false">IF(K65="Р",8,"")</f>
        <v>8</v>
      </c>
      <c r="L66" s="76" t="str">
        <f aca="false">IF(L65="Р",8,"")</f>
        <v/>
      </c>
      <c r="M66" s="76" t="str">
        <f aca="false">IF(M65="Р",8,"")</f>
        <v/>
      </c>
      <c r="N66" s="76" t="n">
        <f aca="false">IF(N65="Р",8,"")</f>
        <v>8</v>
      </c>
      <c r="O66" s="76" t="n">
        <f aca="false">IF(O65="Р",8,"")</f>
        <v>8</v>
      </c>
      <c r="P66" s="76" t="n">
        <f aca="false">IF(P65="Р",8,"")</f>
        <v>8</v>
      </c>
      <c r="Q66" s="76" t="n">
        <f aca="false">IF(Q65="Р",8,"")</f>
        <v>8</v>
      </c>
      <c r="R66" s="76" t="str">
        <f aca="false">IF(R65="Р",8,"")</f>
        <v/>
      </c>
      <c r="S66" s="76" t="str">
        <f aca="false">IF(S65="Р",8,"")</f>
        <v/>
      </c>
      <c r="T66" s="76" t="n">
        <f aca="false">IF(T65="Р",8,"")</f>
        <v>8</v>
      </c>
      <c r="U66" s="76" t="n">
        <f aca="false">IF(U65="Р",8,"")</f>
        <v>8</v>
      </c>
      <c r="V66" s="76" t="n">
        <f aca="false">IF(V65="Р",8,"")</f>
        <v>8</v>
      </c>
      <c r="W66" s="76" t="n">
        <f aca="false">IF(W65="Р",8,"")</f>
        <v>8</v>
      </c>
      <c r="X66" s="76" t="str">
        <f aca="false">IF(X65="Р",8,"")</f>
        <v/>
      </c>
      <c r="Y66" s="76" t="str">
        <f aca="false">IF(Y65="Р",8,"")</f>
        <v/>
      </c>
      <c r="Z66" s="76" t="n">
        <f aca="false">IF(Z65="Р",8,"")</f>
        <v>8</v>
      </c>
      <c r="AA66" s="76" t="n">
        <f aca="false">IF(AA65="Р",8,"")</f>
        <v>8</v>
      </c>
      <c r="AB66" s="76" t="n">
        <f aca="false">IF(AB65="Р",8,"")</f>
        <v>8</v>
      </c>
      <c r="AC66" s="76" t="n">
        <f aca="false">IF(AC65="Р",8,"")</f>
        <v>8</v>
      </c>
      <c r="AD66" s="76" t="str">
        <f aca="false">IF(AD65="Р",8,"")</f>
        <v/>
      </c>
      <c r="AE66" s="76" t="str">
        <f aca="false">IF(AE65="Р",8,"")</f>
        <v/>
      </c>
      <c r="AF66" s="76" t="n">
        <f aca="false">IF(AF65="Р",8,"")</f>
        <v>8</v>
      </c>
      <c r="AG66" s="76" t="n">
        <f aca="false">IF(AG65="Р",8,"")</f>
        <v>8</v>
      </c>
      <c r="AH66" s="76"/>
      <c r="AI66" s="76"/>
      <c r="AJ66" s="79"/>
      <c r="AK66" s="93"/>
      <c r="AL66" s="94"/>
      <c r="AM66" s="95"/>
      <c r="AN66" s="96"/>
      <c r="AO66" s="70"/>
      <c r="AP66" s="70"/>
      <c r="AQ66" s="70"/>
      <c r="AR66" s="98"/>
      <c r="AS66" s="98"/>
      <c r="AT66" s="98"/>
      <c r="AU66" s="98"/>
      <c r="AV66" s="98"/>
      <c r="AW66" s="98"/>
      <c r="AX66" s="98"/>
      <c r="AY66" s="99"/>
      <c r="AZ66" s="99"/>
      <c r="BA66" s="73"/>
    </row>
    <row r="67" customFormat="false" ht="15" hidden="false" customHeight="true" outlineLevel="0" collapsed="false">
      <c r="A67" s="57"/>
      <c r="B67" s="58"/>
      <c r="C67" s="102"/>
      <c r="D67" s="60"/>
      <c r="E67" s="100"/>
      <c r="F67" s="81" t="str">
        <f aca="false">IF(F68&gt;0,"НУ","")</f>
        <v/>
      </c>
      <c r="G67" s="82" t="str">
        <f aca="false">IF(G68&gt;0,"НУ","")</f>
        <v/>
      </c>
      <c r="H67" s="82" t="str">
        <f aca="false">IF(H68&gt;0,"НУ","")</f>
        <v/>
      </c>
      <c r="I67" s="82" t="str">
        <f aca="false">IF(I68&gt;0,"НУ","")</f>
        <v/>
      </c>
      <c r="J67" s="82" t="str">
        <f aca="false">IF(J68&gt;0,"НУ","")</f>
        <v/>
      </c>
      <c r="K67" s="82" t="str">
        <f aca="false">IF(K68&gt;0,"НУ","")</f>
        <v/>
      </c>
      <c r="L67" s="82" t="str">
        <f aca="false">IF(L68&gt;0,"НУ","")</f>
        <v/>
      </c>
      <c r="M67" s="82" t="str">
        <f aca="false">IF(M68&gt;0,"НУ","")</f>
        <v/>
      </c>
      <c r="N67" s="82" t="str">
        <f aca="false">IF(N68&gt;0,"НУ","")</f>
        <v/>
      </c>
      <c r="O67" s="82" t="str">
        <f aca="false">IF(O68&gt;0,"НУ","")</f>
        <v/>
      </c>
      <c r="P67" s="82" t="str">
        <f aca="false">IF(P68&gt;0,"НУ","")</f>
        <v/>
      </c>
      <c r="Q67" s="82" t="str">
        <f aca="false">IF(Q68&gt;0,"НУ","")</f>
        <v/>
      </c>
      <c r="R67" s="82" t="str">
        <f aca="false">IF(R68&gt;0,"НУ","")</f>
        <v/>
      </c>
      <c r="S67" s="82" t="str">
        <f aca="false">IF(S68&gt;0,"НУ","")</f>
        <v/>
      </c>
      <c r="T67" s="82" t="str">
        <f aca="false">IF(T68&gt;0,"НУ","")</f>
        <v/>
      </c>
      <c r="U67" s="82" t="str">
        <f aca="false">IF(U68&gt;0,"НУ","")</f>
        <v/>
      </c>
      <c r="V67" s="82" t="str">
        <f aca="false">IF(V68&gt;0,"НУ","")</f>
        <v/>
      </c>
      <c r="W67" s="82" t="str">
        <f aca="false">IF(W68&gt;0,"НУ","")</f>
        <v/>
      </c>
      <c r="X67" s="82" t="str">
        <f aca="false">IF(X68&gt;0,"НУ","")</f>
        <v/>
      </c>
      <c r="Y67" s="82" t="str">
        <f aca="false">IF(Y68&gt;0,"НУ","")</f>
        <v/>
      </c>
      <c r="Z67" s="82" t="str">
        <f aca="false">IF(Z68&gt;0,"НУ","")</f>
        <v/>
      </c>
      <c r="AA67" s="82" t="str">
        <f aca="false">IF(AA68&gt;0,"НУ","")</f>
        <v/>
      </c>
      <c r="AB67" s="82" t="str">
        <f aca="false">IF(AB68&gt;0,"НУ","")</f>
        <v/>
      </c>
      <c r="AC67" s="82" t="str">
        <f aca="false">IF(AC68&gt;0,"НУ","")</f>
        <v/>
      </c>
      <c r="AD67" s="82" t="str">
        <f aca="false">IF(AD68&gt;0,"НУ","")</f>
        <v/>
      </c>
      <c r="AE67" s="82" t="str">
        <f aca="false">IF(AE68&gt;0,"НУ","")</f>
        <v/>
      </c>
      <c r="AF67" s="82" t="str">
        <f aca="false">IF(AF68&gt;0,"НУ","")</f>
        <v/>
      </c>
      <c r="AG67" s="82" t="str">
        <f aca="false">IF(AG68&gt;0,"НУ","")</f>
        <v/>
      </c>
      <c r="AH67" s="83" t="str">
        <f aca="false">IF(AH68&gt;0,"НУ","")</f>
        <v/>
      </c>
      <c r="AI67" s="83" t="str">
        <f aca="false">IF(AI68&gt;0,"НУ","")</f>
        <v/>
      </c>
      <c r="AJ67" s="85" t="str">
        <f aca="false">IF(AJ68&gt;0,"НУ","")</f>
        <v/>
      </c>
      <c r="AK67" s="93"/>
      <c r="AL67" s="94"/>
      <c r="AM67" s="95"/>
      <c r="AN67" s="96"/>
      <c r="AO67" s="70"/>
      <c r="AP67" s="70"/>
      <c r="AQ67" s="70"/>
      <c r="AR67" s="98"/>
      <c r="AS67" s="98"/>
      <c r="AT67" s="98"/>
      <c r="AU67" s="98"/>
      <c r="AV67" s="98"/>
      <c r="AW67" s="98"/>
      <c r="AX67" s="98"/>
      <c r="AY67" s="99"/>
      <c r="AZ67" s="99"/>
      <c r="BA67" s="73"/>
    </row>
    <row r="68" customFormat="false" ht="15" hidden="false" customHeight="true" outlineLevel="0" collapsed="false">
      <c r="A68" s="57"/>
      <c r="B68" s="58"/>
      <c r="C68" s="102"/>
      <c r="D68" s="60"/>
      <c r="E68" s="101"/>
      <c r="F68" s="87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91"/>
      <c r="AK68" s="93"/>
      <c r="AL68" s="94"/>
      <c r="AM68" s="95"/>
      <c r="AN68" s="96"/>
      <c r="AO68" s="70"/>
      <c r="AP68" s="70"/>
      <c r="AQ68" s="70"/>
      <c r="AR68" s="98"/>
      <c r="AS68" s="98"/>
      <c r="AT68" s="98"/>
      <c r="AU68" s="98"/>
      <c r="AV68" s="98"/>
      <c r="AW68" s="98"/>
      <c r="AX68" s="98"/>
      <c r="AY68" s="99"/>
      <c r="AZ68" s="99"/>
      <c r="BA68" s="73"/>
    </row>
    <row r="69" customFormat="false" ht="15" hidden="false" customHeight="true" outlineLevel="0" collapsed="false">
      <c r="A69" s="57" t="n">
        <v>15</v>
      </c>
      <c r="B69" s="58" t="str">
        <f aca="false">IFERROR(VLOOKUP($C69,Списки!$A$1:$C$3999,2,0),"")</f>
        <v/>
      </c>
      <c r="C69" s="102"/>
      <c r="D69" s="60" t="str">
        <f aca="false">IFERROR(VLOOKUP($C69,Списки!$A$1:$C$3999,3,0),"")</f>
        <v/>
      </c>
      <c r="E69" s="92"/>
      <c r="F69" s="61" t="str">
        <f aca="false">VLOOKUP(F$11,Графік!$E$5:$H$32,3,0)</f>
        <v>ВВ</v>
      </c>
      <c r="G69" s="62" t="str">
        <f aca="false">VLOOKUP(G$11,Графік!$E$5:$H$32,3,0)</f>
        <v>ВВ</v>
      </c>
      <c r="H69" s="62" t="str">
        <f aca="false">VLOOKUP(H$11,Графік!$E$5:$H$32,3,0)</f>
        <v>Р</v>
      </c>
      <c r="I69" s="62" t="str">
        <f aca="false">VLOOKUP(I$11,Графік!$E$5:$H$32,3,0)</f>
        <v>Р</v>
      </c>
      <c r="J69" s="62" t="str">
        <f aca="false">VLOOKUP(J$11,Графік!$E$5:$H$32,3,0)</f>
        <v>Р</v>
      </c>
      <c r="K69" s="62" t="str">
        <f aca="false">VLOOKUP(K$11,Графік!$E$5:$H$32,3,0)</f>
        <v>Р</v>
      </c>
      <c r="L69" s="62" t="str">
        <f aca="false">VLOOKUP(L$11,Графік!$E$5:$H$32,3,0)</f>
        <v>ВВ</v>
      </c>
      <c r="M69" s="62" t="str">
        <f aca="false">VLOOKUP(M$11,Графік!$E$5:$H$32,3,0)</f>
        <v>ВВ</v>
      </c>
      <c r="N69" s="62" t="str">
        <f aca="false">VLOOKUP(N$11,Графік!$E$5:$H$32,3,0)</f>
        <v>Р</v>
      </c>
      <c r="O69" s="62" t="str">
        <f aca="false">VLOOKUP(O$11,Графік!$E$5:$H$32,3,0)</f>
        <v>Р</v>
      </c>
      <c r="P69" s="62" t="str">
        <f aca="false">VLOOKUP(P$11,Графік!$E$5:$H$32,3,0)</f>
        <v>Р</v>
      </c>
      <c r="Q69" s="62" t="str">
        <f aca="false">VLOOKUP(Q$11,Графік!$E$5:$H$32,3,0)</f>
        <v>Р</v>
      </c>
      <c r="R69" s="62" t="str">
        <f aca="false">VLOOKUP(R$11,Графік!$E$5:$H$32,3,0)</f>
        <v>ВВ</v>
      </c>
      <c r="S69" s="62" t="str">
        <f aca="false">VLOOKUP(S$11,Графік!$E$5:$H$32,3,0)</f>
        <v>ВВ</v>
      </c>
      <c r="T69" s="62" t="str">
        <f aca="false">VLOOKUP(T$11,Графік!$E$5:$H$32,3,0)</f>
        <v>Р</v>
      </c>
      <c r="U69" s="62" t="str">
        <f aca="false">VLOOKUP(U$11,Графік!$E$5:$H$32,3,0)</f>
        <v>Р</v>
      </c>
      <c r="V69" s="62" t="str">
        <f aca="false">VLOOKUP(V$11,Графік!$E$5:$H$32,3,0)</f>
        <v>Р</v>
      </c>
      <c r="W69" s="62" t="str">
        <f aca="false">VLOOKUP(W$11,Графік!$E$5:$H$32,3,0)</f>
        <v>Р</v>
      </c>
      <c r="X69" s="62" t="str">
        <f aca="false">VLOOKUP(X$11,Графік!$E$5:$H$32,3,0)</f>
        <v>ВВ</v>
      </c>
      <c r="Y69" s="62" t="str">
        <f aca="false">VLOOKUP(Y$11,Графік!$E$5:$H$32,3,0)</f>
        <v>ВВ</v>
      </c>
      <c r="Z69" s="62" t="str">
        <f aca="false">VLOOKUP(Z$11,Графік!$E$5:$H$32,3,0)</f>
        <v>Р</v>
      </c>
      <c r="AA69" s="62" t="str">
        <f aca="false">VLOOKUP(AA$11,Графік!$E$5:$H$32,3,0)</f>
        <v>Р</v>
      </c>
      <c r="AB69" s="62" t="str">
        <f aca="false">VLOOKUP(AB$11,Графік!$E$5:$H$32,3,0)</f>
        <v>Р</v>
      </c>
      <c r="AC69" s="62" t="str">
        <f aca="false">VLOOKUP(AC$11,Графік!$E$5:$H$32,3,0)</f>
        <v>Р</v>
      </c>
      <c r="AD69" s="62" t="str">
        <f aca="false">VLOOKUP(AD$11,Графік!$E$5:$H$32,3,0)</f>
        <v>ВВ</v>
      </c>
      <c r="AE69" s="62" t="str">
        <f aca="false">VLOOKUP(AE$11,Графік!$E$5:$H$32,3,0)</f>
        <v>ВВ</v>
      </c>
      <c r="AF69" s="62" t="str">
        <f aca="false">VLOOKUP(AF$11,Графік!$E$5:$H$32,3,0)</f>
        <v>Р</v>
      </c>
      <c r="AG69" s="62" t="str">
        <f aca="false">VLOOKUP(AG$11,Графік!$E$5:$H$32,3,0)</f>
        <v>Р</v>
      </c>
      <c r="AH69" s="62"/>
      <c r="AI69" s="62"/>
      <c r="AJ69" s="65"/>
      <c r="AK69" s="93" t="n">
        <f aca="false">SUMIF($F69:$AJ72,"Р",$F70:$AJ70)</f>
        <v>144</v>
      </c>
      <c r="AL69" s="94" t="n">
        <f aca="false">SUMIF($F71:$AJ72,"НУ",$F72:$AJ72)</f>
        <v>0</v>
      </c>
      <c r="AM69" s="95" t="n">
        <f aca="false">SUMIF(F69:AJ72,"РВ",F70:AJ70)</f>
        <v>0</v>
      </c>
      <c r="AN69" s="96" t="n">
        <f aca="false">AK69+AL69+AM69</f>
        <v>144</v>
      </c>
      <c r="AO69" s="70" t="n">
        <f aca="false">COUNTIF($F69:$AJ72,"=Р")</f>
        <v>18</v>
      </c>
      <c r="AP69" s="97" t="n">
        <f aca="false">COUNTIF($F69:$AJ72,"=ВВ")</f>
        <v>10</v>
      </c>
      <c r="AQ69" s="97" t="n">
        <f aca="false">COUNTIF($F69:$AJ72,"=В")</f>
        <v>0</v>
      </c>
      <c r="AR69" s="98" t="n">
        <f aca="false">COUNTIF($F69:$AJ72,"=НА")</f>
        <v>0</v>
      </c>
      <c r="AS69" s="98" t="n">
        <f aca="false">COUNTIF(F69:AJ72,"=ТН")</f>
        <v>0</v>
      </c>
      <c r="AT69" s="98" t="n">
        <f aca="false">COUNTIF($F69:$AJ72,"=ВД")</f>
        <v>0</v>
      </c>
      <c r="AU69" s="98" t="n">
        <f aca="false">COUNTIF($F69:$AJ72,"=ВП")</f>
        <v>0</v>
      </c>
      <c r="AV69" s="98" t="n">
        <f aca="false">COUNTIF($F69:$AJ72,"=ДД")</f>
        <v>0</v>
      </c>
      <c r="AW69" s="98" t="n">
        <f aca="false">COUNTIF($F69:$AJ72,"=П")</f>
        <v>0</v>
      </c>
      <c r="AX69" s="98" t="n">
        <f aca="false">COUNTIF($F69:$AJ72,"=ПР")</f>
        <v>0</v>
      </c>
      <c r="AY69" s="99" t="n">
        <f aca="false">COUNTIF($F69:$AJ72,"=І")</f>
        <v>0</v>
      </c>
      <c r="AZ69" s="99" t="n">
        <f aca="false">COUNTIF($F69:$AJ72,"=НЗ")</f>
        <v>0</v>
      </c>
      <c r="BA69" s="73" t="str">
        <f aca="false">IF(C69&gt;1,Графік!$H$36,"")</f>
        <v/>
      </c>
    </row>
    <row r="70" customFormat="false" ht="15" hidden="false" customHeight="true" outlineLevel="0" collapsed="false">
      <c r="A70" s="57"/>
      <c r="B70" s="58"/>
      <c r="C70" s="102"/>
      <c r="D70" s="60"/>
      <c r="E70" s="100"/>
      <c r="F70" s="75" t="str">
        <f aca="false">IF(F69="Р",8,"")</f>
        <v/>
      </c>
      <c r="G70" s="76" t="str">
        <f aca="false">IF(G69="Р",8,"")</f>
        <v/>
      </c>
      <c r="H70" s="76" t="n">
        <f aca="false">IF(H69="Р",8,"")</f>
        <v>8</v>
      </c>
      <c r="I70" s="76" t="n">
        <f aca="false">IF(I69="Р",8,"")</f>
        <v>8</v>
      </c>
      <c r="J70" s="76" t="n">
        <f aca="false">IF(J69="Р",8,"")</f>
        <v>8</v>
      </c>
      <c r="K70" s="76" t="n">
        <f aca="false">IF(K69="Р",8,"")</f>
        <v>8</v>
      </c>
      <c r="L70" s="76" t="str">
        <f aca="false">IF(L69="Р",8,"")</f>
        <v/>
      </c>
      <c r="M70" s="76" t="str">
        <f aca="false">IF(M69="Р",8,"")</f>
        <v/>
      </c>
      <c r="N70" s="76" t="n">
        <f aca="false">IF(N69="Р",8,"")</f>
        <v>8</v>
      </c>
      <c r="O70" s="76" t="n">
        <f aca="false">IF(O69="Р",8,"")</f>
        <v>8</v>
      </c>
      <c r="P70" s="76" t="n">
        <f aca="false">IF(P69="Р",8,"")</f>
        <v>8</v>
      </c>
      <c r="Q70" s="76" t="n">
        <f aca="false">IF(Q69="Р",8,"")</f>
        <v>8</v>
      </c>
      <c r="R70" s="76" t="str">
        <f aca="false">IF(R69="Р",8,"")</f>
        <v/>
      </c>
      <c r="S70" s="76" t="str">
        <f aca="false">IF(S69="Р",8,"")</f>
        <v/>
      </c>
      <c r="T70" s="76" t="n">
        <f aca="false">IF(T69="Р",8,"")</f>
        <v>8</v>
      </c>
      <c r="U70" s="76" t="n">
        <f aca="false">IF(U69="Р",8,"")</f>
        <v>8</v>
      </c>
      <c r="V70" s="76" t="n">
        <f aca="false">IF(V69="Р",8,"")</f>
        <v>8</v>
      </c>
      <c r="W70" s="76" t="n">
        <f aca="false">IF(W69="Р",8,"")</f>
        <v>8</v>
      </c>
      <c r="X70" s="76" t="str">
        <f aca="false">IF(X69="Р",8,"")</f>
        <v/>
      </c>
      <c r="Y70" s="76" t="str">
        <f aca="false">IF(Y69="Р",8,"")</f>
        <v/>
      </c>
      <c r="Z70" s="76" t="n">
        <f aca="false">IF(Z69="Р",8,"")</f>
        <v>8</v>
      </c>
      <c r="AA70" s="76" t="n">
        <f aca="false">IF(AA69="Р",8,"")</f>
        <v>8</v>
      </c>
      <c r="AB70" s="76" t="n">
        <f aca="false">IF(AB69="Р",8,"")</f>
        <v>8</v>
      </c>
      <c r="AC70" s="76" t="n">
        <f aca="false">IF(AC69="Р",8,"")</f>
        <v>8</v>
      </c>
      <c r="AD70" s="76" t="str">
        <f aca="false">IF(AD69="Р",8,"")</f>
        <v/>
      </c>
      <c r="AE70" s="76" t="str">
        <f aca="false">IF(AE69="Р",8,"")</f>
        <v/>
      </c>
      <c r="AF70" s="76" t="n">
        <f aca="false">IF(AF69="Р",8,"")</f>
        <v>8</v>
      </c>
      <c r="AG70" s="76" t="n">
        <f aca="false">IF(AG69="Р",8,"")</f>
        <v>8</v>
      </c>
      <c r="AH70" s="76"/>
      <c r="AI70" s="76"/>
      <c r="AJ70" s="79"/>
      <c r="AK70" s="93"/>
      <c r="AL70" s="94"/>
      <c r="AM70" s="95"/>
      <c r="AN70" s="96"/>
      <c r="AO70" s="70"/>
      <c r="AP70" s="70"/>
      <c r="AQ70" s="70"/>
      <c r="AR70" s="98"/>
      <c r="AS70" s="98"/>
      <c r="AT70" s="98"/>
      <c r="AU70" s="98"/>
      <c r="AV70" s="98"/>
      <c r="AW70" s="98"/>
      <c r="AX70" s="98"/>
      <c r="AY70" s="99"/>
      <c r="AZ70" s="99"/>
      <c r="BA70" s="73"/>
    </row>
    <row r="71" customFormat="false" ht="15" hidden="false" customHeight="true" outlineLevel="0" collapsed="false">
      <c r="A71" s="57"/>
      <c r="B71" s="58"/>
      <c r="C71" s="102"/>
      <c r="D71" s="60"/>
      <c r="E71" s="100"/>
      <c r="F71" s="81" t="str">
        <f aca="false">IF(F72&gt;0,"НУ","")</f>
        <v/>
      </c>
      <c r="G71" s="82" t="str">
        <f aca="false">IF(G72&gt;0,"НУ","")</f>
        <v/>
      </c>
      <c r="H71" s="82" t="str">
        <f aca="false">IF(H72&gt;0,"НУ","")</f>
        <v/>
      </c>
      <c r="I71" s="82" t="str">
        <f aca="false">IF(I72&gt;0,"НУ","")</f>
        <v/>
      </c>
      <c r="J71" s="82" t="str">
        <f aca="false">IF(J72&gt;0,"НУ","")</f>
        <v/>
      </c>
      <c r="K71" s="82" t="str">
        <f aca="false">IF(K72&gt;0,"НУ","")</f>
        <v/>
      </c>
      <c r="L71" s="82" t="str">
        <f aca="false">IF(L72&gt;0,"НУ","")</f>
        <v/>
      </c>
      <c r="M71" s="82" t="str">
        <f aca="false">IF(M72&gt;0,"НУ","")</f>
        <v/>
      </c>
      <c r="N71" s="82" t="str">
        <f aca="false">IF(N72&gt;0,"НУ","")</f>
        <v/>
      </c>
      <c r="O71" s="82" t="str">
        <f aca="false">IF(O72&gt;0,"НУ","")</f>
        <v/>
      </c>
      <c r="P71" s="82" t="str">
        <f aca="false">IF(P72&gt;0,"НУ","")</f>
        <v/>
      </c>
      <c r="Q71" s="82" t="str">
        <f aca="false">IF(Q72&gt;0,"НУ","")</f>
        <v/>
      </c>
      <c r="R71" s="82" t="str">
        <f aca="false">IF(R72&gt;0,"НУ","")</f>
        <v/>
      </c>
      <c r="S71" s="82" t="str">
        <f aca="false">IF(S72&gt;0,"НУ","")</f>
        <v/>
      </c>
      <c r="T71" s="82" t="str">
        <f aca="false">IF(T72&gt;0,"НУ","")</f>
        <v/>
      </c>
      <c r="U71" s="82" t="str">
        <f aca="false">IF(U72&gt;0,"НУ","")</f>
        <v/>
      </c>
      <c r="V71" s="82" t="str">
        <f aca="false">IF(V72&gt;0,"НУ","")</f>
        <v/>
      </c>
      <c r="W71" s="82" t="str">
        <f aca="false">IF(W72&gt;0,"НУ","")</f>
        <v/>
      </c>
      <c r="X71" s="82" t="str">
        <f aca="false">IF(X72&gt;0,"НУ","")</f>
        <v/>
      </c>
      <c r="Y71" s="82" t="str">
        <f aca="false">IF(Y72&gt;0,"НУ","")</f>
        <v/>
      </c>
      <c r="Z71" s="82" t="str">
        <f aca="false">IF(Z72&gt;0,"НУ","")</f>
        <v/>
      </c>
      <c r="AA71" s="82" t="str">
        <f aca="false">IF(AA72&gt;0,"НУ","")</f>
        <v/>
      </c>
      <c r="AB71" s="82" t="str">
        <f aca="false">IF(AB72&gt;0,"НУ","")</f>
        <v/>
      </c>
      <c r="AC71" s="82" t="str">
        <f aca="false">IF(AC72&gt;0,"НУ","")</f>
        <v/>
      </c>
      <c r="AD71" s="82" t="str">
        <f aca="false">IF(AD72&gt;0,"НУ","")</f>
        <v/>
      </c>
      <c r="AE71" s="82" t="str">
        <f aca="false">IF(AE72&gt;0,"НУ","")</f>
        <v/>
      </c>
      <c r="AF71" s="82" t="str">
        <f aca="false">IF(AF72&gt;0,"НУ","")</f>
        <v/>
      </c>
      <c r="AG71" s="82" t="str">
        <f aca="false">IF(AG72&gt;0,"НУ","")</f>
        <v/>
      </c>
      <c r="AH71" s="83" t="str">
        <f aca="false">IF(AH72&gt;0,"НУ","")</f>
        <v/>
      </c>
      <c r="AI71" s="83" t="str">
        <f aca="false">IF(AI72&gt;0,"НУ","")</f>
        <v/>
      </c>
      <c r="AJ71" s="85" t="str">
        <f aca="false">IF(AJ72&gt;0,"НУ","")</f>
        <v/>
      </c>
      <c r="AK71" s="93"/>
      <c r="AL71" s="94"/>
      <c r="AM71" s="95"/>
      <c r="AN71" s="96"/>
      <c r="AO71" s="70"/>
      <c r="AP71" s="70"/>
      <c r="AQ71" s="70"/>
      <c r="AR71" s="98"/>
      <c r="AS71" s="98"/>
      <c r="AT71" s="98"/>
      <c r="AU71" s="98"/>
      <c r="AV71" s="98"/>
      <c r="AW71" s="98"/>
      <c r="AX71" s="98"/>
      <c r="AY71" s="99"/>
      <c r="AZ71" s="99"/>
      <c r="BA71" s="73"/>
    </row>
    <row r="72" customFormat="false" ht="15" hidden="false" customHeight="true" outlineLevel="0" collapsed="false">
      <c r="A72" s="57"/>
      <c r="B72" s="58"/>
      <c r="C72" s="102"/>
      <c r="D72" s="60"/>
      <c r="E72" s="101"/>
      <c r="F72" s="87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91"/>
      <c r="AK72" s="93"/>
      <c r="AL72" s="94"/>
      <c r="AM72" s="95"/>
      <c r="AN72" s="96"/>
      <c r="AO72" s="70"/>
      <c r="AP72" s="70"/>
      <c r="AQ72" s="70"/>
      <c r="AR72" s="98"/>
      <c r="AS72" s="98"/>
      <c r="AT72" s="98"/>
      <c r="AU72" s="98"/>
      <c r="AV72" s="98"/>
      <c r="AW72" s="98"/>
      <c r="AX72" s="98"/>
      <c r="AY72" s="99"/>
      <c r="AZ72" s="99"/>
      <c r="BA72" s="73"/>
    </row>
    <row r="73" customFormat="false" ht="15" hidden="false" customHeight="true" outlineLevel="0" collapsed="false">
      <c r="A73" s="57" t="n">
        <v>16</v>
      </c>
      <c r="B73" s="58" t="str">
        <f aca="false">IFERROR(VLOOKUP($C73,Списки!$A$1:$C$3999,2,0),"")</f>
        <v/>
      </c>
      <c r="C73" s="102"/>
      <c r="D73" s="60" t="str">
        <f aca="false">IFERROR(VLOOKUP($C73,Списки!$A$1:$C$3999,3,0),"")</f>
        <v/>
      </c>
      <c r="E73" s="92"/>
      <c r="F73" s="61" t="str">
        <f aca="false">VLOOKUP(F$11,Графік!$E$5:$H$32,3,0)</f>
        <v>ВВ</v>
      </c>
      <c r="G73" s="62" t="str">
        <f aca="false">VLOOKUP(G$11,Графік!$E$5:$H$32,3,0)</f>
        <v>ВВ</v>
      </c>
      <c r="H73" s="62" t="str">
        <f aca="false">VLOOKUP(H$11,Графік!$E$5:$H$32,3,0)</f>
        <v>Р</v>
      </c>
      <c r="I73" s="62" t="str">
        <f aca="false">VLOOKUP(I$11,Графік!$E$5:$H$32,3,0)</f>
        <v>Р</v>
      </c>
      <c r="J73" s="62" t="str">
        <f aca="false">VLOOKUP(J$11,Графік!$E$5:$H$32,3,0)</f>
        <v>Р</v>
      </c>
      <c r="K73" s="62" t="str">
        <f aca="false">VLOOKUP(K$11,Графік!$E$5:$H$32,3,0)</f>
        <v>Р</v>
      </c>
      <c r="L73" s="62" t="str">
        <f aca="false">VLOOKUP(L$11,Графік!$E$5:$H$32,3,0)</f>
        <v>ВВ</v>
      </c>
      <c r="M73" s="62" t="str">
        <f aca="false">VLOOKUP(M$11,Графік!$E$5:$H$32,3,0)</f>
        <v>ВВ</v>
      </c>
      <c r="N73" s="62" t="str">
        <f aca="false">VLOOKUP(N$11,Графік!$E$5:$H$32,3,0)</f>
        <v>Р</v>
      </c>
      <c r="O73" s="62" t="str">
        <f aca="false">VLOOKUP(O$11,Графік!$E$5:$H$32,3,0)</f>
        <v>Р</v>
      </c>
      <c r="P73" s="62" t="str">
        <f aca="false">VLOOKUP(P$11,Графік!$E$5:$H$32,3,0)</f>
        <v>Р</v>
      </c>
      <c r="Q73" s="62" t="str">
        <f aca="false">VLOOKUP(Q$11,Графік!$E$5:$H$32,3,0)</f>
        <v>Р</v>
      </c>
      <c r="R73" s="62" t="str">
        <f aca="false">VLOOKUP(R$11,Графік!$E$5:$H$32,3,0)</f>
        <v>ВВ</v>
      </c>
      <c r="S73" s="62" t="str">
        <f aca="false">VLOOKUP(S$11,Графік!$E$5:$H$32,3,0)</f>
        <v>ВВ</v>
      </c>
      <c r="T73" s="62" t="str">
        <f aca="false">VLOOKUP(T$11,Графік!$E$5:$H$32,3,0)</f>
        <v>Р</v>
      </c>
      <c r="U73" s="62" t="str">
        <f aca="false">VLOOKUP(U$11,Графік!$E$5:$H$32,3,0)</f>
        <v>Р</v>
      </c>
      <c r="V73" s="62" t="str">
        <f aca="false">VLOOKUP(V$11,Графік!$E$5:$H$32,3,0)</f>
        <v>Р</v>
      </c>
      <c r="W73" s="62" t="str">
        <f aca="false">VLOOKUP(W$11,Графік!$E$5:$H$32,3,0)</f>
        <v>Р</v>
      </c>
      <c r="X73" s="62" t="str">
        <f aca="false">VLOOKUP(X$11,Графік!$E$5:$H$32,3,0)</f>
        <v>ВВ</v>
      </c>
      <c r="Y73" s="62" t="str">
        <f aca="false">VLOOKUP(Y$11,Графік!$E$5:$H$32,3,0)</f>
        <v>ВВ</v>
      </c>
      <c r="Z73" s="62" t="str">
        <f aca="false">VLOOKUP(Z$11,Графік!$E$5:$H$32,3,0)</f>
        <v>Р</v>
      </c>
      <c r="AA73" s="62" t="str">
        <f aca="false">VLOOKUP(AA$11,Графік!$E$5:$H$32,3,0)</f>
        <v>Р</v>
      </c>
      <c r="AB73" s="62" t="str">
        <f aca="false">VLOOKUP(AB$11,Графік!$E$5:$H$32,3,0)</f>
        <v>Р</v>
      </c>
      <c r="AC73" s="62" t="str">
        <f aca="false">VLOOKUP(AC$11,Графік!$E$5:$H$32,3,0)</f>
        <v>Р</v>
      </c>
      <c r="AD73" s="62" t="str">
        <f aca="false">VLOOKUP(AD$11,Графік!$E$5:$H$32,3,0)</f>
        <v>ВВ</v>
      </c>
      <c r="AE73" s="62" t="str">
        <f aca="false">VLOOKUP(AE$11,Графік!$E$5:$H$32,3,0)</f>
        <v>ВВ</v>
      </c>
      <c r="AF73" s="62" t="str">
        <f aca="false">VLOOKUP(AF$11,Графік!$E$5:$H$32,3,0)</f>
        <v>Р</v>
      </c>
      <c r="AG73" s="62" t="str">
        <f aca="false">VLOOKUP(AG$11,Графік!$E$5:$H$32,3,0)</f>
        <v>Р</v>
      </c>
      <c r="AH73" s="62"/>
      <c r="AI73" s="62"/>
      <c r="AJ73" s="65"/>
      <c r="AK73" s="93" t="n">
        <f aca="false">SUMIF($F73:$AJ76,"Р",$F74:$AJ74)</f>
        <v>144</v>
      </c>
      <c r="AL73" s="94" t="n">
        <f aca="false">SUMIF($F75:$AJ76,"НУ",$F76:$AJ76)</f>
        <v>0</v>
      </c>
      <c r="AM73" s="95" t="n">
        <f aca="false">SUMIF(F73:AJ76,"РВ",F74:AJ74)</f>
        <v>0</v>
      </c>
      <c r="AN73" s="96" t="n">
        <f aca="false">AK73+AL73+AM73</f>
        <v>144</v>
      </c>
      <c r="AO73" s="70" t="n">
        <f aca="false">COUNTIF($F73:$AJ76,"=Р")</f>
        <v>18</v>
      </c>
      <c r="AP73" s="97" t="n">
        <f aca="false">COUNTIF($F73:$AJ76,"=ВВ")</f>
        <v>10</v>
      </c>
      <c r="AQ73" s="97" t="n">
        <f aca="false">COUNTIF($F73:$AJ76,"=В")</f>
        <v>0</v>
      </c>
      <c r="AR73" s="98" t="n">
        <f aca="false">COUNTIF($F73:$AJ76,"=НА")</f>
        <v>0</v>
      </c>
      <c r="AS73" s="98" t="n">
        <f aca="false">COUNTIF(F73:AJ76,"=ТН")</f>
        <v>0</v>
      </c>
      <c r="AT73" s="98" t="n">
        <f aca="false">COUNTIF($F73:$AJ76,"=ВД")</f>
        <v>0</v>
      </c>
      <c r="AU73" s="98" t="n">
        <f aca="false">COUNTIF($F73:$AJ76,"=ВП")</f>
        <v>0</v>
      </c>
      <c r="AV73" s="98" t="n">
        <f aca="false">COUNTIF($F73:$AJ76,"=ДД")</f>
        <v>0</v>
      </c>
      <c r="AW73" s="98" t="n">
        <f aca="false">COUNTIF($F73:$AJ76,"=П")</f>
        <v>0</v>
      </c>
      <c r="AX73" s="98" t="n">
        <f aca="false">COUNTIF($F73:$AJ76,"=ПР")</f>
        <v>0</v>
      </c>
      <c r="AY73" s="99" t="n">
        <f aca="false">COUNTIF($F73:$AJ76,"=І")</f>
        <v>0</v>
      </c>
      <c r="AZ73" s="99" t="n">
        <f aca="false">COUNTIF($F73:$AJ76,"=НЗ")</f>
        <v>0</v>
      </c>
      <c r="BA73" s="73" t="str">
        <f aca="false">IF(C73&gt;1,Графік!$H$36,"")</f>
        <v/>
      </c>
    </row>
    <row r="74" customFormat="false" ht="15" hidden="false" customHeight="true" outlineLevel="0" collapsed="false">
      <c r="A74" s="57"/>
      <c r="B74" s="58"/>
      <c r="C74" s="102"/>
      <c r="D74" s="60"/>
      <c r="E74" s="100"/>
      <c r="F74" s="75" t="str">
        <f aca="false">IF(F73="Р",8,"")</f>
        <v/>
      </c>
      <c r="G74" s="76" t="str">
        <f aca="false">IF(G73="Р",8,"")</f>
        <v/>
      </c>
      <c r="H74" s="76" t="n">
        <f aca="false">IF(H73="Р",8,"")</f>
        <v>8</v>
      </c>
      <c r="I74" s="76" t="n">
        <f aca="false">IF(I73="Р",8,"")</f>
        <v>8</v>
      </c>
      <c r="J74" s="76" t="n">
        <f aca="false">IF(J73="Р",8,"")</f>
        <v>8</v>
      </c>
      <c r="K74" s="76" t="n">
        <f aca="false">IF(K73="Р",8,"")</f>
        <v>8</v>
      </c>
      <c r="L74" s="76" t="str">
        <f aca="false">IF(L73="Р",8,"")</f>
        <v/>
      </c>
      <c r="M74" s="76" t="str">
        <f aca="false">IF(M73="Р",8,"")</f>
        <v/>
      </c>
      <c r="N74" s="76" t="n">
        <f aca="false">IF(N73="Р",8,"")</f>
        <v>8</v>
      </c>
      <c r="O74" s="76" t="n">
        <f aca="false">IF(O73="Р",8,"")</f>
        <v>8</v>
      </c>
      <c r="P74" s="76" t="n">
        <f aca="false">IF(P73="Р",8,"")</f>
        <v>8</v>
      </c>
      <c r="Q74" s="76" t="n">
        <f aca="false">IF(Q73="Р",8,"")</f>
        <v>8</v>
      </c>
      <c r="R74" s="76" t="str">
        <f aca="false">IF(R73="Р",8,"")</f>
        <v/>
      </c>
      <c r="S74" s="76" t="str">
        <f aca="false">IF(S73="Р",8,"")</f>
        <v/>
      </c>
      <c r="T74" s="76" t="n">
        <f aca="false">IF(T73="Р",8,"")</f>
        <v>8</v>
      </c>
      <c r="U74" s="76" t="n">
        <f aca="false">IF(U73="Р",8,"")</f>
        <v>8</v>
      </c>
      <c r="V74" s="76" t="n">
        <f aca="false">IF(V73="Р",8,"")</f>
        <v>8</v>
      </c>
      <c r="W74" s="76" t="n">
        <f aca="false">IF(W73="Р",8,"")</f>
        <v>8</v>
      </c>
      <c r="X74" s="76" t="str">
        <f aca="false">IF(X73="Р",8,"")</f>
        <v/>
      </c>
      <c r="Y74" s="76" t="str">
        <f aca="false">IF(Y73="Р",8,"")</f>
        <v/>
      </c>
      <c r="Z74" s="76" t="n">
        <f aca="false">IF(Z73="Р",8,"")</f>
        <v>8</v>
      </c>
      <c r="AA74" s="76" t="n">
        <f aca="false">IF(AA73="Р",8,"")</f>
        <v>8</v>
      </c>
      <c r="AB74" s="76" t="n">
        <f aca="false">IF(AB73="Р",8,"")</f>
        <v>8</v>
      </c>
      <c r="AC74" s="76" t="n">
        <f aca="false">IF(AC73="Р",8,"")</f>
        <v>8</v>
      </c>
      <c r="AD74" s="76" t="str">
        <f aca="false">IF(AD73="Р",8,"")</f>
        <v/>
      </c>
      <c r="AE74" s="76" t="str">
        <f aca="false">IF(AE73="Р",8,"")</f>
        <v/>
      </c>
      <c r="AF74" s="76" t="n">
        <f aca="false">IF(AF73="Р",8,"")</f>
        <v>8</v>
      </c>
      <c r="AG74" s="76" t="n">
        <f aca="false">IF(AG73="Р",8,"")</f>
        <v>8</v>
      </c>
      <c r="AH74" s="76"/>
      <c r="AI74" s="76"/>
      <c r="AJ74" s="79"/>
      <c r="AK74" s="93"/>
      <c r="AL74" s="94"/>
      <c r="AM74" s="95"/>
      <c r="AN74" s="96"/>
      <c r="AO74" s="70"/>
      <c r="AP74" s="70"/>
      <c r="AQ74" s="70"/>
      <c r="AR74" s="98"/>
      <c r="AS74" s="98"/>
      <c r="AT74" s="98"/>
      <c r="AU74" s="98"/>
      <c r="AV74" s="98"/>
      <c r="AW74" s="98"/>
      <c r="AX74" s="98"/>
      <c r="AY74" s="99"/>
      <c r="AZ74" s="99"/>
      <c r="BA74" s="73"/>
    </row>
    <row r="75" customFormat="false" ht="15" hidden="false" customHeight="true" outlineLevel="0" collapsed="false">
      <c r="A75" s="57"/>
      <c r="B75" s="58"/>
      <c r="C75" s="102"/>
      <c r="D75" s="60"/>
      <c r="E75" s="100"/>
      <c r="F75" s="81" t="str">
        <f aca="false">IF(F76&gt;0,"НУ","")</f>
        <v/>
      </c>
      <c r="G75" s="82" t="str">
        <f aca="false">IF(G76&gt;0,"НУ","")</f>
        <v/>
      </c>
      <c r="H75" s="82" t="str">
        <f aca="false">IF(H76&gt;0,"НУ","")</f>
        <v/>
      </c>
      <c r="I75" s="82" t="str">
        <f aca="false">IF(I76&gt;0,"НУ","")</f>
        <v/>
      </c>
      <c r="J75" s="82" t="str">
        <f aca="false">IF(J76&gt;0,"НУ","")</f>
        <v/>
      </c>
      <c r="K75" s="82" t="str">
        <f aca="false">IF(K76&gt;0,"НУ","")</f>
        <v/>
      </c>
      <c r="L75" s="82" t="str">
        <f aca="false">IF(L76&gt;0,"НУ","")</f>
        <v/>
      </c>
      <c r="M75" s="82" t="str">
        <f aca="false">IF(M76&gt;0,"НУ","")</f>
        <v/>
      </c>
      <c r="N75" s="82" t="str">
        <f aca="false">IF(N76&gt;0,"НУ","")</f>
        <v/>
      </c>
      <c r="O75" s="82" t="str">
        <f aca="false">IF(O76&gt;0,"НУ","")</f>
        <v/>
      </c>
      <c r="P75" s="82" t="str">
        <f aca="false">IF(P76&gt;0,"НУ","")</f>
        <v/>
      </c>
      <c r="Q75" s="82" t="str">
        <f aca="false">IF(Q76&gt;0,"НУ","")</f>
        <v/>
      </c>
      <c r="R75" s="82" t="str">
        <f aca="false">IF(R76&gt;0,"НУ","")</f>
        <v/>
      </c>
      <c r="S75" s="82" t="str">
        <f aca="false">IF(S76&gt;0,"НУ","")</f>
        <v/>
      </c>
      <c r="T75" s="82" t="str">
        <f aca="false">IF(T76&gt;0,"НУ","")</f>
        <v/>
      </c>
      <c r="U75" s="82" t="str">
        <f aca="false">IF(U76&gt;0,"НУ","")</f>
        <v/>
      </c>
      <c r="V75" s="82" t="str">
        <f aca="false">IF(V76&gt;0,"НУ","")</f>
        <v/>
      </c>
      <c r="W75" s="82" t="str">
        <f aca="false">IF(W76&gt;0,"НУ","")</f>
        <v/>
      </c>
      <c r="X75" s="82" t="str">
        <f aca="false">IF(X76&gt;0,"НУ","")</f>
        <v/>
      </c>
      <c r="Y75" s="82" t="str">
        <f aca="false">IF(Y76&gt;0,"НУ","")</f>
        <v/>
      </c>
      <c r="Z75" s="82" t="str">
        <f aca="false">IF(Z76&gt;0,"НУ","")</f>
        <v/>
      </c>
      <c r="AA75" s="82" t="str">
        <f aca="false">IF(AA76&gt;0,"НУ","")</f>
        <v/>
      </c>
      <c r="AB75" s="82" t="str">
        <f aca="false">IF(AB76&gt;0,"НУ","")</f>
        <v/>
      </c>
      <c r="AC75" s="82" t="str">
        <f aca="false">IF(AC76&gt;0,"НУ","")</f>
        <v/>
      </c>
      <c r="AD75" s="82" t="str">
        <f aca="false">IF(AD76&gt;0,"НУ","")</f>
        <v/>
      </c>
      <c r="AE75" s="82" t="str">
        <f aca="false">IF(AE76&gt;0,"НУ","")</f>
        <v/>
      </c>
      <c r="AF75" s="82" t="str">
        <f aca="false">IF(AF76&gt;0,"НУ","")</f>
        <v/>
      </c>
      <c r="AG75" s="82" t="str">
        <f aca="false">IF(AG76&gt;0,"НУ","")</f>
        <v/>
      </c>
      <c r="AH75" s="83" t="str">
        <f aca="false">IF(AH76&gt;0,"НУ","")</f>
        <v/>
      </c>
      <c r="AI75" s="83" t="str">
        <f aca="false">IF(AI76&gt;0,"НУ","")</f>
        <v/>
      </c>
      <c r="AJ75" s="85" t="str">
        <f aca="false">IF(AJ76&gt;0,"НУ","")</f>
        <v/>
      </c>
      <c r="AK75" s="93"/>
      <c r="AL75" s="94"/>
      <c r="AM75" s="95"/>
      <c r="AN75" s="96"/>
      <c r="AO75" s="70"/>
      <c r="AP75" s="70"/>
      <c r="AQ75" s="70"/>
      <c r="AR75" s="98"/>
      <c r="AS75" s="98"/>
      <c r="AT75" s="98"/>
      <c r="AU75" s="98"/>
      <c r="AV75" s="98"/>
      <c r="AW75" s="98"/>
      <c r="AX75" s="98"/>
      <c r="AY75" s="99"/>
      <c r="AZ75" s="99"/>
      <c r="BA75" s="73"/>
    </row>
    <row r="76" customFormat="false" ht="15" hidden="false" customHeight="true" outlineLevel="0" collapsed="false">
      <c r="A76" s="57"/>
      <c r="B76" s="58"/>
      <c r="C76" s="102"/>
      <c r="D76" s="60"/>
      <c r="E76" s="101"/>
      <c r="F76" s="87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91"/>
      <c r="AK76" s="93"/>
      <c r="AL76" s="94"/>
      <c r="AM76" s="95"/>
      <c r="AN76" s="96"/>
      <c r="AO76" s="70"/>
      <c r="AP76" s="70"/>
      <c r="AQ76" s="70"/>
      <c r="AR76" s="98"/>
      <c r="AS76" s="98"/>
      <c r="AT76" s="98"/>
      <c r="AU76" s="98"/>
      <c r="AV76" s="98"/>
      <c r="AW76" s="98"/>
      <c r="AX76" s="98"/>
      <c r="AY76" s="99"/>
      <c r="AZ76" s="99"/>
      <c r="BA76" s="73"/>
    </row>
    <row r="77" customFormat="false" ht="15" hidden="false" customHeight="true" outlineLevel="0" collapsed="false">
      <c r="A77" s="57" t="n">
        <v>17</v>
      </c>
      <c r="B77" s="58" t="str">
        <f aca="false">IFERROR(VLOOKUP($C77,Списки!$A$1:$C$3999,2,0),"")</f>
        <v/>
      </c>
      <c r="C77" s="102"/>
      <c r="D77" s="60" t="str">
        <f aca="false">IFERROR(VLOOKUP($C77,Списки!$A$1:$C$3999,3,0),"")</f>
        <v/>
      </c>
      <c r="E77" s="92"/>
      <c r="F77" s="61" t="str">
        <f aca="false">VLOOKUP(F$11,Графік!$E$5:$H$32,3,0)</f>
        <v>ВВ</v>
      </c>
      <c r="G77" s="62" t="str">
        <f aca="false">VLOOKUP(G$11,Графік!$E$5:$H$32,3,0)</f>
        <v>ВВ</v>
      </c>
      <c r="H77" s="62" t="str">
        <f aca="false">VLOOKUP(H$11,Графік!$E$5:$H$32,3,0)</f>
        <v>Р</v>
      </c>
      <c r="I77" s="62" t="str">
        <f aca="false">VLOOKUP(I$11,Графік!$E$5:$H$32,3,0)</f>
        <v>Р</v>
      </c>
      <c r="J77" s="62" t="str">
        <f aca="false">VLOOKUP(J$11,Графік!$E$5:$H$32,3,0)</f>
        <v>Р</v>
      </c>
      <c r="K77" s="62" t="str">
        <f aca="false">VLOOKUP(K$11,Графік!$E$5:$H$32,3,0)</f>
        <v>Р</v>
      </c>
      <c r="L77" s="62" t="str">
        <f aca="false">VLOOKUP(L$11,Графік!$E$5:$H$32,3,0)</f>
        <v>ВВ</v>
      </c>
      <c r="M77" s="62" t="str">
        <f aca="false">VLOOKUP(M$11,Графік!$E$5:$H$32,3,0)</f>
        <v>ВВ</v>
      </c>
      <c r="N77" s="62" t="str">
        <f aca="false">VLOOKUP(N$11,Графік!$E$5:$H$32,3,0)</f>
        <v>Р</v>
      </c>
      <c r="O77" s="62" t="str">
        <f aca="false">VLOOKUP(O$11,Графік!$E$5:$H$32,3,0)</f>
        <v>Р</v>
      </c>
      <c r="P77" s="62" t="str">
        <f aca="false">VLOOKUP(P$11,Графік!$E$5:$H$32,3,0)</f>
        <v>Р</v>
      </c>
      <c r="Q77" s="62" t="str">
        <f aca="false">VLOOKUP(Q$11,Графік!$E$5:$H$32,3,0)</f>
        <v>Р</v>
      </c>
      <c r="R77" s="62" t="str">
        <f aca="false">VLOOKUP(R$11,Графік!$E$5:$H$32,3,0)</f>
        <v>ВВ</v>
      </c>
      <c r="S77" s="62" t="str">
        <f aca="false">VLOOKUP(S$11,Графік!$E$5:$H$32,3,0)</f>
        <v>ВВ</v>
      </c>
      <c r="T77" s="62" t="str">
        <f aca="false">VLOOKUP(T$11,Графік!$E$5:$H$32,3,0)</f>
        <v>Р</v>
      </c>
      <c r="U77" s="62" t="str">
        <f aca="false">VLOOKUP(U$11,Графік!$E$5:$H$32,3,0)</f>
        <v>Р</v>
      </c>
      <c r="V77" s="62" t="str">
        <f aca="false">VLOOKUP(V$11,Графік!$E$5:$H$32,3,0)</f>
        <v>Р</v>
      </c>
      <c r="W77" s="62" t="str">
        <f aca="false">VLOOKUP(W$11,Графік!$E$5:$H$32,3,0)</f>
        <v>Р</v>
      </c>
      <c r="X77" s="62" t="str">
        <f aca="false">VLOOKUP(X$11,Графік!$E$5:$H$32,3,0)</f>
        <v>ВВ</v>
      </c>
      <c r="Y77" s="62" t="str">
        <f aca="false">VLOOKUP(Y$11,Графік!$E$5:$H$32,3,0)</f>
        <v>ВВ</v>
      </c>
      <c r="Z77" s="62" t="str">
        <f aca="false">VLOOKUP(Z$11,Графік!$E$5:$H$32,3,0)</f>
        <v>Р</v>
      </c>
      <c r="AA77" s="62" t="str">
        <f aca="false">VLOOKUP(AA$11,Графік!$E$5:$H$32,3,0)</f>
        <v>Р</v>
      </c>
      <c r="AB77" s="62" t="str">
        <f aca="false">VLOOKUP(AB$11,Графік!$E$5:$H$32,3,0)</f>
        <v>Р</v>
      </c>
      <c r="AC77" s="62" t="str">
        <f aca="false">VLOOKUP(AC$11,Графік!$E$5:$H$32,3,0)</f>
        <v>Р</v>
      </c>
      <c r="AD77" s="62" t="str">
        <f aca="false">VLOOKUP(AD$11,Графік!$E$5:$H$32,3,0)</f>
        <v>ВВ</v>
      </c>
      <c r="AE77" s="62" t="str">
        <f aca="false">VLOOKUP(AE$11,Графік!$E$5:$H$32,3,0)</f>
        <v>ВВ</v>
      </c>
      <c r="AF77" s="62" t="str">
        <f aca="false">VLOOKUP(AF$11,Графік!$E$5:$H$32,3,0)</f>
        <v>Р</v>
      </c>
      <c r="AG77" s="62" t="str">
        <f aca="false">VLOOKUP(AG$11,Графік!$E$5:$H$32,3,0)</f>
        <v>Р</v>
      </c>
      <c r="AH77" s="62"/>
      <c r="AI77" s="62"/>
      <c r="AJ77" s="65"/>
      <c r="AK77" s="93" t="n">
        <f aca="false">SUMIF($F77:$AJ80,"Р",$F78:$AJ78)</f>
        <v>144</v>
      </c>
      <c r="AL77" s="94" t="n">
        <f aca="false">SUMIF($F79:$AJ80,"НУ",$F80:$AJ80)</f>
        <v>0</v>
      </c>
      <c r="AM77" s="95" t="n">
        <f aca="false">SUMIF(F77:AJ80,"РВ",F78:AJ78)</f>
        <v>0</v>
      </c>
      <c r="AN77" s="96" t="n">
        <f aca="false">AK77+AL77+AM77</f>
        <v>144</v>
      </c>
      <c r="AO77" s="70" t="n">
        <f aca="false">COUNTIF($F77:$AJ80,"=Р")</f>
        <v>18</v>
      </c>
      <c r="AP77" s="97" t="n">
        <f aca="false">COUNTIF($F77:$AJ80,"=ВВ")</f>
        <v>10</v>
      </c>
      <c r="AQ77" s="97" t="n">
        <f aca="false">COUNTIF($F77:$AJ80,"=В")</f>
        <v>0</v>
      </c>
      <c r="AR77" s="98" t="n">
        <f aca="false">COUNTIF($F77:$AJ80,"=НА")</f>
        <v>0</v>
      </c>
      <c r="AS77" s="98" t="n">
        <f aca="false">COUNTIF(F77:AJ80,"=ТН")</f>
        <v>0</v>
      </c>
      <c r="AT77" s="98" t="n">
        <f aca="false">COUNTIF($F77:$AJ80,"=ВД")</f>
        <v>0</v>
      </c>
      <c r="AU77" s="98" t="n">
        <f aca="false">COUNTIF($F77:$AJ80,"=ВП")</f>
        <v>0</v>
      </c>
      <c r="AV77" s="98" t="n">
        <f aca="false">COUNTIF($F77:$AJ80,"=ДД")</f>
        <v>0</v>
      </c>
      <c r="AW77" s="98" t="n">
        <f aca="false">COUNTIF($F77:$AJ80,"=П")</f>
        <v>0</v>
      </c>
      <c r="AX77" s="98" t="n">
        <f aca="false">COUNTIF($F77:$AJ80,"=ПР")</f>
        <v>0</v>
      </c>
      <c r="AY77" s="99" t="n">
        <f aca="false">COUNTIF($F77:$AJ80,"=І")</f>
        <v>0</v>
      </c>
      <c r="AZ77" s="99" t="n">
        <f aca="false">COUNTIF($F77:$AJ80,"=НЗ")</f>
        <v>0</v>
      </c>
      <c r="BA77" s="73" t="str">
        <f aca="false">IF(C77&gt;1,Графік!$H$36,"")</f>
        <v/>
      </c>
    </row>
    <row r="78" customFormat="false" ht="15" hidden="false" customHeight="true" outlineLevel="0" collapsed="false">
      <c r="A78" s="57"/>
      <c r="B78" s="58"/>
      <c r="C78" s="102"/>
      <c r="D78" s="60"/>
      <c r="E78" s="100"/>
      <c r="F78" s="75" t="str">
        <f aca="false">IF(F77="Р",8,"")</f>
        <v/>
      </c>
      <c r="G78" s="76" t="str">
        <f aca="false">IF(G77="Р",8,"")</f>
        <v/>
      </c>
      <c r="H78" s="76" t="n">
        <f aca="false">IF(H77="Р",8,"")</f>
        <v>8</v>
      </c>
      <c r="I78" s="76" t="n">
        <f aca="false">IF(I77="Р",8,"")</f>
        <v>8</v>
      </c>
      <c r="J78" s="76" t="n">
        <f aca="false">IF(J77="Р",8,"")</f>
        <v>8</v>
      </c>
      <c r="K78" s="76" t="n">
        <f aca="false">IF(K77="Р",8,"")</f>
        <v>8</v>
      </c>
      <c r="L78" s="76" t="str">
        <f aca="false">IF(L77="Р",8,"")</f>
        <v/>
      </c>
      <c r="M78" s="76" t="str">
        <f aca="false">IF(M77="Р",8,"")</f>
        <v/>
      </c>
      <c r="N78" s="76" t="n">
        <f aca="false">IF(N77="Р",8,"")</f>
        <v>8</v>
      </c>
      <c r="O78" s="76" t="n">
        <f aca="false">IF(O77="Р",8,"")</f>
        <v>8</v>
      </c>
      <c r="P78" s="76" t="n">
        <f aca="false">IF(P77="Р",8,"")</f>
        <v>8</v>
      </c>
      <c r="Q78" s="76" t="n">
        <f aca="false">IF(Q77="Р",8,"")</f>
        <v>8</v>
      </c>
      <c r="R78" s="76" t="str">
        <f aca="false">IF(R77="Р",8,"")</f>
        <v/>
      </c>
      <c r="S78" s="76" t="str">
        <f aca="false">IF(S77="Р",8,"")</f>
        <v/>
      </c>
      <c r="T78" s="76" t="n">
        <f aca="false">IF(T77="Р",8,"")</f>
        <v>8</v>
      </c>
      <c r="U78" s="76" t="n">
        <f aca="false">IF(U77="Р",8,"")</f>
        <v>8</v>
      </c>
      <c r="V78" s="76" t="n">
        <f aca="false">IF(V77="Р",8,"")</f>
        <v>8</v>
      </c>
      <c r="W78" s="76" t="n">
        <f aca="false">IF(W77="Р",8,"")</f>
        <v>8</v>
      </c>
      <c r="X78" s="76" t="str">
        <f aca="false">IF(X77="Р",8,"")</f>
        <v/>
      </c>
      <c r="Y78" s="76" t="str">
        <f aca="false">IF(Y77="Р",8,"")</f>
        <v/>
      </c>
      <c r="Z78" s="76" t="n">
        <f aca="false">IF(Z77="Р",8,"")</f>
        <v>8</v>
      </c>
      <c r="AA78" s="76" t="n">
        <f aca="false">IF(AA77="Р",8,"")</f>
        <v>8</v>
      </c>
      <c r="AB78" s="76" t="n">
        <f aca="false">IF(AB77="Р",8,"")</f>
        <v>8</v>
      </c>
      <c r="AC78" s="76" t="n">
        <f aca="false">IF(AC77="Р",8,"")</f>
        <v>8</v>
      </c>
      <c r="AD78" s="76" t="str">
        <f aca="false">IF(AD77="Р",8,"")</f>
        <v/>
      </c>
      <c r="AE78" s="76" t="str">
        <f aca="false">IF(AE77="Р",8,"")</f>
        <v/>
      </c>
      <c r="AF78" s="76" t="n">
        <f aca="false">IF(AF77="Р",8,"")</f>
        <v>8</v>
      </c>
      <c r="AG78" s="76" t="n">
        <f aca="false">IF(AG77="Р",8,"")</f>
        <v>8</v>
      </c>
      <c r="AH78" s="76"/>
      <c r="AI78" s="76"/>
      <c r="AJ78" s="79"/>
      <c r="AK78" s="93"/>
      <c r="AL78" s="94"/>
      <c r="AM78" s="95"/>
      <c r="AN78" s="96"/>
      <c r="AO78" s="70"/>
      <c r="AP78" s="70"/>
      <c r="AQ78" s="70"/>
      <c r="AR78" s="98"/>
      <c r="AS78" s="98"/>
      <c r="AT78" s="98"/>
      <c r="AU78" s="98"/>
      <c r="AV78" s="98"/>
      <c r="AW78" s="98"/>
      <c r="AX78" s="98"/>
      <c r="AY78" s="99"/>
      <c r="AZ78" s="99"/>
      <c r="BA78" s="73"/>
    </row>
    <row r="79" customFormat="false" ht="15" hidden="false" customHeight="true" outlineLevel="0" collapsed="false">
      <c r="A79" s="57"/>
      <c r="B79" s="58"/>
      <c r="C79" s="102"/>
      <c r="D79" s="60"/>
      <c r="E79" s="100"/>
      <c r="F79" s="81" t="str">
        <f aca="false">IF(F80&gt;0,"НУ","")</f>
        <v/>
      </c>
      <c r="G79" s="82" t="str">
        <f aca="false">IF(G80&gt;0,"НУ","")</f>
        <v/>
      </c>
      <c r="H79" s="82" t="str">
        <f aca="false">IF(H80&gt;0,"НУ","")</f>
        <v/>
      </c>
      <c r="I79" s="82" t="str">
        <f aca="false">IF(I80&gt;0,"НУ","")</f>
        <v/>
      </c>
      <c r="J79" s="82" t="str">
        <f aca="false">IF(J80&gt;0,"НУ","")</f>
        <v/>
      </c>
      <c r="K79" s="82" t="str">
        <f aca="false">IF(K80&gt;0,"НУ","")</f>
        <v/>
      </c>
      <c r="L79" s="82" t="str">
        <f aca="false">IF(L80&gt;0,"НУ","")</f>
        <v/>
      </c>
      <c r="M79" s="82" t="str">
        <f aca="false">IF(M80&gt;0,"НУ","")</f>
        <v/>
      </c>
      <c r="N79" s="82" t="str">
        <f aca="false">IF(N80&gt;0,"НУ","")</f>
        <v/>
      </c>
      <c r="O79" s="82" t="str">
        <f aca="false">IF(O80&gt;0,"НУ","")</f>
        <v/>
      </c>
      <c r="P79" s="82" t="str">
        <f aca="false">IF(P80&gt;0,"НУ","")</f>
        <v/>
      </c>
      <c r="Q79" s="82" t="str">
        <f aca="false">IF(Q80&gt;0,"НУ","")</f>
        <v/>
      </c>
      <c r="R79" s="82" t="str">
        <f aca="false">IF(R80&gt;0,"НУ","")</f>
        <v/>
      </c>
      <c r="S79" s="82" t="str">
        <f aca="false">IF(S80&gt;0,"НУ","")</f>
        <v/>
      </c>
      <c r="T79" s="82" t="str">
        <f aca="false">IF(T80&gt;0,"НУ","")</f>
        <v/>
      </c>
      <c r="U79" s="82" t="str">
        <f aca="false">IF(U80&gt;0,"НУ","")</f>
        <v/>
      </c>
      <c r="V79" s="82" t="str">
        <f aca="false">IF(V80&gt;0,"НУ","")</f>
        <v/>
      </c>
      <c r="W79" s="82" t="str">
        <f aca="false">IF(W80&gt;0,"НУ","")</f>
        <v/>
      </c>
      <c r="X79" s="82" t="str">
        <f aca="false">IF(X80&gt;0,"НУ","")</f>
        <v/>
      </c>
      <c r="Y79" s="82" t="str">
        <f aca="false">IF(Y80&gt;0,"НУ","")</f>
        <v/>
      </c>
      <c r="Z79" s="82" t="str">
        <f aca="false">IF(Z80&gt;0,"НУ","")</f>
        <v/>
      </c>
      <c r="AA79" s="82" t="str">
        <f aca="false">IF(AA80&gt;0,"НУ","")</f>
        <v/>
      </c>
      <c r="AB79" s="82" t="str">
        <f aca="false">IF(AB80&gt;0,"НУ","")</f>
        <v/>
      </c>
      <c r="AC79" s="82" t="str">
        <f aca="false">IF(AC80&gt;0,"НУ","")</f>
        <v/>
      </c>
      <c r="AD79" s="82" t="str">
        <f aca="false">IF(AD80&gt;0,"НУ","")</f>
        <v/>
      </c>
      <c r="AE79" s="82" t="str">
        <f aca="false">IF(AE80&gt;0,"НУ","")</f>
        <v/>
      </c>
      <c r="AF79" s="82" t="str">
        <f aca="false">IF(AF80&gt;0,"НУ","")</f>
        <v/>
      </c>
      <c r="AG79" s="82" t="str">
        <f aca="false">IF(AG80&gt;0,"НУ","")</f>
        <v/>
      </c>
      <c r="AH79" s="83" t="str">
        <f aca="false">IF(AH80&gt;0,"НУ","")</f>
        <v/>
      </c>
      <c r="AI79" s="83" t="str">
        <f aca="false">IF(AI80&gt;0,"НУ","")</f>
        <v/>
      </c>
      <c r="AJ79" s="85" t="str">
        <f aca="false">IF(AJ80&gt;0,"НУ","")</f>
        <v/>
      </c>
      <c r="AK79" s="93"/>
      <c r="AL79" s="94"/>
      <c r="AM79" s="95"/>
      <c r="AN79" s="96"/>
      <c r="AO79" s="70"/>
      <c r="AP79" s="70"/>
      <c r="AQ79" s="70"/>
      <c r="AR79" s="98"/>
      <c r="AS79" s="98"/>
      <c r="AT79" s="98"/>
      <c r="AU79" s="98"/>
      <c r="AV79" s="98"/>
      <c r="AW79" s="98"/>
      <c r="AX79" s="98"/>
      <c r="AY79" s="99"/>
      <c r="AZ79" s="99"/>
      <c r="BA79" s="73"/>
    </row>
    <row r="80" customFormat="false" ht="15" hidden="false" customHeight="true" outlineLevel="0" collapsed="false">
      <c r="A80" s="57"/>
      <c r="B80" s="58"/>
      <c r="C80" s="102"/>
      <c r="D80" s="60"/>
      <c r="E80" s="101"/>
      <c r="F80" s="87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91"/>
      <c r="AK80" s="93"/>
      <c r="AL80" s="94"/>
      <c r="AM80" s="95"/>
      <c r="AN80" s="96"/>
      <c r="AO80" s="70"/>
      <c r="AP80" s="70"/>
      <c r="AQ80" s="70"/>
      <c r="AR80" s="98"/>
      <c r="AS80" s="98"/>
      <c r="AT80" s="98"/>
      <c r="AU80" s="98"/>
      <c r="AV80" s="98"/>
      <c r="AW80" s="98"/>
      <c r="AX80" s="98"/>
      <c r="AY80" s="99"/>
      <c r="AZ80" s="99"/>
      <c r="BA80" s="73"/>
    </row>
    <row r="81" customFormat="false" ht="15" hidden="false" customHeight="true" outlineLevel="0" collapsed="false">
      <c r="A81" s="57" t="n">
        <v>18</v>
      </c>
      <c r="B81" s="58" t="str">
        <f aca="false">IFERROR(VLOOKUP($C81,Списки!$A$1:$C$3999,2,0),"")</f>
        <v/>
      </c>
      <c r="C81" s="102"/>
      <c r="D81" s="60" t="str">
        <f aca="false">IFERROR(VLOOKUP($C81,Списки!$A$1:$C$3999,3,0),"")</f>
        <v/>
      </c>
      <c r="E81" s="92"/>
      <c r="F81" s="61" t="str">
        <f aca="false">VLOOKUP(F$11,Графік!$E$5:$H$32,3,0)</f>
        <v>ВВ</v>
      </c>
      <c r="G81" s="62" t="str">
        <f aca="false">VLOOKUP(G$11,Графік!$E$5:$H$32,3,0)</f>
        <v>ВВ</v>
      </c>
      <c r="H81" s="62" t="str">
        <f aca="false">VLOOKUP(H$11,Графік!$E$5:$H$32,3,0)</f>
        <v>Р</v>
      </c>
      <c r="I81" s="62" t="str">
        <f aca="false">VLOOKUP(I$11,Графік!$E$5:$H$32,3,0)</f>
        <v>Р</v>
      </c>
      <c r="J81" s="62" t="str">
        <f aca="false">VLOOKUP(J$11,Графік!$E$5:$H$32,3,0)</f>
        <v>Р</v>
      </c>
      <c r="K81" s="62" t="str">
        <f aca="false">VLOOKUP(K$11,Графік!$E$5:$H$32,3,0)</f>
        <v>Р</v>
      </c>
      <c r="L81" s="62" t="str">
        <f aca="false">VLOOKUP(L$11,Графік!$E$5:$H$32,3,0)</f>
        <v>ВВ</v>
      </c>
      <c r="M81" s="62" t="str">
        <f aca="false">VLOOKUP(M$11,Графік!$E$5:$H$32,3,0)</f>
        <v>ВВ</v>
      </c>
      <c r="N81" s="62" t="str">
        <f aca="false">VLOOKUP(N$11,Графік!$E$5:$H$32,3,0)</f>
        <v>Р</v>
      </c>
      <c r="O81" s="62" t="str">
        <f aca="false">VLOOKUP(O$11,Графік!$E$5:$H$32,3,0)</f>
        <v>Р</v>
      </c>
      <c r="P81" s="62" t="str">
        <f aca="false">VLOOKUP(P$11,Графік!$E$5:$H$32,3,0)</f>
        <v>Р</v>
      </c>
      <c r="Q81" s="62" t="str">
        <f aca="false">VLOOKUP(Q$11,Графік!$E$5:$H$32,3,0)</f>
        <v>Р</v>
      </c>
      <c r="R81" s="62" t="str">
        <f aca="false">VLOOKUP(R$11,Графік!$E$5:$H$32,3,0)</f>
        <v>ВВ</v>
      </c>
      <c r="S81" s="62" t="str">
        <f aca="false">VLOOKUP(S$11,Графік!$E$5:$H$32,3,0)</f>
        <v>ВВ</v>
      </c>
      <c r="T81" s="62" t="str">
        <f aca="false">VLOOKUP(T$11,Графік!$E$5:$H$32,3,0)</f>
        <v>Р</v>
      </c>
      <c r="U81" s="62" t="str">
        <f aca="false">VLOOKUP(U$11,Графік!$E$5:$H$32,3,0)</f>
        <v>Р</v>
      </c>
      <c r="V81" s="62" t="str">
        <f aca="false">VLOOKUP(V$11,Графік!$E$5:$H$32,3,0)</f>
        <v>Р</v>
      </c>
      <c r="W81" s="62" t="str">
        <f aca="false">VLOOKUP(W$11,Графік!$E$5:$H$32,3,0)</f>
        <v>Р</v>
      </c>
      <c r="X81" s="62" t="str">
        <f aca="false">VLOOKUP(X$11,Графік!$E$5:$H$32,3,0)</f>
        <v>ВВ</v>
      </c>
      <c r="Y81" s="62" t="str">
        <f aca="false">VLOOKUP(Y$11,Графік!$E$5:$H$32,3,0)</f>
        <v>ВВ</v>
      </c>
      <c r="Z81" s="62" t="str">
        <f aca="false">VLOOKUP(Z$11,Графік!$E$5:$H$32,3,0)</f>
        <v>Р</v>
      </c>
      <c r="AA81" s="62" t="str">
        <f aca="false">VLOOKUP(AA$11,Графік!$E$5:$H$32,3,0)</f>
        <v>Р</v>
      </c>
      <c r="AB81" s="62" t="str">
        <f aca="false">VLOOKUP(AB$11,Графік!$E$5:$H$32,3,0)</f>
        <v>Р</v>
      </c>
      <c r="AC81" s="62" t="str">
        <f aca="false">VLOOKUP(AC$11,Графік!$E$5:$H$32,3,0)</f>
        <v>Р</v>
      </c>
      <c r="AD81" s="62" t="str">
        <f aca="false">VLOOKUP(AD$11,Графік!$E$5:$H$32,3,0)</f>
        <v>ВВ</v>
      </c>
      <c r="AE81" s="62" t="str">
        <f aca="false">VLOOKUP(AE$11,Графік!$E$5:$H$32,3,0)</f>
        <v>ВВ</v>
      </c>
      <c r="AF81" s="62" t="str">
        <f aca="false">VLOOKUP(AF$11,Графік!$E$5:$H$32,3,0)</f>
        <v>Р</v>
      </c>
      <c r="AG81" s="62" t="str">
        <f aca="false">VLOOKUP(AG$11,Графік!$E$5:$H$32,3,0)</f>
        <v>Р</v>
      </c>
      <c r="AH81" s="62"/>
      <c r="AI81" s="62"/>
      <c r="AJ81" s="65"/>
      <c r="AK81" s="93" t="n">
        <f aca="false">SUMIF($F81:$AJ84,"Р",$F82:$AJ82)</f>
        <v>144</v>
      </c>
      <c r="AL81" s="94" t="n">
        <f aca="false">SUMIF($F83:$AJ84,"НУ",$F84:$AJ84)</f>
        <v>0</v>
      </c>
      <c r="AM81" s="95" t="n">
        <f aca="false">SUMIF(F81:AJ84,"РВ",F82:AJ82)</f>
        <v>0</v>
      </c>
      <c r="AN81" s="96" t="n">
        <f aca="false">AK81+AL81+AM81</f>
        <v>144</v>
      </c>
      <c r="AO81" s="70" t="n">
        <f aca="false">COUNTIF($F81:$AJ84,"=Р")</f>
        <v>18</v>
      </c>
      <c r="AP81" s="97" t="n">
        <f aca="false">COUNTIF($F81:$AJ84,"=ВВ")</f>
        <v>10</v>
      </c>
      <c r="AQ81" s="97" t="n">
        <f aca="false">COUNTIF($F81:$AJ84,"=В")</f>
        <v>0</v>
      </c>
      <c r="AR81" s="98" t="n">
        <f aca="false">COUNTIF($F81:$AJ84,"=НА")</f>
        <v>0</v>
      </c>
      <c r="AS81" s="98" t="n">
        <f aca="false">COUNTIF(F81:AJ84,"=ТН")</f>
        <v>0</v>
      </c>
      <c r="AT81" s="98" t="n">
        <f aca="false">COUNTIF($F81:$AJ84,"=ВД")</f>
        <v>0</v>
      </c>
      <c r="AU81" s="98" t="n">
        <f aca="false">COUNTIF($F81:$AJ84,"=ВП")</f>
        <v>0</v>
      </c>
      <c r="AV81" s="98" t="n">
        <f aca="false">COUNTIF($F81:$AJ84,"=ДД")</f>
        <v>0</v>
      </c>
      <c r="AW81" s="98" t="n">
        <f aca="false">COUNTIF($F81:$AJ84,"=П")</f>
        <v>0</v>
      </c>
      <c r="AX81" s="98" t="n">
        <f aca="false">COUNTIF($F81:$AJ84,"=ПР")</f>
        <v>0</v>
      </c>
      <c r="AY81" s="99" t="n">
        <f aca="false">COUNTIF($F81:$AJ84,"=І")</f>
        <v>0</v>
      </c>
      <c r="AZ81" s="99" t="n">
        <f aca="false">COUNTIF($F81:$AJ84,"=НЗ")</f>
        <v>0</v>
      </c>
      <c r="BA81" s="73" t="str">
        <f aca="false">IF(C81&gt;1,Графік!$H$36,"")</f>
        <v/>
      </c>
    </row>
    <row r="82" customFormat="false" ht="15" hidden="false" customHeight="true" outlineLevel="0" collapsed="false">
      <c r="A82" s="57"/>
      <c r="B82" s="58"/>
      <c r="C82" s="102"/>
      <c r="D82" s="60"/>
      <c r="E82" s="100"/>
      <c r="F82" s="75" t="str">
        <f aca="false">IF(F81="Р",8,"")</f>
        <v/>
      </c>
      <c r="G82" s="76" t="str">
        <f aca="false">IF(G81="Р",8,"")</f>
        <v/>
      </c>
      <c r="H82" s="76" t="n">
        <f aca="false">IF(H81="Р",8,"")</f>
        <v>8</v>
      </c>
      <c r="I82" s="76" t="n">
        <f aca="false">IF(I81="Р",8,"")</f>
        <v>8</v>
      </c>
      <c r="J82" s="76" t="n">
        <f aca="false">IF(J81="Р",8,"")</f>
        <v>8</v>
      </c>
      <c r="K82" s="76" t="n">
        <f aca="false">IF(K81="Р",8,"")</f>
        <v>8</v>
      </c>
      <c r="L82" s="76" t="str">
        <f aca="false">IF(L81="Р",8,"")</f>
        <v/>
      </c>
      <c r="M82" s="76" t="str">
        <f aca="false">IF(M81="Р",8,"")</f>
        <v/>
      </c>
      <c r="N82" s="76" t="n">
        <f aca="false">IF(N81="Р",8,"")</f>
        <v>8</v>
      </c>
      <c r="O82" s="76" t="n">
        <f aca="false">IF(O81="Р",8,"")</f>
        <v>8</v>
      </c>
      <c r="P82" s="76" t="n">
        <f aca="false">IF(P81="Р",8,"")</f>
        <v>8</v>
      </c>
      <c r="Q82" s="76" t="n">
        <f aca="false">IF(Q81="Р",8,"")</f>
        <v>8</v>
      </c>
      <c r="R82" s="76" t="str">
        <f aca="false">IF(R81="Р",8,"")</f>
        <v/>
      </c>
      <c r="S82" s="76" t="str">
        <f aca="false">IF(S81="Р",8,"")</f>
        <v/>
      </c>
      <c r="T82" s="76" t="n">
        <f aca="false">IF(T81="Р",8,"")</f>
        <v>8</v>
      </c>
      <c r="U82" s="76" t="n">
        <f aca="false">IF(U81="Р",8,"")</f>
        <v>8</v>
      </c>
      <c r="V82" s="76" t="n">
        <f aca="false">IF(V81="Р",8,"")</f>
        <v>8</v>
      </c>
      <c r="W82" s="76" t="n">
        <f aca="false">IF(W81="Р",8,"")</f>
        <v>8</v>
      </c>
      <c r="X82" s="76" t="str">
        <f aca="false">IF(X81="Р",8,"")</f>
        <v/>
      </c>
      <c r="Y82" s="76" t="str">
        <f aca="false">IF(Y81="Р",8,"")</f>
        <v/>
      </c>
      <c r="Z82" s="76" t="n">
        <f aca="false">IF(Z81="Р",8,"")</f>
        <v>8</v>
      </c>
      <c r="AA82" s="76" t="n">
        <f aca="false">IF(AA81="Р",8,"")</f>
        <v>8</v>
      </c>
      <c r="AB82" s="76" t="n">
        <f aca="false">IF(AB81="Р",8,"")</f>
        <v>8</v>
      </c>
      <c r="AC82" s="76" t="n">
        <f aca="false">IF(AC81="Р",8,"")</f>
        <v>8</v>
      </c>
      <c r="AD82" s="76" t="str">
        <f aca="false">IF(AD81="Р",8,"")</f>
        <v/>
      </c>
      <c r="AE82" s="76" t="str">
        <f aca="false">IF(AE81="Р",8,"")</f>
        <v/>
      </c>
      <c r="AF82" s="76" t="n">
        <f aca="false">IF(AF81="Р",8,"")</f>
        <v>8</v>
      </c>
      <c r="AG82" s="76" t="n">
        <f aca="false">IF(AG81="Р",8,"")</f>
        <v>8</v>
      </c>
      <c r="AH82" s="76"/>
      <c r="AI82" s="76"/>
      <c r="AJ82" s="79"/>
      <c r="AK82" s="93"/>
      <c r="AL82" s="94"/>
      <c r="AM82" s="95"/>
      <c r="AN82" s="96"/>
      <c r="AO82" s="70"/>
      <c r="AP82" s="70"/>
      <c r="AQ82" s="70"/>
      <c r="AR82" s="98"/>
      <c r="AS82" s="98"/>
      <c r="AT82" s="98"/>
      <c r="AU82" s="98"/>
      <c r="AV82" s="98"/>
      <c r="AW82" s="98"/>
      <c r="AX82" s="98"/>
      <c r="AY82" s="99"/>
      <c r="AZ82" s="99"/>
      <c r="BA82" s="73"/>
    </row>
    <row r="83" customFormat="false" ht="15" hidden="false" customHeight="true" outlineLevel="0" collapsed="false">
      <c r="A83" s="57"/>
      <c r="B83" s="58"/>
      <c r="C83" s="102"/>
      <c r="D83" s="60"/>
      <c r="E83" s="100"/>
      <c r="F83" s="81" t="str">
        <f aca="false">IF(F84&gt;0,"НУ","")</f>
        <v/>
      </c>
      <c r="G83" s="82" t="str">
        <f aca="false">IF(G84&gt;0,"НУ","")</f>
        <v/>
      </c>
      <c r="H83" s="82" t="str">
        <f aca="false">IF(H84&gt;0,"НУ","")</f>
        <v/>
      </c>
      <c r="I83" s="82" t="str">
        <f aca="false">IF(I84&gt;0,"НУ","")</f>
        <v/>
      </c>
      <c r="J83" s="82" t="str">
        <f aca="false">IF(J84&gt;0,"НУ","")</f>
        <v/>
      </c>
      <c r="K83" s="82" t="str">
        <f aca="false">IF(K84&gt;0,"НУ","")</f>
        <v/>
      </c>
      <c r="L83" s="82" t="str">
        <f aca="false">IF(L84&gt;0,"НУ","")</f>
        <v/>
      </c>
      <c r="M83" s="82" t="str">
        <f aca="false">IF(M84&gt;0,"НУ","")</f>
        <v/>
      </c>
      <c r="N83" s="82" t="str">
        <f aca="false">IF(N84&gt;0,"НУ","")</f>
        <v/>
      </c>
      <c r="O83" s="82" t="str">
        <f aca="false">IF(O84&gt;0,"НУ","")</f>
        <v/>
      </c>
      <c r="P83" s="82" t="str">
        <f aca="false">IF(P84&gt;0,"НУ","")</f>
        <v/>
      </c>
      <c r="Q83" s="82" t="str">
        <f aca="false">IF(Q84&gt;0,"НУ","")</f>
        <v/>
      </c>
      <c r="R83" s="82" t="str">
        <f aca="false">IF(R84&gt;0,"НУ","")</f>
        <v/>
      </c>
      <c r="S83" s="82" t="str">
        <f aca="false">IF(S84&gt;0,"НУ","")</f>
        <v/>
      </c>
      <c r="T83" s="82" t="str">
        <f aca="false">IF(T84&gt;0,"НУ","")</f>
        <v/>
      </c>
      <c r="U83" s="82" t="str">
        <f aca="false">IF(U84&gt;0,"НУ","")</f>
        <v/>
      </c>
      <c r="V83" s="82" t="str">
        <f aca="false">IF(V84&gt;0,"НУ","")</f>
        <v/>
      </c>
      <c r="W83" s="82" t="str">
        <f aca="false">IF(W84&gt;0,"НУ","")</f>
        <v/>
      </c>
      <c r="X83" s="82" t="str">
        <f aca="false">IF(X84&gt;0,"НУ","")</f>
        <v/>
      </c>
      <c r="Y83" s="82" t="str">
        <f aca="false">IF(Y84&gt;0,"НУ","")</f>
        <v/>
      </c>
      <c r="Z83" s="82" t="str">
        <f aca="false">IF(Z84&gt;0,"НУ","")</f>
        <v/>
      </c>
      <c r="AA83" s="82" t="str">
        <f aca="false">IF(AA84&gt;0,"НУ","")</f>
        <v/>
      </c>
      <c r="AB83" s="82" t="str">
        <f aca="false">IF(AB84&gt;0,"НУ","")</f>
        <v/>
      </c>
      <c r="AC83" s="82" t="str">
        <f aca="false">IF(AC84&gt;0,"НУ","")</f>
        <v/>
      </c>
      <c r="AD83" s="82" t="str">
        <f aca="false">IF(AD84&gt;0,"НУ","")</f>
        <v/>
      </c>
      <c r="AE83" s="82" t="str">
        <f aca="false">IF(AE84&gt;0,"НУ","")</f>
        <v/>
      </c>
      <c r="AF83" s="82" t="str">
        <f aca="false">IF(AF84&gt;0,"НУ","")</f>
        <v/>
      </c>
      <c r="AG83" s="82" t="str">
        <f aca="false">IF(AG84&gt;0,"НУ","")</f>
        <v/>
      </c>
      <c r="AH83" s="83" t="str">
        <f aca="false">IF(AH84&gt;0,"НУ","")</f>
        <v/>
      </c>
      <c r="AI83" s="83" t="str">
        <f aca="false">IF(AI84&gt;0,"НУ","")</f>
        <v/>
      </c>
      <c r="AJ83" s="85" t="str">
        <f aca="false">IF(AJ84&gt;0,"НУ","")</f>
        <v/>
      </c>
      <c r="AK83" s="93"/>
      <c r="AL83" s="94"/>
      <c r="AM83" s="95"/>
      <c r="AN83" s="96"/>
      <c r="AO83" s="70"/>
      <c r="AP83" s="70"/>
      <c r="AQ83" s="70"/>
      <c r="AR83" s="98"/>
      <c r="AS83" s="98"/>
      <c r="AT83" s="98"/>
      <c r="AU83" s="98"/>
      <c r="AV83" s="98"/>
      <c r="AW83" s="98"/>
      <c r="AX83" s="98"/>
      <c r="AY83" s="99"/>
      <c r="AZ83" s="99"/>
      <c r="BA83" s="73"/>
    </row>
    <row r="84" customFormat="false" ht="15" hidden="false" customHeight="true" outlineLevel="0" collapsed="false">
      <c r="A84" s="57"/>
      <c r="B84" s="58"/>
      <c r="C84" s="102"/>
      <c r="D84" s="60"/>
      <c r="E84" s="101"/>
      <c r="F84" s="87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91"/>
      <c r="AK84" s="93"/>
      <c r="AL84" s="94"/>
      <c r="AM84" s="95"/>
      <c r="AN84" s="96"/>
      <c r="AO84" s="70"/>
      <c r="AP84" s="70"/>
      <c r="AQ84" s="70"/>
      <c r="AR84" s="98"/>
      <c r="AS84" s="98"/>
      <c r="AT84" s="98"/>
      <c r="AU84" s="98"/>
      <c r="AV84" s="98"/>
      <c r="AW84" s="98"/>
      <c r="AX84" s="98"/>
      <c r="AY84" s="99"/>
      <c r="AZ84" s="99"/>
      <c r="BA84" s="73"/>
    </row>
    <row r="85" customFormat="false" ht="15" hidden="false" customHeight="true" outlineLevel="0" collapsed="false">
      <c r="A85" s="57" t="n">
        <v>19</v>
      </c>
      <c r="B85" s="58" t="str">
        <f aca="false">IFERROR(VLOOKUP($C85,Списки!$A$1:$C$3999,2,0),"")</f>
        <v/>
      </c>
      <c r="C85" s="102"/>
      <c r="D85" s="60" t="str">
        <f aca="false">IFERROR(VLOOKUP($C85,Списки!$A$1:$C$3999,3,0),"")</f>
        <v/>
      </c>
      <c r="E85" s="92"/>
      <c r="F85" s="61" t="str">
        <f aca="false">VLOOKUP(F$11,Графік!$E$5:$H$32,3,0)</f>
        <v>ВВ</v>
      </c>
      <c r="G85" s="62" t="str">
        <f aca="false">VLOOKUP(G$11,Графік!$E$5:$H$32,3,0)</f>
        <v>ВВ</v>
      </c>
      <c r="H85" s="62" t="str">
        <f aca="false">VLOOKUP(H$11,Графік!$E$5:$H$32,3,0)</f>
        <v>Р</v>
      </c>
      <c r="I85" s="62" t="str">
        <f aca="false">VLOOKUP(I$11,Графік!$E$5:$H$32,3,0)</f>
        <v>Р</v>
      </c>
      <c r="J85" s="62" t="str">
        <f aca="false">VLOOKUP(J$11,Графік!$E$5:$H$32,3,0)</f>
        <v>Р</v>
      </c>
      <c r="K85" s="62" t="str">
        <f aca="false">VLOOKUP(K$11,Графік!$E$5:$H$32,3,0)</f>
        <v>Р</v>
      </c>
      <c r="L85" s="62" t="str">
        <f aca="false">VLOOKUP(L$11,Графік!$E$5:$H$32,3,0)</f>
        <v>ВВ</v>
      </c>
      <c r="M85" s="62" t="str">
        <f aca="false">VLOOKUP(M$11,Графік!$E$5:$H$32,3,0)</f>
        <v>ВВ</v>
      </c>
      <c r="N85" s="62" t="str">
        <f aca="false">VLOOKUP(N$11,Графік!$E$5:$H$32,3,0)</f>
        <v>Р</v>
      </c>
      <c r="O85" s="62" t="str">
        <f aca="false">VLOOKUP(O$11,Графік!$E$5:$H$32,3,0)</f>
        <v>Р</v>
      </c>
      <c r="P85" s="62" t="str">
        <f aca="false">VLOOKUP(P$11,Графік!$E$5:$H$32,3,0)</f>
        <v>Р</v>
      </c>
      <c r="Q85" s="62" t="str">
        <f aca="false">VLOOKUP(Q$11,Графік!$E$5:$H$32,3,0)</f>
        <v>Р</v>
      </c>
      <c r="R85" s="62" t="str">
        <f aca="false">VLOOKUP(R$11,Графік!$E$5:$H$32,3,0)</f>
        <v>ВВ</v>
      </c>
      <c r="S85" s="62" t="str">
        <f aca="false">VLOOKUP(S$11,Графік!$E$5:$H$32,3,0)</f>
        <v>ВВ</v>
      </c>
      <c r="T85" s="62" t="str">
        <f aca="false">VLOOKUP(T$11,Графік!$E$5:$H$32,3,0)</f>
        <v>Р</v>
      </c>
      <c r="U85" s="62" t="str">
        <f aca="false">VLOOKUP(U$11,Графік!$E$5:$H$32,3,0)</f>
        <v>Р</v>
      </c>
      <c r="V85" s="62" t="str">
        <f aca="false">VLOOKUP(V$11,Графік!$E$5:$H$32,3,0)</f>
        <v>Р</v>
      </c>
      <c r="W85" s="62" t="str">
        <f aca="false">VLOOKUP(W$11,Графік!$E$5:$H$32,3,0)</f>
        <v>Р</v>
      </c>
      <c r="X85" s="62" t="str">
        <f aca="false">VLOOKUP(X$11,Графік!$E$5:$H$32,3,0)</f>
        <v>ВВ</v>
      </c>
      <c r="Y85" s="62" t="str">
        <f aca="false">VLOOKUP(Y$11,Графік!$E$5:$H$32,3,0)</f>
        <v>ВВ</v>
      </c>
      <c r="Z85" s="62" t="str">
        <f aca="false">VLOOKUP(Z$11,Графік!$E$5:$H$32,3,0)</f>
        <v>Р</v>
      </c>
      <c r="AA85" s="62" t="str">
        <f aca="false">VLOOKUP(AA$11,Графік!$E$5:$H$32,3,0)</f>
        <v>Р</v>
      </c>
      <c r="AB85" s="62" t="str">
        <f aca="false">VLOOKUP(AB$11,Графік!$E$5:$H$32,3,0)</f>
        <v>Р</v>
      </c>
      <c r="AC85" s="62" t="str">
        <f aca="false">VLOOKUP(AC$11,Графік!$E$5:$H$32,3,0)</f>
        <v>Р</v>
      </c>
      <c r="AD85" s="62" t="str">
        <f aca="false">VLOOKUP(AD$11,Графік!$E$5:$H$32,3,0)</f>
        <v>ВВ</v>
      </c>
      <c r="AE85" s="62" t="str">
        <f aca="false">VLOOKUP(AE$11,Графік!$E$5:$H$32,3,0)</f>
        <v>ВВ</v>
      </c>
      <c r="AF85" s="62" t="str">
        <f aca="false">VLOOKUP(AF$11,Графік!$E$5:$H$32,3,0)</f>
        <v>Р</v>
      </c>
      <c r="AG85" s="62" t="str">
        <f aca="false">VLOOKUP(AG$11,Графік!$E$5:$H$32,3,0)</f>
        <v>Р</v>
      </c>
      <c r="AH85" s="62"/>
      <c r="AI85" s="62"/>
      <c r="AJ85" s="65"/>
      <c r="AK85" s="93" t="n">
        <f aca="false">SUMIF($F85:$AJ88,"Р",$F86:$AJ86)</f>
        <v>144</v>
      </c>
      <c r="AL85" s="94" t="n">
        <f aca="false">SUMIF($F87:$AJ88,"НУ",$F88:$AJ88)</f>
        <v>0</v>
      </c>
      <c r="AM85" s="95" t="n">
        <f aca="false">SUMIF(F85:AJ88,"РВ",F86:AJ86)</f>
        <v>0</v>
      </c>
      <c r="AN85" s="96" t="n">
        <f aca="false">AK85+AL85+AM85</f>
        <v>144</v>
      </c>
      <c r="AO85" s="70" t="n">
        <f aca="false">COUNTIF($F85:$AJ88,"=Р")</f>
        <v>18</v>
      </c>
      <c r="AP85" s="97" t="n">
        <f aca="false">COUNTIF($F85:$AJ88,"=ВВ")</f>
        <v>10</v>
      </c>
      <c r="AQ85" s="97" t="n">
        <f aca="false">COUNTIF($F85:$AJ88,"=В")</f>
        <v>0</v>
      </c>
      <c r="AR85" s="98" t="n">
        <f aca="false">COUNTIF($F85:$AJ88,"=НА")</f>
        <v>0</v>
      </c>
      <c r="AS85" s="98" t="n">
        <f aca="false">COUNTIF(F85:AJ88,"=ТН")</f>
        <v>0</v>
      </c>
      <c r="AT85" s="98" t="n">
        <f aca="false">COUNTIF($F85:$AJ88,"=ВД")</f>
        <v>0</v>
      </c>
      <c r="AU85" s="98" t="n">
        <f aca="false">COUNTIF($F85:$AJ88,"=ВП")</f>
        <v>0</v>
      </c>
      <c r="AV85" s="98" t="n">
        <f aca="false">COUNTIF($F85:$AJ88,"=ДД")</f>
        <v>0</v>
      </c>
      <c r="AW85" s="98" t="n">
        <f aca="false">COUNTIF($F85:$AJ88,"=П")</f>
        <v>0</v>
      </c>
      <c r="AX85" s="98" t="n">
        <f aca="false">COUNTIF($F85:$AJ88,"=ПР")</f>
        <v>0</v>
      </c>
      <c r="AY85" s="99" t="n">
        <f aca="false">COUNTIF($F85:$AJ88,"=І")</f>
        <v>0</v>
      </c>
      <c r="AZ85" s="99" t="n">
        <f aca="false">COUNTIF($F85:$AJ88,"=НЗ")</f>
        <v>0</v>
      </c>
      <c r="BA85" s="73" t="str">
        <f aca="false">IF(C85&gt;1,Графік!$H$36,"")</f>
        <v/>
      </c>
    </row>
    <row r="86" customFormat="false" ht="15" hidden="false" customHeight="true" outlineLevel="0" collapsed="false">
      <c r="A86" s="57"/>
      <c r="B86" s="58"/>
      <c r="C86" s="102"/>
      <c r="D86" s="60"/>
      <c r="E86" s="100"/>
      <c r="F86" s="75" t="str">
        <f aca="false">IF(F85="Р",8,"")</f>
        <v/>
      </c>
      <c r="G86" s="76" t="str">
        <f aca="false">IF(G85="Р",8,"")</f>
        <v/>
      </c>
      <c r="H86" s="76" t="n">
        <f aca="false">IF(H85="Р",8,"")</f>
        <v>8</v>
      </c>
      <c r="I86" s="76" t="n">
        <f aca="false">IF(I85="Р",8,"")</f>
        <v>8</v>
      </c>
      <c r="J86" s="76" t="n">
        <f aca="false">IF(J85="Р",8,"")</f>
        <v>8</v>
      </c>
      <c r="K86" s="76" t="n">
        <f aca="false">IF(K85="Р",8,"")</f>
        <v>8</v>
      </c>
      <c r="L86" s="76" t="str">
        <f aca="false">IF(L85="Р",8,"")</f>
        <v/>
      </c>
      <c r="M86" s="76" t="str">
        <f aca="false">IF(M85="Р",8,"")</f>
        <v/>
      </c>
      <c r="N86" s="76" t="n">
        <f aca="false">IF(N85="Р",8,"")</f>
        <v>8</v>
      </c>
      <c r="O86" s="76" t="n">
        <f aca="false">IF(O85="Р",8,"")</f>
        <v>8</v>
      </c>
      <c r="P86" s="76" t="n">
        <f aca="false">IF(P85="Р",8,"")</f>
        <v>8</v>
      </c>
      <c r="Q86" s="76" t="n">
        <f aca="false">IF(Q85="Р",8,"")</f>
        <v>8</v>
      </c>
      <c r="R86" s="76" t="str">
        <f aca="false">IF(R85="Р",8,"")</f>
        <v/>
      </c>
      <c r="S86" s="76" t="str">
        <f aca="false">IF(S85="Р",8,"")</f>
        <v/>
      </c>
      <c r="T86" s="76" t="n">
        <f aca="false">IF(T85="Р",8,"")</f>
        <v>8</v>
      </c>
      <c r="U86" s="76" t="n">
        <f aca="false">IF(U85="Р",8,"")</f>
        <v>8</v>
      </c>
      <c r="V86" s="76" t="n">
        <f aca="false">IF(V85="Р",8,"")</f>
        <v>8</v>
      </c>
      <c r="W86" s="76" t="n">
        <f aca="false">IF(W85="Р",8,"")</f>
        <v>8</v>
      </c>
      <c r="X86" s="76" t="str">
        <f aca="false">IF(X85="Р",8,"")</f>
        <v/>
      </c>
      <c r="Y86" s="76" t="str">
        <f aca="false">IF(Y85="Р",8,"")</f>
        <v/>
      </c>
      <c r="Z86" s="76" t="n">
        <f aca="false">IF(Z85="Р",8,"")</f>
        <v>8</v>
      </c>
      <c r="AA86" s="76" t="n">
        <f aca="false">IF(AA85="Р",8,"")</f>
        <v>8</v>
      </c>
      <c r="AB86" s="76" t="n">
        <f aca="false">IF(AB85="Р",8,"")</f>
        <v>8</v>
      </c>
      <c r="AC86" s="76" t="n">
        <f aca="false">IF(AC85="Р",8,"")</f>
        <v>8</v>
      </c>
      <c r="AD86" s="76" t="str">
        <f aca="false">IF(AD85="Р",8,"")</f>
        <v/>
      </c>
      <c r="AE86" s="76" t="str">
        <f aca="false">IF(AE85="Р",8,"")</f>
        <v/>
      </c>
      <c r="AF86" s="76" t="n">
        <f aca="false">IF(AF85="Р",8,"")</f>
        <v>8</v>
      </c>
      <c r="AG86" s="76" t="n">
        <f aca="false">IF(AG85="Р",8,"")</f>
        <v>8</v>
      </c>
      <c r="AH86" s="76"/>
      <c r="AI86" s="76"/>
      <c r="AJ86" s="79"/>
      <c r="AK86" s="93"/>
      <c r="AL86" s="94"/>
      <c r="AM86" s="95"/>
      <c r="AN86" s="96"/>
      <c r="AO86" s="70"/>
      <c r="AP86" s="70"/>
      <c r="AQ86" s="70"/>
      <c r="AR86" s="98"/>
      <c r="AS86" s="98"/>
      <c r="AT86" s="98"/>
      <c r="AU86" s="98"/>
      <c r="AV86" s="98"/>
      <c r="AW86" s="98"/>
      <c r="AX86" s="98"/>
      <c r="AY86" s="99"/>
      <c r="AZ86" s="99"/>
      <c r="BA86" s="73"/>
    </row>
    <row r="87" customFormat="false" ht="15" hidden="false" customHeight="true" outlineLevel="0" collapsed="false">
      <c r="A87" s="57"/>
      <c r="B87" s="58"/>
      <c r="C87" s="102"/>
      <c r="D87" s="60"/>
      <c r="E87" s="100"/>
      <c r="F87" s="81" t="str">
        <f aca="false">IF(F88&gt;0,"НУ","")</f>
        <v/>
      </c>
      <c r="G87" s="82" t="str">
        <f aca="false">IF(G88&gt;0,"НУ","")</f>
        <v/>
      </c>
      <c r="H87" s="82" t="str">
        <f aca="false">IF(H88&gt;0,"НУ","")</f>
        <v/>
      </c>
      <c r="I87" s="82" t="str">
        <f aca="false">IF(I88&gt;0,"НУ","")</f>
        <v/>
      </c>
      <c r="J87" s="82" t="str">
        <f aca="false">IF(J88&gt;0,"НУ","")</f>
        <v/>
      </c>
      <c r="K87" s="82" t="str">
        <f aca="false">IF(K88&gt;0,"НУ","")</f>
        <v/>
      </c>
      <c r="L87" s="82" t="str">
        <f aca="false">IF(L88&gt;0,"НУ","")</f>
        <v/>
      </c>
      <c r="M87" s="82" t="str">
        <f aca="false">IF(M88&gt;0,"НУ","")</f>
        <v/>
      </c>
      <c r="N87" s="82" t="str">
        <f aca="false">IF(N88&gt;0,"НУ","")</f>
        <v/>
      </c>
      <c r="O87" s="82" t="str">
        <f aca="false">IF(O88&gt;0,"НУ","")</f>
        <v/>
      </c>
      <c r="P87" s="82" t="str">
        <f aca="false">IF(P88&gt;0,"НУ","")</f>
        <v/>
      </c>
      <c r="Q87" s="82" t="str">
        <f aca="false">IF(Q88&gt;0,"НУ","")</f>
        <v/>
      </c>
      <c r="R87" s="82" t="str">
        <f aca="false">IF(R88&gt;0,"НУ","")</f>
        <v/>
      </c>
      <c r="S87" s="82" t="str">
        <f aca="false">IF(S88&gt;0,"НУ","")</f>
        <v/>
      </c>
      <c r="T87" s="82" t="str">
        <f aca="false">IF(T88&gt;0,"НУ","")</f>
        <v/>
      </c>
      <c r="U87" s="82" t="str">
        <f aca="false">IF(U88&gt;0,"НУ","")</f>
        <v/>
      </c>
      <c r="V87" s="82" t="str">
        <f aca="false">IF(V88&gt;0,"НУ","")</f>
        <v/>
      </c>
      <c r="W87" s="82" t="str">
        <f aca="false">IF(W88&gt;0,"НУ","")</f>
        <v/>
      </c>
      <c r="X87" s="82" t="str">
        <f aca="false">IF(X88&gt;0,"НУ","")</f>
        <v/>
      </c>
      <c r="Y87" s="82" t="str">
        <f aca="false">IF(Y88&gt;0,"НУ","")</f>
        <v/>
      </c>
      <c r="Z87" s="82" t="str">
        <f aca="false">IF(Z88&gt;0,"НУ","")</f>
        <v/>
      </c>
      <c r="AA87" s="82" t="str">
        <f aca="false">IF(AA88&gt;0,"НУ","")</f>
        <v/>
      </c>
      <c r="AB87" s="82" t="str">
        <f aca="false">IF(AB88&gt;0,"НУ","")</f>
        <v/>
      </c>
      <c r="AC87" s="82" t="str">
        <f aca="false">IF(AC88&gt;0,"НУ","")</f>
        <v/>
      </c>
      <c r="AD87" s="82" t="str">
        <f aca="false">IF(AD88&gt;0,"НУ","")</f>
        <v/>
      </c>
      <c r="AE87" s="82" t="str">
        <f aca="false">IF(AE88&gt;0,"НУ","")</f>
        <v/>
      </c>
      <c r="AF87" s="82" t="str">
        <f aca="false">IF(AF88&gt;0,"НУ","")</f>
        <v/>
      </c>
      <c r="AG87" s="82" t="str">
        <f aca="false">IF(AG88&gt;0,"НУ","")</f>
        <v/>
      </c>
      <c r="AH87" s="83" t="str">
        <f aca="false">IF(AH88&gt;0,"НУ","")</f>
        <v/>
      </c>
      <c r="AI87" s="83" t="str">
        <f aca="false">IF(AI88&gt;0,"НУ","")</f>
        <v/>
      </c>
      <c r="AJ87" s="85" t="str">
        <f aca="false">IF(AJ88&gt;0,"НУ","")</f>
        <v/>
      </c>
      <c r="AK87" s="93"/>
      <c r="AL87" s="94"/>
      <c r="AM87" s="95"/>
      <c r="AN87" s="96"/>
      <c r="AO87" s="70"/>
      <c r="AP87" s="70"/>
      <c r="AQ87" s="70"/>
      <c r="AR87" s="98"/>
      <c r="AS87" s="98"/>
      <c r="AT87" s="98"/>
      <c r="AU87" s="98"/>
      <c r="AV87" s="98"/>
      <c r="AW87" s="98"/>
      <c r="AX87" s="98"/>
      <c r="AY87" s="99"/>
      <c r="AZ87" s="99"/>
      <c r="BA87" s="73"/>
    </row>
    <row r="88" customFormat="false" ht="15" hidden="false" customHeight="true" outlineLevel="0" collapsed="false">
      <c r="A88" s="57"/>
      <c r="B88" s="58"/>
      <c r="C88" s="102"/>
      <c r="D88" s="60"/>
      <c r="E88" s="101"/>
      <c r="F88" s="87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91"/>
      <c r="AK88" s="93"/>
      <c r="AL88" s="94"/>
      <c r="AM88" s="95"/>
      <c r="AN88" s="96"/>
      <c r="AO88" s="70"/>
      <c r="AP88" s="70"/>
      <c r="AQ88" s="70"/>
      <c r="AR88" s="98"/>
      <c r="AS88" s="98"/>
      <c r="AT88" s="98"/>
      <c r="AU88" s="98"/>
      <c r="AV88" s="98"/>
      <c r="AW88" s="98"/>
      <c r="AX88" s="98"/>
      <c r="AY88" s="99"/>
      <c r="AZ88" s="99"/>
      <c r="BA88" s="73"/>
    </row>
    <row r="89" customFormat="false" ht="15" hidden="false" customHeight="true" outlineLevel="0" collapsed="false">
      <c r="A89" s="57" t="n">
        <v>20</v>
      </c>
      <c r="B89" s="58" t="str">
        <f aca="false">IFERROR(VLOOKUP($C89,Списки!$A$1:$C$3999,2,0),"")</f>
        <v/>
      </c>
      <c r="C89" s="102"/>
      <c r="D89" s="60" t="str">
        <f aca="false">IFERROR(VLOOKUP($C89,Списки!$A$1:$C$3999,3,0),"")</f>
        <v/>
      </c>
      <c r="E89" s="92"/>
      <c r="F89" s="61" t="str">
        <f aca="false">VLOOKUP(F$11,Графік!$E$5:$H$32,3,0)</f>
        <v>ВВ</v>
      </c>
      <c r="G89" s="62" t="str">
        <f aca="false">VLOOKUP(G$11,Графік!$E$5:$H$32,3,0)</f>
        <v>ВВ</v>
      </c>
      <c r="H89" s="62" t="str">
        <f aca="false">VLOOKUP(H$11,Графік!$E$5:$H$32,3,0)</f>
        <v>Р</v>
      </c>
      <c r="I89" s="62" t="str">
        <f aca="false">VLOOKUP(I$11,Графік!$E$5:$H$32,3,0)</f>
        <v>Р</v>
      </c>
      <c r="J89" s="62" t="str">
        <f aca="false">VLOOKUP(J$11,Графік!$E$5:$H$32,3,0)</f>
        <v>Р</v>
      </c>
      <c r="K89" s="62" t="str">
        <f aca="false">VLOOKUP(K$11,Графік!$E$5:$H$32,3,0)</f>
        <v>Р</v>
      </c>
      <c r="L89" s="62" t="str">
        <f aca="false">VLOOKUP(L$11,Графік!$E$5:$H$32,3,0)</f>
        <v>ВВ</v>
      </c>
      <c r="M89" s="62" t="str">
        <f aca="false">VLOOKUP(M$11,Графік!$E$5:$H$32,3,0)</f>
        <v>ВВ</v>
      </c>
      <c r="N89" s="62" t="str">
        <f aca="false">VLOOKUP(N$11,Графік!$E$5:$H$32,3,0)</f>
        <v>Р</v>
      </c>
      <c r="O89" s="62" t="str">
        <f aca="false">VLOOKUP(O$11,Графік!$E$5:$H$32,3,0)</f>
        <v>Р</v>
      </c>
      <c r="P89" s="62" t="str">
        <f aca="false">VLOOKUP(P$11,Графік!$E$5:$H$32,3,0)</f>
        <v>Р</v>
      </c>
      <c r="Q89" s="62" t="str">
        <f aca="false">VLOOKUP(Q$11,Графік!$E$5:$H$32,3,0)</f>
        <v>Р</v>
      </c>
      <c r="R89" s="62" t="str">
        <f aca="false">VLOOKUP(R$11,Графік!$E$5:$H$32,3,0)</f>
        <v>ВВ</v>
      </c>
      <c r="S89" s="62" t="str">
        <f aca="false">VLOOKUP(S$11,Графік!$E$5:$H$32,3,0)</f>
        <v>ВВ</v>
      </c>
      <c r="T89" s="62" t="str">
        <f aca="false">VLOOKUP(T$11,Графік!$E$5:$H$32,3,0)</f>
        <v>Р</v>
      </c>
      <c r="U89" s="62" t="str">
        <f aca="false">VLOOKUP(U$11,Графік!$E$5:$H$32,3,0)</f>
        <v>Р</v>
      </c>
      <c r="V89" s="62" t="str">
        <f aca="false">VLOOKUP(V$11,Графік!$E$5:$H$32,3,0)</f>
        <v>Р</v>
      </c>
      <c r="W89" s="62" t="str">
        <f aca="false">VLOOKUP(W$11,Графік!$E$5:$H$32,3,0)</f>
        <v>Р</v>
      </c>
      <c r="X89" s="62" t="str">
        <f aca="false">VLOOKUP(X$11,Графік!$E$5:$H$32,3,0)</f>
        <v>ВВ</v>
      </c>
      <c r="Y89" s="62" t="str">
        <f aca="false">VLOOKUP(Y$11,Графік!$E$5:$H$32,3,0)</f>
        <v>ВВ</v>
      </c>
      <c r="Z89" s="62" t="str">
        <f aca="false">VLOOKUP(Z$11,Графік!$E$5:$H$32,3,0)</f>
        <v>Р</v>
      </c>
      <c r="AA89" s="62" t="str">
        <f aca="false">VLOOKUP(AA$11,Графік!$E$5:$H$32,3,0)</f>
        <v>Р</v>
      </c>
      <c r="AB89" s="62" t="str">
        <f aca="false">VLOOKUP(AB$11,Графік!$E$5:$H$32,3,0)</f>
        <v>Р</v>
      </c>
      <c r="AC89" s="62" t="str">
        <f aca="false">VLOOKUP(AC$11,Графік!$E$5:$H$32,3,0)</f>
        <v>Р</v>
      </c>
      <c r="AD89" s="62" t="str">
        <f aca="false">VLOOKUP(AD$11,Графік!$E$5:$H$32,3,0)</f>
        <v>ВВ</v>
      </c>
      <c r="AE89" s="62" t="str">
        <f aca="false">VLOOKUP(AE$11,Графік!$E$5:$H$32,3,0)</f>
        <v>ВВ</v>
      </c>
      <c r="AF89" s="62" t="str">
        <f aca="false">VLOOKUP(AF$11,Графік!$E$5:$H$32,3,0)</f>
        <v>Р</v>
      </c>
      <c r="AG89" s="62" t="str">
        <f aca="false">VLOOKUP(AG$11,Графік!$E$5:$H$32,3,0)</f>
        <v>Р</v>
      </c>
      <c r="AH89" s="62"/>
      <c r="AI89" s="62"/>
      <c r="AJ89" s="65"/>
      <c r="AK89" s="93" t="n">
        <f aca="false">SUMIF($F89:$AJ92,"Р",$F90:$AJ90)</f>
        <v>144</v>
      </c>
      <c r="AL89" s="94" t="n">
        <f aca="false">SUMIF($F91:$AJ92,"НУ",$F92:$AJ92)</f>
        <v>0</v>
      </c>
      <c r="AM89" s="95" t="n">
        <f aca="false">SUMIF(F89:AJ92,"РВ",F90:AJ90)</f>
        <v>0</v>
      </c>
      <c r="AN89" s="96" t="n">
        <f aca="false">AK89+AL89+AM89</f>
        <v>144</v>
      </c>
      <c r="AO89" s="70" t="n">
        <f aca="false">COUNTIF($F89:$AJ92,"=Р")</f>
        <v>18</v>
      </c>
      <c r="AP89" s="97" t="n">
        <f aca="false">COUNTIF($F89:$AJ92,"=ВВ")</f>
        <v>10</v>
      </c>
      <c r="AQ89" s="97" t="n">
        <f aca="false">COUNTIF($F89:$AJ92,"=В")</f>
        <v>0</v>
      </c>
      <c r="AR89" s="98" t="n">
        <f aca="false">COUNTIF($F89:$AJ92,"=НА")</f>
        <v>0</v>
      </c>
      <c r="AS89" s="98" t="n">
        <f aca="false">COUNTIF(F89:AJ92,"=ТН")</f>
        <v>0</v>
      </c>
      <c r="AT89" s="98" t="n">
        <f aca="false">COUNTIF($F89:$AJ92,"=ВД")</f>
        <v>0</v>
      </c>
      <c r="AU89" s="98" t="n">
        <f aca="false">COUNTIF($F89:$AJ92,"=ВП")</f>
        <v>0</v>
      </c>
      <c r="AV89" s="98" t="n">
        <f aca="false">COUNTIF($F89:$AJ92,"=ДД")</f>
        <v>0</v>
      </c>
      <c r="AW89" s="98" t="n">
        <f aca="false">COUNTIF($F89:$AJ92,"=П")</f>
        <v>0</v>
      </c>
      <c r="AX89" s="98" t="n">
        <f aca="false">COUNTIF($F89:$AJ92,"=ПР")</f>
        <v>0</v>
      </c>
      <c r="AY89" s="99" t="n">
        <f aca="false">COUNTIF($F89:$AJ92,"=І")</f>
        <v>0</v>
      </c>
      <c r="AZ89" s="99" t="n">
        <f aca="false">COUNTIF($F89:$AJ92,"=НЗ")</f>
        <v>0</v>
      </c>
      <c r="BA89" s="73" t="str">
        <f aca="false">IF(C89&gt;1,Графік!$H$36,"")</f>
        <v/>
      </c>
    </row>
    <row r="90" customFormat="false" ht="15" hidden="false" customHeight="true" outlineLevel="0" collapsed="false">
      <c r="A90" s="57"/>
      <c r="B90" s="58"/>
      <c r="C90" s="102"/>
      <c r="D90" s="60"/>
      <c r="E90" s="100"/>
      <c r="F90" s="75" t="str">
        <f aca="false">IF(F89="Р",8,"")</f>
        <v/>
      </c>
      <c r="G90" s="76" t="str">
        <f aca="false">IF(G89="Р",8,"")</f>
        <v/>
      </c>
      <c r="H90" s="76" t="n">
        <f aca="false">IF(H89="Р",8,"")</f>
        <v>8</v>
      </c>
      <c r="I90" s="76" t="n">
        <f aca="false">IF(I89="Р",8,"")</f>
        <v>8</v>
      </c>
      <c r="J90" s="76" t="n">
        <f aca="false">IF(J89="Р",8,"")</f>
        <v>8</v>
      </c>
      <c r="K90" s="76" t="n">
        <f aca="false">IF(K89="Р",8,"")</f>
        <v>8</v>
      </c>
      <c r="L90" s="76" t="str">
        <f aca="false">IF(L89="Р",8,"")</f>
        <v/>
      </c>
      <c r="M90" s="76" t="str">
        <f aca="false">IF(M89="Р",8,"")</f>
        <v/>
      </c>
      <c r="N90" s="76" t="n">
        <f aca="false">IF(N89="Р",8,"")</f>
        <v>8</v>
      </c>
      <c r="O90" s="76" t="n">
        <f aca="false">IF(O89="Р",8,"")</f>
        <v>8</v>
      </c>
      <c r="P90" s="76" t="n">
        <f aca="false">IF(P89="Р",8,"")</f>
        <v>8</v>
      </c>
      <c r="Q90" s="76" t="n">
        <f aca="false">IF(Q89="Р",8,"")</f>
        <v>8</v>
      </c>
      <c r="R90" s="76" t="str">
        <f aca="false">IF(R89="Р",8,"")</f>
        <v/>
      </c>
      <c r="S90" s="76" t="str">
        <f aca="false">IF(S89="Р",8,"")</f>
        <v/>
      </c>
      <c r="T90" s="76" t="n">
        <f aca="false">IF(T89="Р",8,"")</f>
        <v>8</v>
      </c>
      <c r="U90" s="76" t="n">
        <f aca="false">IF(U89="Р",8,"")</f>
        <v>8</v>
      </c>
      <c r="V90" s="76" t="n">
        <f aca="false">IF(V89="Р",8,"")</f>
        <v>8</v>
      </c>
      <c r="W90" s="76" t="n">
        <f aca="false">IF(W89="Р",8,"")</f>
        <v>8</v>
      </c>
      <c r="X90" s="76" t="str">
        <f aca="false">IF(X89="Р",8,"")</f>
        <v/>
      </c>
      <c r="Y90" s="76" t="str">
        <f aca="false">IF(Y89="Р",8,"")</f>
        <v/>
      </c>
      <c r="Z90" s="76" t="n">
        <f aca="false">IF(Z89="Р",8,"")</f>
        <v>8</v>
      </c>
      <c r="AA90" s="76" t="n">
        <f aca="false">IF(AA89="Р",8,"")</f>
        <v>8</v>
      </c>
      <c r="AB90" s="76" t="n">
        <f aca="false">IF(AB89="Р",8,"")</f>
        <v>8</v>
      </c>
      <c r="AC90" s="76" t="n">
        <f aca="false">IF(AC89="Р",8,"")</f>
        <v>8</v>
      </c>
      <c r="AD90" s="76" t="str">
        <f aca="false">IF(AD89="Р",8,"")</f>
        <v/>
      </c>
      <c r="AE90" s="76" t="str">
        <f aca="false">IF(AE89="Р",8,"")</f>
        <v/>
      </c>
      <c r="AF90" s="76" t="n">
        <f aca="false">IF(AF89="Р",8,"")</f>
        <v>8</v>
      </c>
      <c r="AG90" s="76" t="n">
        <f aca="false">IF(AG89="Р",8,"")</f>
        <v>8</v>
      </c>
      <c r="AH90" s="76"/>
      <c r="AI90" s="76"/>
      <c r="AJ90" s="79"/>
      <c r="AK90" s="93"/>
      <c r="AL90" s="94"/>
      <c r="AM90" s="95"/>
      <c r="AN90" s="96"/>
      <c r="AO90" s="70"/>
      <c r="AP90" s="70"/>
      <c r="AQ90" s="70"/>
      <c r="AR90" s="98"/>
      <c r="AS90" s="98"/>
      <c r="AT90" s="98"/>
      <c r="AU90" s="98"/>
      <c r="AV90" s="98"/>
      <c r="AW90" s="98"/>
      <c r="AX90" s="98"/>
      <c r="AY90" s="99"/>
      <c r="AZ90" s="99"/>
      <c r="BA90" s="73"/>
    </row>
    <row r="91" customFormat="false" ht="15" hidden="false" customHeight="true" outlineLevel="0" collapsed="false">
      <c r="A91" s="57"/>
      <c r="B91" s="58"/>
      <c r="C91" s="102"/>
      <c r="D91" s="60"/>
      <c r="E91" s="100"/>
      <c r="F91" s="81" t="str">
        <f aca="false">IF(F92&gt;0,"НУ","")</f>
        <v/>
      </c>
      <c r="G91" s="82" t="str">
        <f aca="false">IF(G92&gt;0,"НУ","")</f>
        <v/>
      </c>
      <c r="H91" s="82" t="str">
        <f aca="false">IF(H92&gt;0,"НУ","")</f>
        <v/>
      </c>
      <c r="I91" s="82" t="str">
        <f aca="false">IF(I92&gt;0,"НУ","")</f>
        <v/>
      </c>
      <c r="J91" s="82" t="str">
        <f aca="false">IF(J92&gt;0,"НУ","")</f>
        <v/>
      </c>
      <c r="K91" s="82" t="str">
        <f aca="false">IF(K92&gt;0,"НУ","")</f>
        <v/>
      </c>
      <c r="L91" s="82" t="str">
        <f aca="false">IF(L92&gt;0,"НУ","")</f>
        <v/>
      </c>
      <c r="M91" s="82" t="str">
        <f aca="false">IF(M92&gt;0,"НУ","")</f>
        <v/>
      </c>
      <c r="N91" s="82" t="str">
        <f aca="false">IF(N92&gt;0,"НУ","")</f>
        <v/>
      </c>
      <c r="O91" s="82" t="str">
        <f aca="false">IF(O92&gt;0,"НУ","")</f>
        <v/>
      </c>
      <c r="P91" s="82" t="str">
        <f aca="false">IF(P92&gt;0,"НУ","")</f>
        <v/>
      </c>
      <c r="Q91" s="82" t="str">
        <f aca="false">IF(Q92&gt;0,"НУ","")</f>
        <v/>
      </c>
      <c r="R91" s="82" t="str">
        <f aca="false">IF(R92&gt;0,"НУ","")</f>
        <v/>
      </c>
      <c r="S91" s="82" t="str">
        <f aca="false">IF(S92&gt;0,"НУ","")</f>
        <v/>
      </c>
      <c r="T91" s="82" t="str">
        <f aca="false">IF(T92&gt;0,"НУ","")</f>
        <v/>
      </c>
      <c r="U91" s="82" t="str">
        <f aca="false">IF(U92&gt;0,"НУ","")</f>
        <v/>
      </c>
      <c r="V91" s="82" t="str">
        <f aca="false">IF(V92&gt;0,"НУ","")</f>
        <v/>
      </c>
      <c r="W91" s="82" t="str">
        <f aca="false">IF(W92&gt;0,"НУ","")</f>
        <v/>
      </c>
      <c r="X91" s="82" t="str">
        <f aca="false">IF(X92&gt;0,"НУ","")</f>
        <v/>
      </c>
      <c r="Y91" s="82" t="str">
        <f aca="false">IF(Y92&gt;0,"НУ","")</f>
        <v/>
      </c>
      <c r="Z91" s="82" t="str">
        <f aca="false">IF(Z92&gt;0,"НУ","")</f>
        <v/>
      </c>
      <c r="AA91" s="82" t="str">
        <f aca="false">IF(AA92&gt;0,"НУ","")</f>
        <v/>
      </c>
      <c r="AB91" s="82" t="str">
        <f aca="false">IF(AB92&gt;0,"НУ","")</f>
        <v/>
      </c>
      <c r="AC91" s="82" t="str">
        <f aca="false">IF(AC92&gt;0,"НУ","")</f>
        <v/>
      </c>
      <c r="AD91" s="82" t="str">
        <f aca="false">IF(AD92&gt;0,"НУ","")</f>
        <v/>
      </c>
      <c r="AE91" s="82" t="str">
        <f aca="false">IF(AE92&gt;0,"НУ","")</f>
        <v/>
      </c>
      <c r="AF91" s="82" t="str">
        <f aca="false">IF(AF92&gt;0,"НУ","")</f>
        <v/>
      </c>
      <c r="AG91" s="82" t="str">
        <f aca="false">IF(AG92&gt;0,"НУ","")</f>
        <v/>
      </c>
      <c r="AH91" s="83" t="str">
        <f aca="false">IF(AH92&gt;0,"НУ","")</f>
        <v/>
      </c>
      <c r="AI91" s="83" t="str">
        <f aca="false">IF(AI92&gt;0,"НУ","")</f>
        <v/>
      </c>
      <c r="AJ91" s="85" t="str">
        <f aca="false">IF(AJ92&gt;0,"НУ","")</f>
        <v/>
      </c>
      <c r="AK91" s="93"/>
      <c r="AL91" s="94"/>
      <c r="AM91" s="95"/>
      <c r="AN91" s="96"/>
      <c r="AO91" s="70"/>
      <c r="AP91" s="70"/>
      <c r="AQ91" s="70"/>
      <c r="AR91" s="98"/>
      <c r="AS91" s="98"/>
      <c r="AT91" s="98"/>
      <c r="AU91" s="98"/>
      <c r="AV91" s="98"/>
      <c r="AW91" s="98"/>
      <c r="AX91" s="98"/>
      <c r="AY91" s="99"/>
      <c r="AZ91" s="99"/>
      <c r="BA91" s="73"/>
    </row>
    <row r="92" customFormat="false" ht="15" hidden="false" customHeight="true" outlineLevel="0" collapsed="false">
      <c r="A92" s="57"/>
      <c r="B92" s="58"/>
      <c r="C92" s="102"/>
      <c r="D92" s="60"/>
      <c r="E92" s="101"/>
      <c r="F92" s="87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91"/>
      <c r="AK92" s="93"/>
      <c r="AL92" s="94"/>
      <c r="AM92" s="95"/>
      <c r="AN92" s="96"/>
      <c r="AO92" s="70"/>
      <c r="AP92" s="70"/>
      <c r="AQ92" s="70"/>
      <c r="AR92" s="98"/>
      <c r="AS92" s="98"/>
      <c r="AT92" s="98"/>
      <c r="AU92" s="98"/>
      <c r="AV92" s="98"/>
      <c r="AW92" s="98"/>
      <c r="AX92" s="98"/>
      <c r="AY92" s="99"/>
      <c r="AZ92" s="99"/>
      <c r="BA92" s="73"/>
    </row>
    <row r="93" customFormat="false" ht="15" hidden="false" customHeight="true" outlineLevel="0" collapsed="false">
      <c r="A93" s="57" t="n">
        <v>21</v>
      </c>
      <c r="B93" s="58" t="str">
        <f aca="false">IFERROR(VLOOKUP($C93,Списки!$A$1:$C$3999,2,0),"")</f>
        <v/>
      </c>
      <c r="C93" s="102"/>
      <c r="D93" s="60" t="str">
        <f aca="false">IFERROR(VLOOKUP($C93,Списки!$A$1:$C$3999,3,0),"")</f>
        <v/>
      </c>
      <c r="E93" s="92"/>
      <c r="F93" s="61" t="str">
        <f aca="false">VLOOKUP(F$11,Графік!$E$5:$H$32,3,0)</f>
        <v>ВВ</v>
      </c>
      <c r="G93" s="62" t="str">
        <f aca="false">VLOOKUP(G$11,Графік!$E$5:$H$32,3,0)</f>
        <v>ВВ</v>
      </c>
      <c r="H93" s="62" t="str">
        <f aca="false">VLOOKUP(H$11,Графік!$E$5:$H$32,3,0)</f>
        <v>Р</v>
      </c>
      <c r="I93" s="62" t="str">
        <f aca="false">VLOOKUP(I$11,Графік!$E$5:$H$32,3,0)</f>
        <v>Р</v>
      </c>
      <c r="J93" s="62" t="str">
        <f aca="false">VLOOKUP(J$11,Графік!$E$5:$H$32,3,0)</f>
        <v>Р</v>
      </c>
      <c r="K93" s="62" t="str">
        <f aca="false">VLOOKUP(K$11,Графік!$E$5:$H$32,3,0)</f>
        <v>Р</v>
      </c>
      <c r="L93" s="62" t="str">
        <f aca="false">VLOOKUP(L$11,Графік!$E$5:$H$32,3,0)</f>
        <v>ВВ</v>
      </c>
      <c r="M93" s="62" t="str">
        <f aca="false">VLOOKUP(M$11,Графік!$E$5:$H$32,3,0)</f>
        <v>ВВ</v>
      </c>
      <c r="N93" s="62" t="str">
        <f aca="false">VLOOKUP(N$11,Графік!$E$5:$H$32,3,0)</f>
        <v>Р</v>
      </c>
      <c r="O93" s="62" t="str">
        <f aca="false">VLOOKUP(O$11,Графік!$E$5:$H$32,3,0)</f>
        <v>Р</v>
      </c>
      <c r="P93" s="62" t="str">
        <f aca="false">VLOOKUP(P$11,Графік!$E$5:$H$32,3,0)</f>
        <v>Р</v>
      </c>
      <c r="Q93" s="62" t="str">
        <f aca="false">VLOOKUP(Q$11,Графік!$E$5:$H$32,3,0)</f>
        <v>Р</v>
      </c>
      <c r="R93" s="62" t="str">
        <f aca="false">VLOOKUP(R$11,Графік!$E$5:$H$32,3,0)</f>
        <v>ВВ</v>
      </c>
      <c r="S93" s="62" t="str">
        <f aca="false">VLOOKUP(S$11,Графік!$E$5:$H$32,3,0)</f>
        <v>ВВ</v>
      </c>
      <c r="T93" s="62" t="str">
        <f aca="false">VLOOKUP(T$11,Графік!$E$5:$H$32,3,0)</f>
        <v>Р</v>
      </c>
      <c r="U93" s="62" t="str">
        <f aca="false">VLOOKUP(U$11,Графік!$E$5:$H$32,3,0)</f>
        <v>Р</v>
      </c>
      <c r="V93" s="62" t="str">
        <f aca="false">VLOOKUP(V$11,Графік!$E$5:$H$32,3,0)</f>
        <v>Р</v>
      </c>
      <c r="W93" s="62" t="str">
        <f aca="false">VLOOKUP(W$11,Графік!$E$5:$H$32,3,0)</f>
        <v>Р</v>
      </c>
      <c r="X93" s="62" t="str">
        <f aca="false">VLOOKUP(X$11,Графік!$E$5:$H$32,3,0)</f>
        <v>ВВ</v>
      </c>
      <c r="Y93" s="62" t="str">
        <f aca="false">VLOOKUP(Y$11,Графік!$E$5:$H$32,3,0)</f>
        <v>ВВ</v>
      </c>
      <c r="Z93" s="62" t="str">
        <f aca="false">VLOOKUP(Z$11,Графік!$E$5:$H$32,3,0)</f>
        <v>Р</v>
      </c>
      <c r="AA93" s="62" t="str">
        <f aca="false">VLOOKUP(AA$11,Графік!$E$5:$H$32,3,0)</f>
        <v>Р</v>
      </c>
      <c r="AB93" s="62" t="str">
        <f aca="false">VLOOKUP(AB$11,Графік!$E$5:$H$32,3,0)</f>
        <v>Р</v>
      </c>
      <c r="AC93" s="62" t="str">
        <f aca="false">VLOOKUP(AC$11,Графік!$E$5:$H$32,3,0)</f>
        <v>Р</v>
      </c>
      <c r="AD93" s="62" t="str">
        <f aca="false">VLOOKUP(AD$11,Графік!$E$5:$H$32,3,0)</f>
        <v>ВВ</v>
      </c>
      <c r="AE93" s="62" t="str">
        <f aca="false">VLOOKUP(AE$11,Графік!$E$5:$H$32,3,0)</f>
        <v>ВВ</v>
      </c>
      <c r="AF93" s="62" t="str">
        <f aca="false">VLOOKUP(AF$11,Графік!$E$5:$H$32,3,0)</f>
        <v>Р</v>
      </c>
      <c r="AG93" s="62" t="str">
        <f aca="false">VLOOKUP(AG$11,Графік!$E$5:$H$32,3,0)</f>
        <v>Р</v>
      </c>
      <c r="AH93" s="62"/>
      <c r="AI93" s="62"/>
      <c r="AJ93" s="65"/>
      <c r="AK93" s="93" t="n">
        <f aca="false">SUMIF($F93:$AJ96,"Р",$F94:$AJ94)</f>
        <v>144</v>
      </c>
      <c r="AL93" s="94" t="n">
        <f aca="false">SUMIF($F95:$AJ96,"НУ",$F96:$AJ96)</f>
        <v>0</v>
      </c>
      <c r="AM93" s="95" t="n">
        <f aca="false">SUMIF(F93:AJ96,"РВ",F94:AJ94)</f>
        <v>0</v>
      </c>
      <c r="AN93" s="96" t="n">
        <f aca="false">AK93+AL93+AM93</f>
        <v>144</v>
      </c>
      <c r="AO93" s="70" t="n">
        <f aca="false">COUNTIF($F93:$AJ96,"=Р")</f>
        <v>18</v>
      </c>
      <c r="AP93" s="97" t="n">
        <f aca="false">COUNTIF($F93:$AJ96,"=ВВ")</f>
        <v>10</v>
      </c>
      <c r="AQ93" s="97" t="n">
        <f aca="false">COUNTIF($F93:$AJ96,"=В")</f>
        <v>0</v>
      </c>
      <c r="AR93" s="98" t="n">
        <f aca="false">COUNTIF($F93:$AJ96,"=НА")</f>
        <v>0</v>
      </c>
      <c r="AS93" s="98" t="n">
        <f aca="false">COUNTIF(F93:AJ96,"=ТН")</f>
        <v>0</v>
      </c>
      <c r="AT93" s="98" t="n">
        <f aca="false">COUNTIF($F93:$AJ96,"=ВД")</f>
        <v>0</v>
      </c>
      <c r="AU93" s="98" t="n">
        <f aca="false">COUNTIF($F93:$AJ96,"=ВП")</f>
        <v>0</v>
      </c>
      <c r="AV93" s="98" t="n">
        <f aca="false">COUNTIF($F93:$AJ96,"=ДД")</f>
        <v>0</v>
      </c>
      <c r="AW93" s="98" t="n">
        <f aca="false">COUNTIF($F93:$AJ96,"=П")</f>
        <v>0</v>
      </c>
      <c r="AX93" s="98" t="n">
        <f aca="false">COUNTIF($F93:$AJ96,"=ПР")</f>
        <v>0</v>
      </c>
      <c r="AY93" s="99" t="n">
        <f aca="false">COUNTIF($F93:$AJ96,"=І")</f>
        <v>0</v>
      </c>
      <c r="AZ93" s="99" t="n">
        <f aca="false">COUNTIF($F93:$AJ96,"=НЗ")</f>
        <v>0</v>
      </c>
      <c r="BA93" s="73" t="str">
        <f aca="false">IF(C93&gt;1,Графік!$H$36,"")</f>
        <v/>
      </c>
    </row>
    <row r="94" customFormat="false" ht="15" hidden="false" customHeight="true" outlineLevel="0" collapsed="false">
      <c r="A94" s="57"/>
      <c r="B94" s="58"/>
      <c r="C94" s="102"/>
      <c r="D94" s="60"/>
      <c r="E94" s="100"/>
      <c r="F94" s="75" t="str">
        <f aca="false">IF(F93="Р",8,"")</f>
        <v/>
      </c>
      <c r="G94" s="76" t="str">
        <f aca="false">IF(G93="Р",8,"")</f>
        <v/>
      </c>
      <c r="H94" s="76" t="n">
        <f aca="false">IF(H93="Р",8,"")</f>
        <v>8</v>
      </c>
      <c r="I94" s="76" t="n">
        <f aca="false">IF(I93="Р",8,"")</f>
        <v>8</v>
      </c>
      <c r="J94" s="76" t="n">
        <f aca="false">IF(J93="Р",8,"")</f>
        <v>8</v>
      </c>
      <c r="K94" s="76" t="n">
        <f aca="false">IF(K93="Р",8,"")</f>
        <v>8</v>
      </c>
      <c r="L94" s="76" t="str">
        <f aca="false">IF(L93="Р",8,"")</f>
        <v/>
      </c>
      <c r="M94" s="76" t="str">
        <f aca="false">IF(M93="Р",8,"")</f>
        <v/>
      </c>
      <c r="N94" s="76" t="n">
        <f aca="false">IF(N93="Р",8,"")</f>
        <v>8</v>
      </c>
      <c r="O94" s="76" t="n">
        <f aca="false">IF(O93="Р",8,"")</f>
        <v>8</v>
      </c>
      <c r="P94" s="76" t="n">
        <f aca="false">IF(P93="Р",8,"")</f>
        <v>8</v>
      </c>
      <c r="Q94" s="76" t="n">
        <f aca="false">IF(Q93="Р",8,"")</f>
        <v>8</v>
      </c>
      <c r="R94" s="76" t="str">
        <f aca="false">IF(R93="Р",8,"")</f>
        <v/>
      </c>
      <c r="S94" s="76" t="str">
        <f aca="false">IF(S93="Р",8,"")</f>
        <v/>
      </c>
      <c r="T94" s="76" t="n">
        <f aca="false">IF(T93="Р",8,"")</f>
        <v>8</v>
      </c>
      <c r="U94" s="76" t="n">
        <f aca="false">IF(U93="Р",8,"")</f>
        <v>8</v>
      </c>
      <c r="V94" s="76" t="n">
        <f aca="false">IF(V93="Р",8,"")</f>
        <v>8</v>
      </c>
      <c r="W94" s="76" t="n">
        <f aca="false">IF(W93="Р",8,"")</f>
        <v>8</v>
      </c>
      <c r="X94" s="76" t="str">
        <f aca="false">IF(X93="Р",8,"")</f>
        <v/>
      </c>
      <c r="Y94" s="76" t="str">
        <f aca="false">IF(Y93="Р",8,"")</f>
        <v/>
      </c>
      <c r="Z94" s="76" t="n">
        <f aca="false">IF(Z93="Р",8,"")</f>
        <v>8</v>
      </c>
      <c r="AA94" s="76" t="n">
        <f aca="false">IF(AA93="Р",8,"")</f>
        <v>8</v>
      </c>
      <c r="AB94" s="76" t="n">
        <f aca="false">IF(AB93="Р",8,"")</f>
        <v>8</v>
      </c>
      <c r="AC94" s="76" t="n">
        <f aca="false">IF(AC93="Р",8,"")</f>
        <v>8</v>
      </c>
      <c r="AD94" s="76" t="str">
        <f aca="false">IF(AD93="Р",8,"")</f>
        <v/>
      </c>
      <c r="AE94" s="76" t="str">
        <f aca="false">IF(AE93="Р",8,"")</f>
        <v/>
      </c>
      <c r="AF94" s="76" t="n">
        <f aca="false">IF(AF93="Р",8,"")</f>
        <v>8</v>
      </c>
      <c r="AG94" s="76" t="n">
        <f aca="false">IF(AG93="Р",8,"")</f>
        <v>8</v>
      </c>
      <c r="AH94" s="76"/>
      <c r="AI94" s="76"/>
      <c r="AJ94" s="79"/>
      <c r="AK94" s="93"/>
      <c r="AL94" s="94"/>
      <c r="AM94" s="95"/>
      <c r="AN94" s="96"/>
      <c r="AO94" s="70"/>
      <c r="AP94" s="70"/>
      <c r="AQ94" s="70"/>
      <c r="AR94" s="98"/>
      <c r="AS94" s="98"/>
      <c r="AT94" s="98"/>
      <c r="AU94" s="98"/>
      <c r="AV94" s="98"/>
      <c r="AW94" s="98"/>
      <c r="AX94" s="98"/>
      <c r="AY94" s="99"/>
      <c r="AZ94" s="99"/>
      <c r="BA94" s="73"/>
    </row>
    <row r="95" customFormat="false" ht="13.9" hidden="false" customHeight="true" outlineLevel="0" collapsed="false">
      <c r="A95" s="57"/>
      <c r="B95" s="58"/>
      <c r="C95" s="102"/>
      <c r="D95" s="60"/>
      <c r="E95" s="100"/>
      <c r="F95" s="81" t="str">
        <f aca="false">IF(F96&gt;0,"НУ","")</f>
        <v/>
      </c>
      <c r="G95" s="82" t="str">
        <f aca="false">IF(G96&gt;0,"НУ","")</f>
        <v/>
      </c>
      <c r="H95" s="82" t="str">
        <f aca="false">IF(H96&gt;0,"НУ","")</f>
        <v/>
      </c>
      <c r="I95" s="82" t="str">
        <f aca="false">IF(I96&gt;0,"НУ","")</f>
        <v/>
      </c>
      <c r="J95" s="82" t="str">
        <f aca="false">IF(J96&gt;0,"НУ","")</f>
        <v/>
      </c>
      <c r="K95" s="82" t="str">
        <f aca="false">IF(K96&gt;0,"НУ","")</f>
        <v/>
      </c>
      <c r="L95" s="82" t="str">
        <f aca="false">IF(L96&gt;0,"НУ","")</f>
        <v/>
      </c>
      <c r="M95" s="82" t="str">
        <f aca="false">IF(M96&gt;0,"НУ","")</f>
        <v/>
      </c>
      <c r="N95" s="82" t="str">
        <f aca="false">IF(N96&gt;0,"НУ","")</f>
        <v/>
      </c>
      <c r="O95" s="82" t="str">
        <f aca="false">IF(O96&gt;0,"НУ","")</f>
        <v/>
      </c>
      <c r="P95" s="82" t="str">
        <f aca="false">IF(P96&gt;0,"НУ","")</f>
        <v/>
      </c>
      <c r="Q95" s="82" t="str">
        <f aca="false">IF(Q96&gt;0,"НУ","")</f>
        <v/>
      </c>
      <c r="R95" s="82" t="str">
        <f aca="false">IF(R96&gt;0,"НУ","")</f>
        <v/>
      </c>
      <c r="S95" s="82" t="str">
        <f aca="false">IF(S96&gt;0,"НУ","")</f>
        <v/>
      </c>
      <c r="T95" s="82" t="str">
        <f aca="false">IF(T96&gt;0,"НУ","")</f>
        <v/>
      </c>
      <c r="U95" s="82" t="str">
        <f aca="false">IF(U96&gt;0,"НУ","")</f>
        <v/>
      </c>
      <c r="V95" s="82" t="str">
        <f aca="false">IF(V96&gt;0,"НУ","")</f>
        <v/>
      </c>
      <c r="W95" s="82" t="str">
        <f aca="false">IF(W96&gt;0,"НУ","")</f>
        <v/>
      </c>
      <c r="X95" s="82" t="str">
        <f aca="false">IF(X96&gt;0,"НУ","")</f>
        <v/>
      </c>
      <c r="Y95" s="82" t="str">
        <f aca="false">IF(Y96&gt;0,"НУ","")</f>
        <v/>
      </c>
      <c r="Z95" s="82" t="str">
        <f aca="false">IF(Z96&gt;0,"НУ","")</f>
        <v/>
      </c>
      <c r="AA95" s="82" t="str">
        <f aca="false">IF(AA96&gt;0,"НУ","")</f>
        <v/>
      </c>
      <c r="AB95" s="82" t="str">
        <f aca="false">IF(AB96&gt;0,"НУ","")</f>
        <v/>
      </c>
      <c r="AC95" s="82" t="str">
        <f aca="false">IF(AC96&gt;0,"НУ","")</f>
        <v/>
      </c>
      <c r="AD95" s="82" t="str">
        <f aca="false">IF(AD96&gt;0,"НУ","")</f>
        <v/>
      </c>
      <c r="AE95" s="82" t="str">
        <f aca="false">IF(AE96&gt;0,"НУ","")</f>
        <v/>
      </c>
      <c r="AF95" s="82" t="str">
        <f aca="false">IF(AF96&gt;0,"НУ","")</f>
        <v/>
      </c>
      <c r="AG95" s="82" t="str">
        <f aca="false">IF(AG96&gt;0,"НУ","")</f>
        <v/>
      </c>
      <c r="AH95" s="83" t="str">
        <f aca="false">IF(AH96&gt;0,"НУ","")</f>
        <v/>
      </c>
      <c r="AI95" s="83" t="str">
        <f aca="false">IF(AI96&gt;0,"НУ","")</f>
        <v/>
      </c>
      <c r="AJ95" s="85" t="str">
        <f aca="false">IF(AJ96&gt;0,"НУ","")</f>
        <v/>
      </c>
      <c r="AK95" s="93"/>
      <c r="AL95" s="94"/>
      <c r="AM95" s="95"/>
      <c r="AN95" s="96"/>
      <c r="AO95" s="70"/>
      <c r="AP95" s="70"/>
      <c r="AQ95" s="70"/>
      <c r="AR95" s="98"/>
      <c r="AS95" s="98"/>
      <c r="AT95" s="98"/>
      <c r="AU95" s="98"/>
      <c r="AV95" s="98"/>
      <c r="AW95" s="98"/>
      <c r="AX95" s="98"/>
      <c r="AY95" s="99"/>
      <c r="AZ95" s="99"/>
      <c r="BA95" s="73"/>
    </row>
    <row r="96" customFormat="false" ht="12.75" hidden="false" customHeight="true" outlineLevel="0" collapsed="false">
      <c r="A96" s="57"/>
      <c r="B96" s="58"/>
      <c r="C96" s="102"/>
      <c r="D96" s="60"/>
      <c r="E96" s="101"/>
      <c r="F96" s="87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91"/>
      <c r="AK96" s="93"/>
      <c r="AL96" s="94"/>
      <c r="AM96" s="95"/>
      <c r="AN96" s="96"/>
      <c r="AO96" s="70"/>
      <c r="AP96" s="70"/>
      <c r="AQ96" s="70"/>
      <c r="AR96" s="98"/>
      <c r="AS96" s="98"/>
      <c r="AT96" s="98"/>
      <c r="AU96" s="98"/>
      <c r="AV96" s="98"/>
      <c r="AW96" s="98"/>
      <c r="AX96" s="98"/>
      <c r="AY96" s="99"/>
      <c r="AZ96" s="99"/>
      <c r="BA96" s="73"/>
    </row>
    <row r="97" s="40" customFormat="true" ht="12" hidden="false" customHeight="true" outlineLevel="0" collapsed="false">
      <c r="A97" s="57" t="n">
        <v>22</v>
      </c>
      <c r="B97" s="58" t="str">
        <f aca="false">IFERROR(VLOOKUP($C97,Списки!$A$1:$C$3999,2,0),"")</f>
        <v/>
      </c>
      <c r="C97" s="102"/>
      <c r="D97" s="60" t="str">
        <f aca="false">IFERROR(VLOOKUP($C97,Списки!$A$1:$C$3999,3,0),"")</f>
        <v/>
      </c>
      <c r="E97" s="92"/>
      <c r="F97" s="61" t="str">
        <f aca="false">VLOOKUP(F$11,Графік!$E$5:$H$32,3,0)</f>
        <v>ВВ</v>
      </c>
      <c r="G97" s="62" t="str">
        <f aca="false">VLOOKUP(G$11,Графік!$E$5:$H$32,3,0)</f>
        <v>ВВ</v>
      </c>
      <c r="H97" s="62" t="str">
        <f aca="false">VLOOKUP(H$11,Графік!$E$5:$H$32,3,0)</f>
        <v>Р</v>
      </c>
      <c r="I97" s="62" t="str">
        <f aca="false">VLOOKUP(I$11,Графік!$E$5:$H$32,3,0)</f>
        <v>Р</v>
      </c>
      <c r="J97" s="62" t="str">
        <f aca="false">VLOOKUP(J$11,Графік!$E$5:$H$32,3,0)</f>
        <v>Р</v>
      </c>
      <c r="K97" s="62" t="str">
        <f aca="false">VLOOKUP(K$11,Графік!$E$5:$H$32,3,0)</f>
        <v>Р</v>
      </c>
      <c r="L97" s="62" t="str">
        <f aca="false">VLOOKUP(L$11,Графік!$E$5:$H$32,3,0)</f>
        <v>ВВ</v>
      </c>
      <c r="M97" s="62" t="str">
        <f aca="false">VLOOKUP(M$11,Графік!$E$5:$H$32,3,0)</f>
        <v>ВВ</v>
      </c>
      <c r="N97" s="62" t="str">
        <f aca="false">VLOOKUP(N$11,Графік!$E$5:$H$32,3,0)</f>
        <v>Р</v>
      </c>
      <c r="O97" s="62" t="str">
        <f aca="false">VLOOKUP(O$11,Графік!$E$5:$H$32,3,0)</f>
        <v>Р</v>
      </c>
      <c r="P97" s="62" t="str">
        <f aca="false">VLOOKUP(P$11,Графік!$E$5:$H$32,3,0)</f>
        <v>Р</v>
      </c>
      <c r="Q97" s="62" t="str">
        <f aca="false">VLOOKUP(Q$11,Графік!$E$5:$H$32,3,0)</f>
        <v>Р</v>
      </c>
      <c r="R97" s="62" t="str">
        <f aca="false">VLOOKUP(R$11,Графік!$E$5:$H$32,3,0)</f>
        <v>ВВ</v>
      </c>
      <c r="S97" s="62" t="str">
        <f aca="false">VLOOKUP(S$11,Графік!$E$5:$H$32,3,0)</f>
        <v>ВВ</v>
      </c>
      <c r="T97" s="62" t="str">
        <f aca="false">VLOOKUP(T$11,Графік!$E$5:$H$32,3,0)</f>
        <v>Р</v>
      </c>
      <c r="U97" s="62" t="str">
        <f aca="false">VLOOKUP(U$11,Графік!$E$5:$H$32,3,0)</f>
        <v>Р</v>
      </c>
      <c r="V97" s="62" t="str">
        <f aca="false">VLOOKUP(V$11,Графік!$E$5:$H$32,3,0)</f>
        <v>Р</v>
      </c>
      <c r="W97" s="62" t="str">
        <f aca="false">VLOOKUP(W$11,Графік!$E$5:$H$32,3,0)</f>
        <v>Р</v>
      </c>
      <c r="X97" s="62" t="str">
        <f aca="false">VLOOKUP(X$11,Графік!$E$5:$H$32,3,0)</f>
        <v>ВВ</v>
      </c>
      <c r="Y97" s="62" t="str">
        <f aca="false">VLOOKUP(Y$11,Графік!$E$5:$H$32,3,0)</f>
        <v>ВВ</v>
      </c>
      <c r="Z97" s="62" t="str">
        <f aca="false">VLOOKUP(Z$11,Графік!$E$5:$H$32,3,0)</f>
        <v>Р</v>
      </c>
      <c r="AA97" s="62" t="str">
        <f aca="false">VLOOKUP(AA$11,Графік!$E$5:$H$32,3,0)</f>
        <v>Р</v>
      </c>
      <c r="AB97" s="62" t="str">
        <f aca="false">VLOOKUP(AB$11,Графік!$E$5:$H$32,3,0)</f>
        <v>Р</v>
      </c>
      <c r="AC97" s="62" t="str">
        <f aca="false">VLOOKUP(AC$11,Графік!$E$5:$H$32,3,0)</f>
        <v>Р</v>
      </c>
      <c r="AD97" s="62" t="str">
        <f aca="false">VLOOKUP(AD$11,Графік!$E$5:$H$32,3,0)</f>
        <v>ВВ</v>
      </c>
      <c r="AE97" s="62" t="str">
        <f aca="false">VLOOKUP(AE$11,Графік!$E$5:$H$32,3,0)</f>
        <v>ВВ</v>
      </c>
      <c r="AF97" s="62" t="str">
        <f aca="false">VLOOKUP(AF$11,Графік!$E$5:$H$32,3,0)</f>
        <v>Р</v>
      </c>
      <c r="AG97" s="62" t="str">
        <f aca="false">VLOOKUP(AG$11,Графік!$E$5:$H$32,3,0)</f>
        <v>Р</v>
      </c>
      <c r="AH97" s="62"/>
      <c r="AI97" s="62"/>
      <c r="AJ97" s="65"/>
      <c r="AK97" s="93" t="n">
        <f aca="false">SUMIF($F97:$AJ100,"Р",$F98:$AJ98)</f>
        <v>144</v>
      </c>
      <c r="AL97" s="94" t="n">
        <f aca="false">SUMIF($F99:$AJ100,"НУ",$F100:$AJ100)</f>
        <v>0</v>
      </c>
      <c r="AM97" s="95" t="n">
        <f aca="false">SUMIF(F97:AJ100,"РВ",F98:AJ98)</f>
        <v>0</v>
      </c>
      <c r="AN97" s="96" t="n">
        <f aca="false">AK97+AL97+AM97</f>
        <v>144</v>
      </c>
      <c r="AO97" s="70" t="n">
        <f aca="false">COUNTIF($F97:$AJ100,"=Р")</f>
        <v>18</v>
      </c>
      <c r="AP97" s="97" t="n">
        <f aca="false">COUNTIF($F97:$AJ100,"=ВВ")</f>
        <v>10</v>
      </c>
      <c r="AQ97" s="97" t="n">
        <f aca="false">COUNTIF($F97:$AJ100,"=В")</f>
        <v>0</v>
      </c>
      <c r="AR97" s="98" t="n">
        <f aca="false">COUNTIF($F97:$AJ100,"=НА")</f>
        <v>0</v>
      </c>
      <c r="AS97" s="98" t="n">
        <f aca="false">COUNTIF(F97:AJ100,"=ТН")</f>
        <v>0</v>
      </c>
      <c r="AT97" s="98" t="n">
        <f aca="false">COUNTIF($F97:$AJ100,"=ВД")</f>
        <v>0</v>
      </c>
      <c r="AU97" s="98" t="n">
        <f aca="false">COUNTIF($F97:$AJ100,"=ВП")</f>
        <v>0</v>
      </c>
      <c r="AV97" s="98" t="n">
        <f aca="false">COUNTIF($F97:$AJ100,"=ДД")</f>
        <v>0</v>
      </c>
      <c r="AW97" s="98" t="n">
        <f aca="false">COUNTIF($F97:$AJ100,"=П")</f>
        <v>0</v>
      </c>
      <c r="AX97" s="98" t="n">
        <f aca="false">COUNTIF($F97:$AJ100,"=ПР")</f>
        <v>0</v>
      </c>
      <c r="AY97" s="99" t="n">
        <f aca="false">COUNTIF($F97:$AJ100,"=І")</f>
        <v>0</v>
      </c>
      <c r="AZ97" s="99" t="n">
        <f aca="false">COUNTIF($F97:$AJ100,"=НЗ")</f>
        <v>0</v>
      </c>
      <c r="BA97" s="73" t="str">
        <f aca="false">IF(C97&gt;1,Графік!$H$36,"")</f>
        <v/>
      </c>
    </row>
    <row r="98" customFormat="false" ht="15.75" hidden="false" customHeight="true" outlineLevel="0" collapsed="false">
      <c r="A98" s="57"/>
      <c r="B98" s="58"/>
      <c r="C98" s="102"/>
      <c r="D98" s="60"/>
      <c r="E98" s="100"/>
      <c r="F98" s="75" t="str">
        <f aca="false">IF(F97="Р",8,"")</f>
        <v/>
      </c>
      <c r="G98" s="76" t="str">
        <f aca="false">IF(G97="Р",8,"")</f>
        <v/>
      </c>
      <c r="H98" s="76" t="n">
        <f aca="false">IF(H97="Р",8,"")</f>
        <v>8</v>
      </c>
      <c r="I98" s="76" t="n">
        <f aca="false">IF(I97="Р",8,"")</f>
        <v>8</v>
      </c>
      <c r="J98" s="76" t="n">
        <f aca="false">IF(J97="Р",8,"")</f>
        <v>8</v>
      </c>
      <c r="K98" s="76" t="n">
        <f aca="false">IF(K97="Р",8,"")</f>
        <v>8</v>
      </c>
      <c r="L98" s="76" t="str">
        <f aca="false">IF(L97="Р",8,"")</f>
        <v/>
      </c>
      <c r="M98" s="76" t="str">
        <f aca="false">IF(M97="Р",8,"")</f>
        <v/>
      </c>
      <c r="N98" s="76" t="n">
        <f aca="false">IF(N97="Р",8,"")</f>
        <v>8</v>
      </c>
      <c r="O98" s="76" t="n">
        <f aca="false">IF(O97="Р",8,"")</f>
        <v>8</v>
      </c>
      <c r="P98" s="76" t="n">
        <f aca="false">IF(P97="Р",8,"")</f>
        <v>8</v>
      </c>
      <c r="Q98" s="76" t="n">
        <f aca="false">IF(Q97="Р",8,"")</f>
        <v>8</v>
      </c>
      <c r="R98" s="76" t="str">
        <f aca="false">IF(R97="Р",8,"")</f>
        <v/>
      </c>
      <c r="S98" s="76" t="str">
        <f aca="false">IF(S97="Р",8,"")</f>
        <v/>
      </c>
      <c r="T98" s="76" t="n">
        <f aca="false">IF(T97="Р",8,"")</f>
        <v>8</v>
      </c>
      <c r="U98" s="76" t="n">
        <f aca="false">IF(U97="Р",8,"")</f>
        <v>8</v>
      </c>
      <c r="V98" s="76" t="n">
        <f aca="false">IF(V97="Р",8,"")</f>
        <v>8</v>
      </c>
      <c r="W98" s="76" t="n">
        <f aca="false">IF(W97="Р",8,"")</f>
        <v>8</v>
      </c>
      <c r="X98" s="76" t="str">
        <f aca="false">IF(X97="Р",8,"")</f>
        <v/>
      </c>
      <c r="Y98" s="76" t="str">
        <f aca="false">IF(Y97="Р",8,"")</f>
        <v/>
      </c>
      <c r="Z98" s="76" t="n">
        <f aca="false">IF(Z97="Р",8,"")</f>
        <v>8</v>
      </c>
      <c r="AA98" s="76" t="n">
        <f aca="false">IF(AA97="Р",8,"")</f>
        <v>8</v>
      </c>
      <c r="AB98" s="76" t="n">
        <f aca="false">IF(AB97="Р",8,"")</f>
        <v>8</v>
      </c>
      <c r="AC98" s="76" t="n">
        <f aca="false">IF(AC97="Р",8,"")</f>
        <v>8</v>
      </c>
      <c r="AD98" s="76" t="str">
        <f aca="false">IF(AD97="Р",8,"")</f>
        <v/>
      </c>
      <c r="AE98" s="76" t="str">
        <f aca="false">IF(AE97="Р",8,"")</f>
        <v/>
      </c>
      <c r="AF98" s="76" t="n">
        <f aca="false">IF(AF97="Р",8,"")</f>
        <v>8</v>
      </c>
      <c r="AG98" s="76" t="n">
        <f aca="false">IF(AG97="Р",8,"")</f>
        <v>8</v>
      </c>
      <c r="AH98" s="76"/>
      <c r="AI98" s="76"/>
      <c r="AJ98" s="79"/>
      <c r="AK98" s="93"/>
      <c r="AL98" s="94"/>
      <c r="AM98" s="95"/>
      <c r="AN98" s="96"/>
      <c r="AO98" s="70"/>
      <c r="AP98" s="70"/>
      <c r="AQ98" s="70"/>
      <c r="AR98" s="98"/>
      <c r="AS98" s="98"/>
      <c r="AT98" s="98"/>
      <c r="AU98" s="98"/>
      <c r="AV98" s="98"/>
      <c r="AW98" s="98"/>
      <c r="AX98" s="98"/>
      <c r="AY98" s="99"/>
      <c r="AZ98" s="99"/>
      <c r="BA98" s="73"/>
    </row>
    <row r="99" s="40" customFormat="true" ht="12" hidden="false" customHeight="true" outlineLevel="0" collapsed="false">
      <c r="A99" s="57"/>
      <c r="B99" s="58"/>
      <c r="C99" s="102"/>
      <c r="D99" s="60"/>
      <c r="E99" s="100"/>
      <c r="F99" s="81" t="str">
        <f aca="false">IF(F100&gt;0,"НУ","")</f>
        <v/>
      </c>
      <c r="G99" s="82" t="str">
        <f aca="false">IF(G100&gt;0,"НУ","")</f>
        <v/>
      </c>
      <c r="H99" s="82" t="str">
        <f aca="false">IF(H100&gt;0,"НУ","")</f>
        <v/>
      </c>
      <c r="I99" s="82" t="str">
        <f aca="false">IF(I100&gt;0,"НУ","")</f>
        <v/>
      </c>
      <c r="J99" s="82" t="str">
        <f aca="false">IF(J100&gt;0,"НУ","")</f>
        <v/>
      </c>
      <c r="K99" s="82" t="str">
        <f aca="false">IF(K100&gt;0,"НУ","")</f>
        <v/>
      </c>
      <c r="L99" s="82" t="str">
        <f aca="false">IF(L100&gt;0,"НУ","")</f>
        <v/>
      </c>
      <c r="M99" s="82" t="str">
        <f aca="false">IF(M100&gt;0,"НУ","")</f>
        <v/>
      </c>
      <c r="N99" s="82" t="str">
        <f aca="false">IF(N100&gt;0,"НУ","")</f>
        <v/>
      </c>
      <c r="O99" s="82" t="str">
        <f aca="false">IF(O100&gt;0,"НУ","")</f>
        <v/>
      </c>
      <c r="P99" s="82" t="str">
        <f aca="false">IF(P100&gt;0,"НУ","")</f>
        <v/>
      </c>
      <c r="Q99" s="82" t="str">
        <f aca="false">IF(Q100&gt;0,"НУ","")</f>
        <v/>
      </c>
      <c r="R99" s="82" t="str">
        <f aca="false">IF(R100&gt;0,"НУ","")</f>
        <v/>
      </c>
      <c r="S99" s="82" t="str">
        <f aca="false">IF(S100&gt;0,"НУ","")</f>
        <v/>
      </c>
      <c r="T99" s="82" t="str">
        <f aca="false">IF(T100&gt;0,"НУ","")</f>
        <v/>
      </c>
      <c r="U99" s="82" t="str">
        <f aca="false">IF(U100&gt;0,"НУ","")</f>
        <v/>
      </c>
      <c r="V99" s="82" t="str">
        <f aca="false">IF(V100&gt;0,"НУ","")</f>
        <v/>
      </c>
      <c r="W99" s="82" t="str">
        <f aca="false">IF(W100&gt;0,"НУ","")</f>
        <v/>
      </c>
      <c r="X99" s="82" t="str">
        <f aca="false">IF(X100&gt;0,"НУ","")</f>
        <v/>
      </c>
      <c r="Y99" s="82" t="str">
        <f aca="false">IF(Y100&gt;0,"НУ","")</f>
        <v/>
      </c>
      <c r="Z99" s="82" t="str">
        <f aca="false">IF(Z100&gt;0,"НУ","")</f>
        <v/>
      </c>
      <c r="AA99" s="82" t="str">
        <f aca="false">IF(AA100&gt;0,"НУ","")</f>
        <v/>
      </c>
      <c r="AB99" s="82" t="str">
        <f aca="false">IF(AB100&gt;0,"НУ","")</f>
        <v/>
      </c>
      <c r="AC99" s="82" t="str">
        <f aca="false">IF(AC100&gt;0,"НУ","")</f>
        <v/>
      </c>
      <c r="AD99" s="82" t="str">
        <f aca="false">IF(AD100&gt;0,"НУ","")</f>
        <v/>
      </c>
      <c r="AE99" s="82" t="str">
        <f aca="false">IF(AE100&gt;0,"НУ","")</f>
        <v/>
      </c>
      <c r="AF99" s="82" t="str">
        <f aca="false">IF(AF100&gt;0,"НУ","")</f>
        <v/>
      </c>
      <c r="AG99" s="82" t="str">
        <f aca="false">IF(AG100&gt;0,"НУ","")</f>
        <v/>
      </c>
      <c r="AH99" s="83" t="str">
        <f aca="false">IF(AH100&gt;0,"НУ","")</f>
        <v/>
      </c>
      <c r="AI99" s="83" t="str">
        <f aca="false">IF(AI100&gt;0,"НУ","")</f>
        <v/>
      </c>
      <c r="AJ99" s="85" t="str">
        <f aca="false">IF(AJ100&gt;0,"НУ","")</f>
        <v/>
      </c>
      <c r="AK99" s="93"/>
      <c r="AL99" s="94"/>
      <c r="AM99" s="95"/>
      <c r="AN99" s="96"/>
      <c r="AO99" s="70"/>
      <c r="AP99" s="70"/>
      <c r="AQ99" s="70"/>
      <c r="AR99" s="98"/>
      <c r="AS99" s="98"/>
      <c r="AT99" s="98"/>
      <c r="AU99" s="98"/>
      <c r="AV99" s="98"/>
      <c r="AW99" s="98"/>
      <c r="AX99" s="98"/>
      <c r="AY99" s="99"/>
      <c r="AZ99" s="99"/>
      <c r="BA99" s="73"/>
    </row>
    <row r="100" customFormat="false" ht="13.5" hidden="false" customHeight="true" outlineLevel="0" collapsed="false">
      <c r="A100" s="57"/>
      <c r="B100" s="58"/>
      <c r="C100" s="102"/>
      <c r="D100" s="60"/>
      <c r="E100" s="101"/>
      <c r="F100" s="87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91"/>
      <c r="AK100" s="93"/>
      <c r="AL100" s="94"/>
      <c r="AM100" s="95"/>
      <c r="AN100" s="96"/>
      <c r="AO100" s="70"/>
      <c r="AP100" s="70"/>
      <c r="AQ100" s="70"/>
      <c r="AR100" s="98"/>
      <c r="AS100" s="98"/>
      <c r="AT100" s="98"/>
      <c r="AU100" s="98"/>
      <c r="AV100" s="98"/>
      <c r="AW100" s="98"/>
      <c r="AX100" s="98"/>
      <c r="AY100" s="99"/>
      <c r="AZ100" s="99"/>
      <c r="BA100" s="73"/>
    </row>
    <row r="101" customFormat="false" ht="12.75" hidden="false" customHeight="true" outlineLevel="0" collapsed="false">
      <c r="A101" s="57" t="n">
        <v>23</v>
      </c>
      <c r="B101" s="58" t="str">
        <f aca="false">IFERROR(VLOOKUP($C101,Списки!$A$1:$C$3999,2,0),"")</f>
        <v/>
      </c>
      <c r="C101" s="102"/>
      <c r="D101" s="60" t="str">
        <f aca="false">IFERROR(VLOOKUP($C101,Списки!$A$1:$C$3999,3,0),"")</f>
        <v/>
      </c>
      <c r="E101" s="92"/>
      <c r="F101" s="61" t="str">
        <f aca="false">VLOOKUP(F$11,Графік!$E$5:$H$32,3,0)</f>
        <v>ВВ</v>
      </c>
      <c r="G101" s="62" t="str">
        <f aca="false">VLOOKUP(G$11,Графік!$E$5:$H$32,3,0)</f>
        <v>ВВ</v>
      </c>
      <c r="H101" s="62" t="str">
        <f aca="false">VLOOKUP(H$11,Графік!$E$5:$H$32,3,0)</f>
        <v>Р</v>
      </c>
      <c r="I101" s="62" t="str">
        <f aca="false">VLOOKUP(I$11,Графік!$E$5:$H$32,3,0)</f>
        <v>Р</v>
      </c>
      <c r="J101" s="62" t="str">
        <f aca="false">VLOOKUP(J$11,Графік!$E$5:$H$32,3,0)</f>
        <v>Р</v>
      </c>
      <c r="K101" s="62" t="str">
        <f aca="false">VLOOKUP(K$11,Графік!$E$5:$H$32,3,0)</f>
        <v>Р</v>
      </c>
      <c r="L101" s="62" t="str">
        <f aca="false">VLOOKUP(L$11,Графік!$E$5:$H$32,3,0)</f>
        <v>ВВ</v>
      </c>
      <c r="M101" s="62" t="str">
        <f aca="false">VLOOKUP(M$11,Графік!$E$5:$H$32,3,0)</f>
        <v>ВВ</v>
      </c>
      <c r="N101" s="62" t="str">
        <f aca="false">VLOOKUP(N$11,Графік!$E$5:$H$32,3,0)</f>
        <v>Р</v>
      </c>
      <c r="O101" s="62" t="str">
        <f aca="false">VLOOKUP(O$11,Графік!$E$5:$H$32,3,0)</f>
        <v>Р</v>
      </c>
      <c r="P101" s="62" t="str">
        <f aca="false">VLOOKUP(P$11,Графік!$E$5:$H$32,3,0)</f>
        <v>Р</v>
      </c>
      <c r="Q101" s="62" t="str">
        <f aca="false">VLOOKUP(Q$11,Графік!$E$5:$H$32,3,0)</f>
        <v>Р</v>
      </c>
      <c r="R101" s="62" t="str">
        <f aca="false">VLOOKUP(R$11,Графік!$E$5:$H$32,3,0)</f>
        <v>ВВ</v>
      </c>
      <c r="S101" s="62" t="str">
        <f aca="false">VLOOKUP(S$11,Графік!$E$5:$H$32,3,0)</f>
        <v>ВВ</v>
      </c>
      <c r="T101" s="62" t="str">
        <f aca="false">VLOOKUP(T$11,Графік!$E$5:$H$32,3,0)</f>
        <v>Р</v>
      </c>
      <c r="U101" s="62" t="str">
        <f aca="false">VLOOKUP(U$11,Графік!$E$5:$H$32,3,0)</f>
        <v>Р</v>
      </c>
      <c r="V101" s="62" t="str">
        <f aca="false">VLOOKUP(V$11,Графік!$E$5:$H$32,3,0)</f>
        <v>Р</v>
      </c>
      <c r="W101" s="62" t="str">
        <f aca="false">VLOOKUP(W$11,Графік!$E$5:$H$32,3,0)</f>
        <v>Р</v>
      </c>
      <c r="X101" s="62" t="str">
        <f aca="false">VLOOKUP(X$11,Графік!$E$5:$H$32,3,0)</f>
        <v>ВВ</v>
      </c>
      <c r="Y101" s="62" t="str">
        <f aca="false">VLOOKUP(Y$11,Графік!$E$5:$H$32,3,0)</f>
        <v>ВВ</v>
      </c>
      <c r="Z101" s="62" t="str">
        <f aca="false">VLOOKUP(Z$11,Графік!$E$5:$H$32,3,0)</f>
        <v>Р</v>
      </c>
      <c r="AA101" s="62" t="str">
        <f aca="false">VLOOKUP(AA$11,Графік!$E$5:$H$32,3,0)</f>
        <v>Р</v>
      </c>
      <c r="AB101" s="62" t="str">
        <f aca="false">VLOOKUP(AB$11,Графік!$E$5:$H$32,3,0)</f>
        <v>Р</v>
      </c>
      <c r="AC101" s="62" t="str">
        <f aca="false">VLOOKUP(AC$11,Графік!$E$5:$H$32,3,0)</f>
        <v>Р</v>
      </c>
      <c r="AD101" s="62" t="str">
        <f aca="false">VLOOKUP(AD$11,Графік!$E$5:$H$32,3,0)</f>
        <v>ВВ</v>
      </c>
      <c r="AE101" s="62" t="str">
        <f aca="false">VLOOKUP(AE$11,Графік!$E$5:$H$32,3,0)</f>
        <v>ВВ</v>
      </c>
      <c r="AF101" s="62" t="str">
        <f aca="false">VLOOKUP(AF$11,Графік!$E$5:$H$32,3,0)</f>
        <v>Р</v>
      </c>
      <c r="AG101" s="62" t="str">
        <f aca="false">VLOOKUP(AG$11,Графік!$E$5:$H$32,3,0)</f>
        <v>Р</v>
      </c>
      <c r="AH101" s="62"/>
      <c r="AI101" s="62"/>
      <c r="AJ101" s="65"/>
      <c r="AK101" s="93" t="n">
        <f aca="false">SUMIF($F101:$AJ104,"Р",$F102:$AJ102)</f>
        <v>144</v>
      </c>
      <c r="AL101" s="94" t="n">
        <f aca="false">SUMIF($F103:$AJ104,"НУ",$F104:$AJ104)</f>
        <v>0</v>
      </c>
      <c r="AM101" s="95" t="n">
        <f aca="false">SUMIF(F101:AJ104,"РВ",F102:AJ102)</f>
        <v>0</v>
      </c>
      <c r="AN101" s="96" t="n">
        <f aca="false">AK101+AL101+AM101</f>
        <v>144</v>
      </c>
      <c r="AO101" s="70" t="n">
        <f aca="false">COUNTIF($F101:$AJ104,"=Р")</f>
        <v>18</v>
      </c>
      <c r="AP101" s="97" t="n">
        <f aca="false">COUNTIF($F101:$AJ104,"=ВВ")</f>
        <v>10</v>
      </c>
      <c r="AQ101" s="97" t="n">
        <f aca="false">COUNTIF($F101:$AJ104,"=В")</f>
        <v>0</v>
      </c>
      <c r="AR101" s="98" t="n">
        <f aca="false">COUNTIF($F101:$AJ104,"=НА")</f>
        <v>0</v>
      </c>
      <c r="AS101" s="98" t="n">
        <f aca="false">COUNTIF(F101:AJ104,"=ТН")</f>
        <v>0</v>
      </c>
      <c r="AT101" s="98" t="n">
        <f aca="false">COUNTIF($F101:$AJ104,"=ВД")</f>
        <v>0</v>
      </c>
      <c r="AU101" s="98" t="n">
        <f aca="false">COUNTIF($F101:$AJ104,"=ВП")</f>
        <v>0</v>
      </c>
      <c r="AV101" s="98" t="n">
        <f aca="false">COUNTIF($F101:$AJ104,"=ДД")</f>
        <v>0</v>
      </c>
      <c r="AW101" s="98" t="n">
        <f aca="false">COUNTIF($F101:$AJ104,"=П")</f>
        <v>0</v>
      </c>
      <c r="AX101" s="98" t="n">
        <f aca="false">COUNTIF($F101:$AJ104,"=ПР")</f>
        <v>0</v>
      </c>
      <c r="AY101" s="99" t="n">
        <f aca="false">COUNTIF($F101:$AJ104,"=І")</f>
        <v>0</v>
      </c>
      <c r="AZ101" s="99" t="n">
        <f aca="false">COUNTIF($F101:$AJ104,"=НЗ")</f>
        <v>0</v>
      </c>
      <c r="BA101" s="73" t="str">
        <f aca="false">IF(C101&gt;1,Графік!$H$36,"")</f>
        <v/>
      </c>
    </row>
    <row r="102" customFormat="false" ht="12.75" hidden="false" customHeight="true" outlineLevel="0" collapsed="false">
      <c r="A102" s="57"/>
      <c r="B102" s="58"/>
      <c r="C102" s="102"/>
      <c r="D102" s="60"/>
      <c r="E102" s="100"/>
      <c r="F102" s="75" t="str">
        <f aca="false">IF(F101="Р",8,"")</f>
        <v/>
      </c>
      <c r="G102" s="76" t="str">
        <f aca="false">IF(G101="Р",8,"")</f>
        <v/>
      </c>
      <c r="H102" s="76" t="n">
        <f aca="false">IF(H101="Р",8,"")</f>
        <v>8</v>
      </c>
      <c r="I102" s="76" t="n">
        <f aca="false">IF(I101="Р",8,"")</f>
        <v>8</v>
      </c>
      <c r="J102" s="76" t="n">
        <f aca="false">IF(J101="Р",8,"")</f>
        <v>8</v>
      </c>
      <c r="K102" s="76" t="n">
        <f aca="false">IF(K101="Р",8,"")</f>
        <v>8</v>
      </c>
      <c r="L102" s="76" t="str">
        <f aca="false">IF(L101="Р",8,"")</f>
        <v/>
      </c>
      <c r="M102" s="76" t="str">
        <f aca="false">IF(M101="Р",8,"")</f>
        <v/>
      </c>
      <c r="N102" s="76" t="n">
        <f aca="false">IF(N101="Р",8,"")</f>
        <v>8</v>
      </c>
      <c r="O102" s="76" t="n">
        <f aca="false">IF(O101="Р",8,"")</f>
        <v>8</v>
      </c>
      <c r="P102" s="76" t="n">
        <f aca="false">IF(P101="Р",8,"")</f>
        <v>8</v>
      </c>
      <c r="Q102" s="76" t="n">
        <f aca="false">IF(Q101="Р",8,"")</f>
        <v>8</v>
      </c>
      <c r="R102" s="76" t="str">
        <f aca="false">IF(R101="Р",8,"")</f>
        <v/>
      </c>
      <c r="S102" s="76" t="str">
        <f aca="false">IF(S101="Р",8,"")</f>
        <v/>
      </c>
      <c r="T102" s="76" t="n">
        <f aca="false">IF(T101="Р",8,"")</f>
        <v>8</v>
      </c>
      <c r="U102" s="76" t="n">
        <f aca="false">IF(U101="Р",8,"")</f>
        <v>8</v>
      </c>
      <c r="V102" s="76" t="n">
        <f aca="false">IF(V101="Р",8,"")</f>
        <v>8</v>
      </c>
      <c r="W102" s="76" t="n">
        <f aca="false">IF(W101="Р",8,"")</f>
        <v>8</v>
      </c>
      <c r="X102" s="76" t="str">
        <f aca="false">IF(X101="Р",8,"")</f>
        <v/>
      </c>
      <c r="Y102" s="76" t="str">
        <f aca="false">IF(Y101="Р",8,"")</f>
        <v/>
      </c>
      <c r="Z102" s="76" t="n">
        <f aca="false">IF(Z101="Р",8,"")</f>
        <v>8</v>
      </c>
      <c r="AA102" s="76" t="n">
        <f aca="false">IF(AA101="Р",8,"")</f>
        <v>8</v>
      </c>
      <c r="AB102" s="76" t="n">
        <f aca="false">IF(AB101="Р",8,"")</f>
        <v>8</v>
      </c>
      <c r="AC102" s="76" t="n">
        <f aca="false">IF(AC101="Р",8,"")</f>
        <v>8</v>
      </c>
      <c r="AD102" s="76" t="str">
        <f aca="false">IF(AD101="Р",8,"")</f>
        <v/>
      </c>
      <c r="AE102" s="76" t="str">
        <f aca="false">IF(AE101="Р",8,"")</f>
        <v/>
      </c>
      <c r="AF102" s="76" t="n">
        <f aca="false">IF(AF101="Р",8,"")</f>
        <v>8</v>
      </c>
      <c r="AG102" s="76" t="n">
        <f aca="false">IF(AG101="Р",8,"")</f>
        <v>8</v>
      </c>
      <c r="AH102" s="76"/>
      <c r="AI102" s="76"/>
      <c r="AJ102" s="79"/>
      <c r="AK102" s="93"/>
      <c r="AL102" s="94"/>
      <c r="AM102" s="95"/>
      <c r="AN102" s="96"/>
      <c r="AO102" s="70"/>
      <c r="AP102" s="70"/>
      <c r="AQ102" s="70"/>
      <c r="AR102" s="98"/>
      <c r="AS102" s="98"/>
      <c r="AT102" s="98"/>
      <c r="AU102" s="98"/>
      <c r="AV102" s="98"/>
      <c r="AW102" s="98"/>
      <c r="AX102" s="98"/>
      <c r="AY102" s="99"/>
      <c r="AZ102" s="99"/>
      <c r="BA102" s="73"/>
    </row>
    <row r="103" customFormat="false" ht="12.75" hidden="false" customHeight="true" outlineLevel="0" collapsed="false">
      <c r="A103" s="57"/>
      <c r="B103" s="58"/>
      <c r="C103" s="102"/>
      <c r="D103" s="60"/>
      <c r="E103" s="100"/>
      <c r="F103" s="81" t="str">
        <f aca="false">IF(F104&gt;0,"НУ","")</f>
        <v/>
      </c>
      <c r="G103" s="82" t="str">
        <f aca="false">IF(G104&gt;0,"НУ","")</f>
        <v/>
      </c>
      <c r="H103" s="82" t="str">
        <f aca="false">IF(H104&gt;0,"НУ","")</f>
        <v/>
      </c>
      <c r="I103" s="82" t="str">
        <f aca="false">IF(I104&gt;0,"НУ","")</f>
        <v/>
      </c>
      <c r="J103" s="82" t="str">
        <f aca="false">IF(J104&gt;0,"НУ","")</f>
        <v/>
      </c>
      <c r="K103" s="82" t="str">
        <f aca="false">IF(K104&gt;0,"НУ","")</f>
        <v/>
      </c>
      <c r="L103" s="82" t="str">
        <f aca="false">IF(L104&gt;0,"НУ","")</f>
        <v/>
      </c>
      <c r="M103" s="82" t="str">
        <f aca="false">IF(M104&gt;0,"НУ","")</f>
        <v/>
      </c>
      <c r="N103" s="82" t="str">
        <f aca="false">IF(N104&gt;0,"НУ","")</f>
        <v/>
      </c>
      <c r="O103" s="82" t="str">
        <f aca="false">IF(O104&gt;0,"НУ","")</f>
        <v/>
      </c>
      <c r="P103" s="82" t="str">
        <f aca="false">IF(P104&gt;0,"НУ","")</f>
        <v/>
      </c>
      <c r="Q103" s="82" t="str">
        <f aca="false">IF(Q104&gt;0,"НУ","")</f>
        <v/>
      </c>
      <c r="R103" s="82" t="str">
        <f aca="false">IF(R104&gt;0,"НУ","")</f>
        <v/>
      </c>
      <c r="S103" s="82" t="str">
        <f aca="false">IF(S104&gt;0,"НУ","")</f>
        <v/>
      </c>
      <c r="T103" s="82" t="str">
        <f aca="false">IF(T104&gt;0,"НУ","")</f>
        <v/>
      </c>
      <c r="U103" s="82" t="str">
        <f aca="false">IF(U104&gt;0,"НУ","")</f>
        <v/>
      </c>
      <c r="V103" s="82" t="str">
        <f aca="false">IF(V104&gt;0,"НУ","")</f>
        <v/>
      </c>
      <c r="W103" s="82" t="str">
        <f aca="false">IF(W104&gt;0,"НУ","")</f>
        <v/>
      </c>
      <c r="X103" s="82" t="str">
        <f aca="false">IF(X104&gt;0,"НУ","")</f>
        <v/>
      </c>
      <c r="Y103" s="82" t="str">
        <f aca="false">IF(Y104&gt;0,"НУ","")</f>
        <v/>
      </c>
      <c r="Z103" s="82" t="str">
        <f aca="false">IF(Z104&gt;0,"НУ","")</f>
        <v/>
      </c>
      <c r="AA103" s="82" t="str">
        <f aca="false">IF(AA104&gt;0,"НУ","")</f>
        <v/>
      </c>
      <c r="AB103" s="82" t="str">
        <f aca="false">IF(AB104&gt;0,"НУ","")</f>
        <v/>
      </c>
      <c r="AC103" s="82" t="str">
        <f aca="false">IF(AC104&gt;0,"НУ","")</f>
        <v/>
      </c>
      <c r="AD103" s="82" t="str">
        <f aca="false">IF(AD104&gt;0,"НУ","")</f>
        <v/>
      </c>
      <c r="AE103" s="82" t="str">
        <f aca="false">IF(AE104&gt;0,"НУ","")</f>
        <v/>
      </c>
      <c r="AF103" s="82" t="str">
        <f aca="false">IF(AF104&gt;0,"НУ","")</f>
        <v/>
      </c>
      <c r="AG103" s="82" t="str">
        <f aca="false">IF(AG104&gt;0,"НУ","")</f>
        <v/>
      </c>
      <c r="AH103" s="83" t="str">
        <f aca="false">IF(AH104&gt;0,"НУ","")</f>
        <v/>
      </c>
      <c r="AI103" s="83" t="str">
        <f aca="false">IF(AI104&gt;0,"НУ","")</f>
        <v/>
      </c>
      <c r="AJ103" s="85" t="str">
        <f aca="false">IF(AJ104&gt;0,"НУ","")</f>
        <v/>
      </c>
      <c r="AK103" s="93"/>
      <c r="AL103" s="94"/>
      <c r="AM103" s="95"/>
      <c r="AN103" s="96"/>
      <c r="AO103" s="70"/>
      <c r="AP103" s="70"/>
      <c r="AQ103" s="70"/>
      <c r="AR103" s="98"/>
      <c r="AS103" s="98"/>
      <c r="AT103" s="98"/>
      <c r="AU103" s="98"/>
      <c r="AV103" s="98"/>
      <c r="AW103" s="98"/>
      <c r="AX103" s="98"/>
      <c r="AY103" s="99"/>
      <c r="AZ103" s="99"/>
      <c r="BA103" s="73"/>
    </row>
    <row r="104" customFormat="false" ht="13.5" hidden="false" customHeight="true" outlineLevel="0" collapsed="false">
      <c r="A104" s="57"/>
      <c r="B104" s="58"/>
      <c r="C104" s="102"/>
      <c r="D104" s="60"/>
      <c r="E104" s="101"/>
      <c r="F104" s="87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91"/>
      <c r="AK104" s="93"/>
      <c r="AL104" s="94"/>
      <c r="AM104" s="95"/>
      <c r="AN104" s="96"/>
      <c r="AO104" s="70"/>
      <c r="AP104" s="70"/>
      <c r="AQ104" s="70"/>
      <c r="AR104" s="98"/>
      <c r="AS104" s="98"/>
      <c r="AT104" s="98"/>
      <c r="AU104" s="98"/>
      <c r="AV104" s="98"/>
      <c r="AW104" s="98"/>
      <c r="AX104" s="98"/>
      <c r="AY104" s="99"/>
      <c r="AZ104" s="99"/>
      <c r="BA104" s="73"/>
    </row>
    <row r="105" customFormat="false" ht="12.75" hidden="false" customHeight="true" outlineLevel="0" collapsed="false">
      <c r="A105" s="57" t="n">
        <v>24</v>
      </c>
      <c r="B105" s="58" t="str">
        <f aca="false">IFERROR(VLOOKUP($C105,Списки!$A$1:$C$3999,2,0),"")</f>
        <v/>
      </c>
      <c r="C105" s="102"/>
      <c r="D105" s="60" t="str">
        <f aca="false">IFERROR(VLOOKUP($C105,Списки!$A$1:$C$3999,3,0),"")</f>
        <v/>
      </c>
      <c r="E105" s="92"/>
      <c r="F105" s="61" t="str">
        <f aca="false">VLOOKUP(F$11,Графік!$E$5:$H$32,3,0)</f>
        <v>ВВ</v>
      </c>
      <c r="G105" s="62" t="str">
        <f aca="false">VLOOKUP(G$11,Графік!$E$5:$H$32,3,0)</f>
        <v>ВВ</v>
      </c>
      <c r="H105" s="62" t="str">
        <f aca="false">VLOOKUP(H$11,Графік!$E$5:$H$32,3,0)</f>
        <v>Р</v>
      </c>
      <c r="I105" s="62" t="str">
        <f aca="false">VLOOKUP(I$11,Графік!$E$5:$H$32,3,0)</f>
        <v>Р</v>
      </c>
      <c r="J105" s="62" t="str">
        <f aca="false">VLOOKUP(J$11,Графік!$E$5:$H$32,3,0)</f>
        <v>Р</v>
      </c>
      <c r="K105" s="62" t="str">
        <f aca="false">VLOOKUP(K$11,Графік!$E$5:$H$32,3,0)</f>
        <v>Р</v>
      </c>
      <c r="L105" s="62" t="str">
        <f aca="false">VLOOKUP(L$11,Графік!$E$5:$H$32,3,0)</f>
        <v>ВВ</v>
      </c>
      <c r="M105" s="62" t="str">
        <f aca="false">VLOOKUP(M$11,Графік!$E$5:$H$32,3,0)</f>
        <v>ВВ</v>
      </c>
      <c r="N105" s="62" t="str">
        <f aca="false">VLOOKUP(N$11,Графік!$E$5:$H$32,3,0)</f>
        <v>Р</v>
      </c>
      <c r="O105" s="62" t="str">
        <f aca="false">VLOOKUP(O$11,Графік!$E$5:$H$32,3,0)</f>
        <v>Р</v>
      </c>
      <c r="P105" s="62" t="str">
        <f aca="false">VLOOKUP(P$11,Графік!$E$5:$H$32,3,0)</f>
        <v>Р</v>
      </c>
      <c r="Q105" s="62" t="str">
        <f aca="false">VLOOKUP(Q$11,Графік!$E$5:$H$32,3,0)</f>
        <v>Р</v>
      </c>
      <c r="R105" s="62" t="str">
        <f aca="false">VLOOKUP(R$11,Графік!$E$5:$H$32,3,0)</f>
        <v>ВВ</v>
      </c>
      <c r="S105" s="62" t="str">
        <f aca="false">VLOOKUP(S$11,Графік!$E$5:$H$32,3,0)</f>
        <v>ВВ</v>
      </c>
      <c r="T105" s="62" t="str">
        <f aca="false">VLOOKUP(T$11,Графік!$E$5:$H$32,3,0)</f>
        <v>Р</v>
      </c>
      <c r="U105" s="62" t="str">
        <f aca="false">VLOOKUP(U$11,Графік!$E$5:$H$32,3,0)</f>
        <v>Р</v>
      </c>
      <c r="V105" s="62" t="str">
        <f aca="false">VLOOKUP(V$11,Графік!$E$5:$H$32,3,0)</f>
        <v>Р</v>
      </c>
      <c r="W105" s="62" t="str">
        <f aca="false">VLOOKUP(W$11,Графік!$E$5:$H$32,3,0)</f>
        <v>Р</v>
      </c>
      <c r="X105" s="62" t="str">
        <f aca="false">VLOOKUP(X$11,Графік!$E$5:$H$32,3,0)</f>
        <v>ВВ</v>
      </c>
      <c r="Y105" s="62" t="str">
        <f aca="false">VLOOKUP(Y$11,Графік!$E$5:$H$32,3,0)</f>
        <v>ВВ</v>
      </c>
      <c r="Z105" s="62" t="str">
        <f aca="false">VLOOKUP(Z$11,Графік!$E$5:$H$32,3,0)</f>
        <v>Р</v>
      </c>
      <c r="AA105" s="62" t="str">
        <f aca="false">VLOOKUP(AA$11,Графік!$E$5:$H$32,3,0)</f>
        <v>Р</v>
      </c>
      <c r="AB105" s="62" t="str">
        <f aca="false">VLOOKUP(AB$11,Графік!$E$5:$H$32,3,0)</f>
        <v>Р</v>
      </c>
      <c r="AC105" s="62" t="str">
        <f aca="false">VLOOKUP(AC$11,Графік!$E$5:$H$32,3,0)</f>
        <v>Р</v>
      </c>
      <c r="AD105" s="62" t="str">
        <f aca="false">VLOOKUP(AD$11,Графік!$E$5:$H$32,3,0)</f>
        <v>ВВ</v>
      </c>
      <c r="AE105" s="62" t="str">
        <f aca="false">VLOOKUP(AE$11,Графік!$E$5:$H$32,3,0)</f>
        <v>ВВ</v>
      </c>
      <c r="AF105" s="62" t="str">
        <f aca="false">VLOOKUP(AF$11,Графік!$E$5:$H$32,3,0)</f>
        <v>Р</v>
      </c>
      <c r="AG105" s="62" t="str">
        <f aca="false">VLOOKUP(AG$11,Графік!$E$5:$H$32,3,0)</f>
        <v>Р</v>
      </c>
      <c r="AH105" s="62"/>
      <c r="AI105" s="62"/>
      <c r="AJ105" s="65"/>
      <c r="AK105" s="93" t="n">
        <f aca="false">SUMIF($F105:$AJ108,"Р",$F106:$AJ106)</f>
        <v>144</v>
      </c>
      <c r="AL105" s="94" t="n">
        <f aca="false">SUMIF($F107:$AJ108,"НУ",$F108:$AJ108)</f>
        <v>0</v>
      </c>
      <c r="AM105" s="95" t="n">
        <f aca="false">SUMIF(F105:AJ108,"РВ",F106:AJ106)</f>
        <v>0</v>
      </c>
      <c r="AN105" s="96" t="n">
        <f aca="false">AK105+AL105+AM105</f>
        <v>144</v>
      </c>
      <c r="AO105" s="70" t="n">
        <f aca="false">COUNTIF($F105:$AJ108,"=Р")</f>
        <v>18</v>
      </c>
      <c r="AP105" s="97" t="n">
        <f aca="false">COUNTIF($F105:$AJ108,"=ВВ")</f>
        <v>10</v>
      </c>
      <c r="AQ105" s="97" t="n">
        <f aca="false">COUNTIF($F105:$AJ108,"=В")</f>
        <v>0</v>
      </c>
      <c r="AR105" s="98" t="n">
        <f aca="false">COUNTIF($F105:$AJ108,"=НА")</f>
        <v>0</v>
      </c>
      <c r="AS105" s="98" t="n">
        <f aca="false">COUNTIF(F105:AJ108,"=ТН")</f>
        <v>0</v>
      </c>
      <c r="AT105" s="98" t="n">
        <f aca="false">COUNTIF($F105:$AJ108,"=ВД")</f>
        <v>0</v>
      </c>
      <c r="AU105" s="98" t="n">
        <f aca="false">COUNTIF($F105:$AJ108,"=ВП")</f>
        <v>0</v>
      </c>
      <c r="AV105" s="98" t="n">
        <f aca="false">COUNTIF($F105:$AJ108,"=ДД")</f>
        <v>0</v>
      </c>
      <c r="AW105" s="98" t="n">
        <f aca="false">COUNTIF($F105:$AJ108,"=П")</f>
        <v>0</v>
      </c>
      <c r="AX105" s="98" t="n">
        <f aca="false">COUNTIF($F105:$AJ108,"=ПР")</f>
        <v>0</v>
      </c>
      <c r="AY105" s="99" t="n">
        <f aca="false">COUNTIF($F105:$AJ108,"=І")</f>
        <v>0</v>
      </c>
      <c r="AZ105" s="99" t="n">
        <f aca="false">COUNTIF($F105:$AJ108,"=НЗ")</f>
        <v>0</v>
      </c>
      <c r="BA105" s="73" t="str">
        <f aca="false">IF(C105&gt;1,Графік!$H$36,"")</f>
        <v/>
      </c>
    </row>
    <row r="106" customFormat="false" ht="12.75" hidden="false" customHeight="true" outlineLevel="0" collapsed="false">
      <c r="A106" s="57"/>
      <c r="B106" s="58"/>
      <c r="C106" s="102"/>
      <c r="D106" s="60"/>
      <c r="E106" s="100"/>
      <c r="F106" s="75" t="str">
        <f aca="false">IF(F105="Р",8,"")</f>
        <v/>
      </c>
      <c r="G106" s="76" t="str">
        <f aca="false">IF(G105="Р",8,"")</f>
        <v/>
      </c>
      <c r="H106" s="76" t="n">
        <f aca="false">IF(H105="Р",8,"")</f>
        <v>8</v>
      </c>
      <c r="I106" s="76" t="n">
        <f aca="false">IF(I105="Р",8,"")</f>
        <v>8</v>
      </c>
      <c r="J106" s="76" t="n">
        <f aca="false">IF(J105="Р",8,"")</f>
        <v>8</v>
      </c>
      <c r="K106" s="76" t="n">
        <f aca="false">IF(K105="Р",8,"")</f>
        <v>8</v>
      </c>
      <c r="L106" s="76" t="str">
        <f aca="false">IF(L105="Р",8,"")</f>
        <v/>
      </c>
      <c r="M106" s="76" t="str">
        <f aca="false">IF(M105="Р",8,"")</f>
        <v/>
      </c>
      <c r="N106" s="76" t="n">
        <f aca="false">IF(N105="Р",8,"")</f>
        <v>8</v>
      </c>
      <c r="O106" s="76" t="n">
        <f aca="false">IF(O105="Р",8,"")</f>
        <v>8</v>
      </c>
      <c r="P106" s="76" t="n">
        <f aca="false">IF(P105="Р",8,"")</f>
        <v>8</v>
      </c>
      <c r="Q106" s="76" t="n">
        <f aca="false">IF(Q105="Р",8,"")</f>
        <v>8</v>
      </c>
      <c r="R106" s="76" t="str">
        <f aca="false">IF(R105="Р",8,"")</f>
        <v/>
      </c>
      <c r="S106" s="76" t="str">
        <f aca="false">IF(S105="Р",8,"")</f>
        <v/>
      </c>
      <c r="T106" s="76" t="n">
        <f aca="false">IF(T105="Р",8,"")</f>
        <v>8</v>
      </c>
      <c r="U106" s="76" t="n">
        <f aca="false">IF(U105="Р",8,"")</f>
        <v>8</v>
      </c>
      <c r="V106" s="76" t="n">
        <f aca="false">IF(V105="Р",8,"")</f>
        <v>8</v>
      </c>
      <c r="W106" s="76" t="n">
        <f aca="false">IF(W105="Р",8,"")</f>
        <v>8</v>
      </c>
      <c r="X106" s="76" t="str">
        <f aca="false">IF(X105="Р",8,"")</f>
        <v/>
      </c>
      <c r="Y106" s="76" t="str">
        <f aca="false">IF(Y105="Р",8,"")</f>
        <v/>
      </c>
      <c r="Z106" s="76" t="n">
        <f aca="false">IF(Z105="Р",8,"")</f>
        <v>8</v>
      </c>
      <c r="AA106" s="76" t="n">
        <f aca="false">IF(AA105="Р",8,"")</f>
        <v>8</v>
      </c>
      <c r="AB106" s="76" t="n">
        <f aca="false">IF(AB105="Р",8,"")</f>
        <v>8</v>
      </c>
      <c r="AC106" s="76" t="n">
        <f aca="false">IF(AC105="Р",8,"")</f>
        <v>8</v>
      </c>
      <c r="AD106" s="76" t="str">
        <f aca="false">IF(AD105="Р",8,"")</f>
        <v/>
      </c>
      <c r="AE106" s="76" t="str">
        <f aca="false">IF(AE105="Р",8,"")</f>
        <v/>
      </c>
      <c r="AF106" s="76" t="n">
        <f aca="false">IF(AF105="Р",8,"")</f>
        <v>8</v>
      </c>
      <c r="AG106" s="76" t="n">
        <f aca="false">IF(AG105="Р",8,"")</f>
        <v>8</v>
      </c>
      <c r="AH106" s="76"/>
      <c r="AI106" s="76"/>
      <c r="AJ106" s="79"/>
      <c r="AK106" s="93"/>
      <c r="AL106" s="94"/>
      <c r="AM106" s="95"/>
      <c r="AN106" s="96"/>
      <c r="AO106" s="70"/>
      <c r="AP106" s="70"/>
      <c r="AQ106" s="70"/>
      <c r="AR106" s="98"/>
      <c r="AS106" s="98"/>
      <c r="AT106" s="98"/>
      <c r="AU106" s="98"/>
      <c r="AV106" s="98"/>
      <c r="AW106" s="98"/>
      <c r="AX106" s="98"/>
      <c r="AY106" s="99"/>
      <c r="AZ106" s="99"/>
      <c r="BA106" s="73"/>
    </row>
    <row r="107" customFormat="false" ht="12.75" hidden="false" customHeight="true" outlineLevel="0" collapsed="false">
      <c r="A107" s="57"/>
      <c r="B107" s="58"/>
      <c r="C107" s="102"/>
      <c r="D107" s="60"/>
      <c r="E107" s="100"/>
      <c r="F107" s="81" t="str">
        <f aca="false">IF(F108&gt;0,"НУ","")</f>
        <v/>
      </c>
      <c r="G107" s="82" t="str">
        <f aca="false">IF(G108&gt;0,"НУ","")</f>
        <v/>
      </c>
      <c r="H107" s="82" t="str">
        <f aca="false">IF(H108&gt;0,"НУ","")</f>
        <v/>
      </c>
      <c r="I107" s="82" t="str">
        <f aca="false">IF(I108&gt;0,"НУ","")</f>
        <v/>
      </c>
      <c r="J107" s="82" t="str">
        <f aca="false">IF(J108&gt;0,"НУ","")</f>
        <v/>
      </c>
      <c r="K107" s="82" t="str">
        <f aca="false">IF(K108&gt;0,"НУ","")</f>
        <v/>
      </c>
      <c r="L107" s="82" t="str">
        <f aca="false">IF(L108&gt;0,"НУ","")</f>
        <v/>
      </c>
      <c r="M107" s="82" t="str">
        <f aca="false">IF(M108&gt;0,"НУ","")</f>
        <v/>
      </c>
      <c r="N107" s="82" t="str">
        <f aca="false">IF(N108&gt;0,"НУ","")</f>
        <v/>
      </c>
      <c r="O107" s="82" t="str">
        <f aca="false">IF(O108&gt;0,"НУ","")</f>
        <v/>
      </c>
      <c r="P107" s="82" t="str">
        <f aca="false">IF(P108&gt;0,"НУ","")</f>
        <v/>
      </c>
      <c r="Q107" s="82" t="str">
        <f aca="false">IF(Q108&gt;0,"НУ","")</f>
        <v/>
      </c>
      <c r="R107" s="82" t="str">
        <f aca="false">IF(R108&gt;0,"НУ","")</f>
        <v/>
      </c>
      <c r="S107" s="82" t="str">
        <f aca="false">IF(S108&gt;0,"НУ","")</f>
        <v/>
      </c>
      <c r="T107" s="82" t="str">
        <f aca="false">IF(T108&gt;0,"НУ","")</f>
        <v/>
      </c>
      <c r="U107" s="82" t="str">
        <f aca="false">IF(U108&gt;0,"НУ","")</f>
        <v/>
      </c>
      <c r="V107" s="82" t="str">
        <f aca="false">IF(V108&gt;0,"НУ","")</f>
        <v/>
      </c>
      <c r="W107" s="82" t="str">
        <f aca="false">IF(W108&gt;0,"НУ","")</f>
        <v/>
      </c>
      <c r="X107" s="82" t="str">
        <f aca="false">IF(X108&gt;0,"НУ","")</f>
        <v/>
      </c>
      <c r="Y107" s="82" t="str">
        <f aca="false">IF(Y108&gt;0,"НУ","")</f>
        <v/>
      </c>
      <c r="Z107" s="82" t="str">
        <f aca="false">IF(Z108&gt;0,"НУ","")</f>
        <v/>
      </c>
      <c r="AA107" s="82" t="str">
        <f aca="false">IF(AA108&gt;0,"НУ","")</f>
        <v/>
      </c>
      <c r="AB107" s="82" t="str">
        <f aca="false">IF(AB108&gt;0,"НУ","")</f>
        <v/>
      </c>
      <c r="AC107" s="82" t="str">
        <f aca="false">IF(AC108&gt;0,"НУ","")</f>
        <v/>
      </c>
      <c r="AD107" s="82" t="str">
        <f aca="false">IF(AD108&gt;0,"НУ","")</f>
        <v/>
      </c>
      <c r="AE107" s="82" t="str">
        <f aca="false">IF(AE108&gt;0,"НУ","")</f>
        <v/>
      </c>
      <c r="AF107" s="82" t="str">
        <f aca="false">IF(AF108&gt;0,"НУ","")</f>
        <v/>
      </c>
      <c r="AG107" s="82" t="str">
        <f aca="false">IF(AG108&gt;0,"НУ","")</f>
        <v/>
      </c>
      <c r="AH107" s="83" t="str">
        <f aca="false">IF(AH108&gt;0,"НУ","")</f>
        <v/>
      </c>
      <c r="AI107" s="83" t="str">
        <f aca="false">IF(AI108&gt;0,"НУ","")</f>
        <v/>
      </c>
      <c r="AJ107" s="85" t="str">
        <f aca="false">IF(AJ108&gt;0,"НУ","")</f>
        <v/>
      </c>
      <c r="AK107" s="93"/>
      <c r="AL107" s="94"/>
      <c r="AM107" s="95"/>
      <c r="AN107" s="96"/>
      <c r="AO107" s="70"/>
      <c r="AP107" s="70"/>
      <c r="AQ107" s="70"/>
      <c r="AR107" s="98"/>
      <c r="AS107" s="98"/>
      <c r="AT107" s="98"/>
      <c r="AU107" s="98"/>
      <c r="AV107" s="98"/>
      <c r="AW107" s="98"/>
      <c r="AX107" s="98"/>
      <c r="AY107" s="99"/>
      <c r="AZ107" s="99"/>
      <c r="BA107" s="73"/>
    </row>
    <row r="108" customFormat="false" ht="13.5" hidden="false" customHeight="true" outlineLevel="0" collapsed="false">
      <c r="A108" s="57"/>
      <c r="B108" s="58"/>
      <c r="C108" s="102"/>
      <c r="D108" s="60"/>
      <c r="E108" s="101"/>
      <c r="F108" s="87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91"/>
      <c r="AK108" s="93"/>
      <c r="AL108" s="94"/>
      <c r="AM108" s="95"/>
      <c r="AN108" s="96"/>
      <c r="AO108" s="70"/>
      <c r="AP108" s="70"/>
      <c r="AQ108" s="70"/>
      <c r="AR108" s="98"/>
      <c r="AS108" s="98"/>
      <c r="AT108" s="98"/>
      <c r="AU108" s="98"/>
      <c r="AV108" s="98"/>
      <c r="AW108" s="98"/>
      <c r="AX108" s="98"/>
      <c r="AY108" s="99"/>
      <c r="AZ108" s="99"/>
      <c r="BA108" s="73"/>
    </row>
    <row r="109" customFormat="false" ht="12.75" hidden="false" customHeight="true" outlineLevel="0" collapsed="false">
      <c r="A109" s="57" t="n">
        <v>25</v>
      </c>
      <c r="B109" s="58" t="str">
        <f aca="false">IFERROR(VLOOKUP($C109,Списки!$A$1:$C$3999,2,0),"")</f>
        <v/>
      </c>
      <c r="C109" s="102"/>
      <c r="D109" s="60" t="str">
        <f aca="false">IFERROR(VLOOKUP($C109,Списки!$A$1:$C$3999,3,0),"")</f>
        <v/>
      </c>
      <c r="E109" s="92"/>
      <c r="F109" s="61" t="str">
        <f aca="false">VLOOKUP(F$11,Графік!$E$5:$H$32,3,0)</f>
        <v>ВВ</v>
      </c>
      <c r="G109" s="62" t="str">
        <f aca="false">VLOOKUP(G$11,Графік!$E$5:$H$32,3,0)</f>
        <v>ВВ</v>
      </c>
      <c r="H109" s="62" t="str">
        <f aca="false">VLOOKUP(H$11,Графік!$E$5:$H$32,3,0)</f>
        <v>Р</v>
      </c>
      <c r="I109" s="62" t="str">
        <f aca="false">VLOOKUP(I$11,Графік!$E$5:$H$32,3,0)</f>
        <v>Р</v>
      </c>
      <c r="J109" s="62" t="str">
        <f aca="false">VLOOKUP(J$11,Графік!$E$5:$H$32,3,0)</f>
        <v>Р</v>
      </c>
      <c r="K109" s="62" t="str">
        <f aca="false">VLOOKUP(K$11,Графік!$E$5:$H$32,3,0)</f>
        <v>Р</v>
      </c>
      <c r="L109" s="62" t="str">
        <f aca="false">VLOOKUP(L$11,Графік!$E$5:$H$32,3,0)</f>
        <v>ВВ</v>
      </c>
      <c r="M109" s="62" t="str">
        <f aca="false">VLOOKUP(M$11,Графік!$E$5:$H$32,3,0)</f>
        <v>ВВ</v>
      </c>
      <c r="N109" s="62" t="str">
        <f aca="false">VLOOKUP(N$11,Графік!$E$5:$H$32,3,0)</f>
        <v>Р</v>
      </c>
      <c r="O109" s="62" t="str">
        <f aca="false">VLOOKUP(O$11,Графік!$E$5:$H$32,3,0)</f>
        <v>Р</v>
      </c>
      <c r="P109" s="62" t="str">
        <f aca="false">VLOOKUP(P$11,Графік!$E$5:$H$32,3,0)</f>
        <v>Р</v>
      </c>
      <c r="Q109" s="62" t="str">
        <f aca="false">VLOOKUP(Q$11,Графік!$E$5:$H$32,3,0)</f>
        <v>Р</v>
      </c>
      <c r="R109" s="62" t="str">
        <f aca="false">VLOOKUP(R$11,Графік!$E$5:$H$32,3,0)</f>
        <v>ВВ</v>
      </c>
      <c r="S109" s="62" t="str">
        <f aca="false">VLOOKUP(S$11,Графік!$E$5:$H$32,3,0)</f>
        <v>ВВ</v>
      </c>
      <c r="T109" s="62" t="str">
        <f aca="false">VLOOKUP(T$11,Графік!$E$5:$H$32,3,0)</f>
        <v>Р</v>
      </c>
      <c r="U109" s="62" t="str">
        <f aca="false">VLOOKUP(U$11,Графік!$E$5:$H$32,3,0)</f>
        <v>Р</v>
      </c>
      <c r="V109" s="62" t="str">
        <f aca="false">VLOOKUP(V$11,Графік!$E$5:$H$32,3,0)</f>
        <v>Р</v>
      </c>
      <c r="W109" s="62" t="str">
        <f aca="false">VLOOKUP(W$11,Графік!$E$5:$H$32,3,0)</f>
        <v>Р</v>
      </c>
      <c r="X109" s="62" t="str">
        <f aca="false">VLOOKUP(X$11,Графік!$E$5:$H$32,3,0)</f>
        <v>ВВ</v>
      </c>
      <c r="Y109" s="62" t="str">
        <f aca="false">VLOOKUP(Y$11,Графік!$E$5:$H$32,3,0)</f>
        <v>ВВ</v>
      </c>
      <c r="Z109" s="62" t="str">
        <f aca="false">VLOOKUP(Z$11,Графік!$E$5:$H$32,3,0)</f>
        <v>Р</v>
      </c>
      <c r="AA109" s="62" t="str">
        <f aca="false">VLOOKUP(AA$11,Графік!$E$5:$H$32,3,0)</f>
        <v>Р</v>
      </c>
      <c r="AB109" s="62" t="str">
        <f aca="false">VLOOKUP(AB$11,Графік!$E$5:$H$32,3,0)</f>
        <v>Р</v>
      </c>
      <c r="AC109" s="62" t="str">
        <f aca="false">VLOOKUP(AC$11,Графік!$E$5:$H$32,3,0)</f>
        <v>Р</v>
      </c>
      <c r="AD109" s="62" t="str">
        <f aca="false">VLOOKUP(AD$11,Графік!$E$5:$H$32,3,0)</f>
        <v>ВВ</v>
      </c>
      <c r="AE109" s="62" t="str">
        <f aca="false">VLOOKUP(AE$11,Графік!$E$5:$H$32,3,0)</f>
        <v>ВВ</v>
      </c>
      <c r="AF109" s="62" t="str">
        <f aca="false">VLOOKUP(AF$11,Графік!$E$5:$H$32,3,0)</f>
        <v>Р</v>
      </c>
      <c r="AG109" s="62" t="str">
        <f aca="false">VLOOKUP(AG$11,Графік!$E$5:$H$32,3,0)</f>
        <v>Р</v>
      </c>
      <c r="AH109" s="62"/>
      <c r="AI109" s="62"/>
      <c r="AJ109" s="65"/>
      <c r="AK109" s="93" t="n">
        <f aca="false">SUMIF($F109:$AJ112,"Р",$F110:$AJ110)</f>
        <v>144</v>
      </c>
      <c r="AL109" s="94" t="n">
        <f aca="false">SUMIF($F111:$AJ112,"НУ",$F112:$AJ112)</f>
        <v>0</v>
      </c>
      <c r="AM109" s="95" t="n">
        <f aca="false">SUMIF(F109:AJ112,"РВ",F110:AJ110)</f>
        <v>0</v>
      </c>
      <c r="AN109" s="96" t="n">
        <f aca="false">AK109+AL109+AM109</f>
        <v>144</v>
      </c>
      <c r="AO109" s="70" t="n">
        <f aca="false">COUNTIF($F109:$AJ112,"=Р")</f>
        <v>18</v>
      </c>
      <c r="AP109" s="97" t="n">
        <f aca="false">COUNTIF($F109:$AJ112,"=ВВ")</f>
        <v>10</v>
      </c>
      <c r="AQ109" s="97" t="n">
        <f aca="false">COUNTIF($F109:$AJ112,"=В")</f>
        <v>0</v>
      </c>
      <c r="AR109" s="98" t="n">
        <f aca="false">COUNTIF($F109:$AJ112,"=НА")</f>
        <v>0</v>
      </c>
      <c r="AS109" s="98" t="n">
        <f aca="false">COUNTIF(F109:AJ112,"=ТН")</f>
        <v>0</v>
      </c>
      <c r="AT109" s="98" t="n">
        <f aca="false">COUNTIF($F109:$AJ112,"=ВД")</f>
        <v>0</v>
      </c>
      <c r="AU109" s="98" t="n">
        <f aca="false">COUNTIF($F109:$AJ112,"=ВП")</f>
        <v>0</v>
      </c>
      <c r="AV109" s="98" t="n">
        <f aca="false">COUNTIF($F109:$AJ112,"=ДД")</f>
        <v>0</v>
      </c>
      <c r="AW109" s="98" t="n">
        <f aca="false">COUNTIF($F109:$AJ112,"=П")</f>
        <v>0</v>
      </c>
      <c r="AX109" s="98" t="n">
        <f aca="false">COUNTIF($F109:$AJ112,"=ПР")</f>
        <v>0</v>
      </c>
      <c r="AY109" s="99" t="n">
        <f aca="false">COUNTIF($F109:$AJ112,"=І")</f>
        <v>0</v>
      </c>
      <c r="AZ109" s="99" t="n">
        <f aca="false">COUNTIF($F109:$AJ112,"=НЗ")</f>
        <v>0</v>
      </c>
      <c r="BA109" s="73" t="str">
        <f aca="false">IF(C109&gt;1,Графік!$H$36,"")</f>
        <v/>
      </c>
    </row>
    <row r="110" customFormat="false" ht="12.75" hidden="false" customHeight="true" outlineLevel="0" collapsed="false">
      <c r="A110" s="57"/>
      <c r="B110" s="58"/>
      <c r="C110" s="102"/>
      <c r="D110" s="60"/>
      <c r="E110" s="100"/>
      <c r="F110" s="75" t="str">
        <f aca="false">IF(F109="Р",8,"")</f>
        <v/>
      </c>
      <c r="G110" s="76" t="str">
        <f aca="false">IF(G109="Р",8,"")</f>
        <v/>
      </c>
      <c r="H110" s="76" t="n">
        <f aca="false">IF(H109="Р",8,"")</f>
        <v>8</v>
      </c>
      <c r="I110" s="76" t="n">
        <f aca="false">IF(I109="Р",8,"")</f>
        <v>8</v>
      </c>
      <c r="J110" s="76" t="n">
        <f aca="false">IF(J109="Р",8,"")</f>
        <v>8</v>
      </c>
      <c r="K110" s="76" t="n">
        <f aca="false">IF(K109="Р",8,"")</f>
        <v>8</v>
      </c>
      <c r="L110" s="76" t="str">
        <f aca="false">IF(L109="Р",8,"")</f>
        <v/>
      </c>
      <c r="M110" s="76" t="str">
        <f aca="false">IF(M109="Р",8,"")</f>
        <v/>
      </c>
      <c r="N110" s="76" t="n">
        <f aca="false">IF(N109="Р",8,"")</f>
        <v>8</v>
      </c>
      <c r="O110" s="76" t="n">
        <f aca="false">IF(O109="Р",8,"")</f>
        <v>8</v>
      </c>
      <c r="P110" s="76" t="n">
        <f aca="false">IF(P109="Р",8,"")</f>
        <v>8</v>
      </c>
      <c r="Q110" s="76" t="n">
        <f aca="false">IF(Q109="Р",8,"")</f>
        <v>8</v>
      </c>
      <c r="R110" s="76" t="str">
        <f aca="false">IF(R109="Р",8,"")</f>
        <v/>
      </c>
      <c r="S110" s="76" t="str">
        <f aca="false">IF(S109="Р",8,"")</f>
        <v/>
      </c>
      <c r="T110" s="76" t="n">
        <f aca="false">IF(T109="Р",8,"")</f>
        <v>8</v>
      </c>
      <c r="U110" s="76" t="n">
        <f aca="false">IF(U109="Р",8,"")</f>
        <v>8</v>
      </c>
      <c r="V110" s="76" t="n">
        <f aca="false">IF(V109="Р",8,"")</f>
        <v>8</v>
      </c>
      <c r="W110" s="76" t="n">
        <f aca="false">IF(W109="Р",8,"")</f>
        <v>8</v>
      </c>
      <c r="X110" s="76" t="str">
        <f aca="false">IF(X109="Р",8,"")</f>
        <v/>
      </c>
      <c r="Y110" s="76" t="str">
        <f aca="false">IF(Y109="Р",8,"")</f>
        <v/>
      </c>
      <c r="Z110" s="76" t="n">
        <f aca="false">IF(Z109="Р",8,"")</f>
        <v>8</v>
      </c>
      <c r="AA110" s="76" t="n">
        <f aca="false">IF(AA109="Р",8,"")</f>
        <v>8</v>
      </c>
      <c r="AB110" s="76" t="n">
        <f aca="false">IF(AB109="Р",8,"")</f>
        <v>8</v>
      </c>
      <c r="AC110" s="76" t="n">
        <f aca="false">IF(AC109="Р",8,"")</f>
        <v>8</v>
      </c>
      <c r="AD110" s="76" t="str">
        <f aca="false">IF(AD109="Р",8,"")</f>
        <v/>
      </c>
      <c r="AE110" s="76" t="str">
        <f aca="false">IF(AE109="Р",8,"")</f>
        <v/>
      </c>
      <c r="AF110" s="76" t="n">
        <f aca="false">IF(AF109="Р",8,"")</f>
        <v>8</v>
      </c>
      <c r="AG110" s="76" t="n">
        <f aca="false">IF(AG109="Р",8,"")</f>
        <v>8</v>
      </c>
      <c r="AH110" s="76"/>
      <c r="AI110" s="76"/>
      <c r="AJ110" s="79"/>
      <c r="AK110" s="93"/>
      <c r="AL110" s="94"/>
      <c r="AM110" s="95"/>
      <c r="AN110" s="96"/>
      <c r="AO110" s="70"/>
      <c r="AP110" s="70"/>
      <c r="AQ110" s="70"/>
      <c r="AR110" s="98"/>
      <c r="AS110" s="98"/>
      <c r="AT110" s="98"/>
      <c r="AU110" s="98"/>
      <c r="AV110" s="98"/>
      <c r="AW110" s="98"/>
      <c r="AX110" s="98"/>
      <c r="AY110" s="99"/>
      <c r="AZ110" s="99"/>
      <c r="BA110" s="73"/>
    </row>
    <row r="111" customFormat="false" ht="12.75" hidden="false" customHeight="true" outlineLevel="0" collapsed="false">
      <c r="A111" s="57"/>
      <c r="B111" s="58"/>
      <c r="C111" s="102"/>
      <c r="D111" s="60"/>
      <c r="E111" s="100"/>
      <c r="F111" s="81" t="str">
        <f aca="false">IF(F112&gt;0,"НУ","")</f>
        <v/>
      </c>
      <c r="G111" s="82" t="str">
        <f aca="false">IF(G112&gt;0,"НУ","")</f>
        <v/>
      </c>
      <c r="H111" s="82" t="str">
        <f aca="false">IF(H112&gt;0,"НУ","")</f>
        <v/>
      </c>
      <c r="I111" s="82" t="str">
        <f aca="false">IF(I112&gt;0,"НУ","")</f>
        <v/>
      </c>
      <c r="J111" s="82" t="str">
        <f aca="false">IF(J112&gt;0,"НУ","")</f>
        <v/>
      </c>
      <c r="K111" s="82" t="str">
        <f aca="false">IF(K112&gt;0,"НУ","")</f>
        <v/>
      </c>
      <c r="L111" s="82" t="str">
        <f aca="false">IF(L112&gt;0,"НУ","")</f>
        <v/>
      </c>
      <c r="M111" s="82" t="str">
        <f aca="false">IF(M112&gt;0,"НУ","")</f>
        <v/>
      </c>
      <c r="N111" s="82" t="str">
        <f aca="false">IF(N112&gt;0,"НУ","")</f>
        <v/>
      </c>
      <c r="O111" s="82" t="str">
        <f aca="false">IF(O112&gt;0,"НУ","")</f>
        <v/>
      </c>
      <c r="P111" s="82" t="str">
        <f aca="false">IF(P112&gt;0,"НУ","")</f>
        <v/>
      </c>
      <c r="Q111" s="82" t="str">
        <f aca="false">IF(Q112&gt;0,"НУ","")</f>
        <v/>
      </c>
      <c r="R111" s="82" t="str">
        <f aca="false">IF(R112&gt;0,"НУ","")</f>
        <v/>
      </c>
      <c r="S111" s="82" t="str">
        <f aca="false">IF(S112&gt;0,"НУ","")</f>
        <v/>
      </c>
      <c r="T111" s="82" t="str">
        <f aca="false">IF(T112&gt;0,"НУ","")</f>
        <v/>
      </c>
      <c r="U111" s="82" t="str">
        <f aca="false">IF(U112&gt;0,"НУ","")</f>
        <v/>
      </c>
      <c r="V111" s="82" t="str">
        <f aca="false">IF(V112&gt;0,"НУ","")</f>
        <v/>
      </c>
      <c r="W111" s="82" t="str">
        <f aca="false">IF(W112&gt;0,"НУ","")</f>
        <v/>
      </c>
      <c r="X111" s="82" t="str">
        <f aca="false">IF(X112&gt;0,"НУ","")</f>
        <v/>
      </c>
      <c r="Y111" s="82" t="str">
        <f aca="false">IF(Y112&gt;0,"НУ","")</f>
        <v/>
      </c>
      <c r="Z111" s="82" t="str">
        <f aca="false">IF(Z112&gt;0,"НУ","")</f>
        <v/>
      </c>
      <c r="AA111" s="82" t="str">
        <f aca="false">IF(AA112&gt;0,"НУ","")</f>
        <v/>
      </c>
      <c r="AB111" s="82" t="str">
        <f aca="false">IF(AB112&gt;0,"НУ","")</f>
        <v/>
      </c>
      <c r="AC111" s="82" t="str">
        <f aca="false">IF(AC112&gt;0,"НУ","")</f>
        <v/>
      </c>
      <c r="AD111" s="82" t="str">
        <f aca="false">IF(AD112&gt;0,"НУ","")</f>
        <v/>
      </c>
      <c r="AE111" s="82" t="str">
        <f aca="false">IF(AE112&gt;0,"НУ","")</f>
        <v/>
      </c>
      <c r="AF111" s="82" t="str">
        <f aca="false">IF(AF112&gt;0,"НУ","")</f>
        <v/>
      </c>
      <c r="AG111" s="82" t="str">
        <f aca="false">IF(AG112&gt;0,"НУ","")</f>
        <v/>
      </c>
      <c r="AH111" s="83" t="str">
        <f aca="false">IF(AH112&gt;0,"НУ","")</f>
        <v/>
      </c>
      <c r="AI111" s="83" t="str">
        <f aca="false">IF(AI112&gt;0,"НУ","")</f>
        <v/>
      </c>
      <c r="AJ111" s="85" t="str">
        <f aca="false">IF(AJ112&gt;0,"НУ","")</f>
        <v/>
      </c>
      <c r="AK111" s="93"/>
      <c r="AL111" s="94"/>
      <c r="AM111" s="95"/>
      <c r="AN111" s="96"/>
      <c r="AO111" s="70"/>
      <c r="AP111" s="70"/>
      <c r="AQ111" s="70"/>
      <c r="AR111" s="98"/>
      <c r="AS111" s="98"/>
      <c r="AT111" s="98"/>
      <c r="AU111" s="98"/>
      <c r="AV111" s="98"/>
      <c r="AW111" s="98"/>
      <c r="AX111" s="98"/>
      <c r="AY111" s="99"/>
      <c r="AZ111" s="99"/>
      <c r="BA111" s="73"/>
    </row>
    <row r="112" customFormat="false" ht="13.5" hidden="false" customHeight="true" outlineLevel="0" collapsed="false">
      <c r="A112" s="57"/>
      <c r="B112" s="58"/>
      <c r="C112" s="102"/>
      <c r="D112" s="60"/>
      <c r="E112" s="101"/>
      <c r="F112" s="87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91"/>
      <c r="AK112" s="93"/>
      <c r="AL112" s="94"/>
      <c r="AM112" s="95"/>
      <c r="AN112" s="96"/>
      <c r="AO112" s="70"/>
      <c r="AP112" s="70"/>
      <c r="AQ112" s="70"/>
      <c r="AR112" s="98"/>
      <c r="AS112" s="98"/>
      <c r="AT112" s="98"/>
      <c r="AU112" s="98"/>
      <c r="AV112" s="98"/>
      <c r="AW112" s="98"/>
      <c r="AX112" s="98"/>
      <c r="AY112" s="99"/>
      <c r="AZ112" s="99"/>
      <c r="BA112" s="73"/>
    </row>
    <row r="113" customFormat="false" ht="12.75" hidden="false" customHeight="true" outlineLevel="0" collapsed="false">
      <c r="A113" s="57" t="n">
        <v>26</v>
      </c>
      <c r="B113" s="58" t="str">
        <f aca="false">IFERROR(VLOOKUP($C113,Списки!$A$1:$C$3999,2,0),"")</f>
        <v/>
      </c>
      <c r="C113" s="102"/>
      <c r="D113" s="60" t="str">
        <f aca="false">IFERROR(VLOOKUP($C113,Списки!$A$1:$C$3999,3,0),"")</f>
        <v/>
      </c>
      <c r="E113" s="92"/>
      <c r="F113" s="61" t="str">
        <f aca="false">VLOOKUP(F$11,Графік!$E$5:$H$32,3,0)</f>
        <v>ВВ</v>
      </c>
      <c r="G113" s="62" t="str">
        <f aca="false">VLOOKUP(G$11,Графік!$E$5:$H$32,3,0)</f>
        <v>ВВ</v>
      </c>
      <c r="H113" s="62" t="str">
        <f aca="false">VLOOKUP(H$11,Графік!$E$5:$H$32,3,0)</f>
        <v>Р</v>
      </c>
      <c r="I113" s="62" t="str">
        <f aca="false">VLOOKUP(I$11,Графік!$E$5:$H$32,3,0)</f>
        <v>Р</v>
      </c>
      <c r="J113" s="62" t="str">
        <f aca="false">VLOOKUP(J$11,Графік!$E$5:$H$32,3,0)</f>
        <v>Р</v>
      </c>
      <c r="K113" s="62" t="str">
        <f aca="false">VLOOKUP(K$11,Графік!$E$5:$H$32,3,0)</f>
        <v>Р</v>
      </c>
      <c r="L113" s="62" t="str">
        <f aca="false">VLOOKUP(L$11,Графік!$E$5:$H$32,3,0)</f>
        <v>ВВ</v>
      </c>
      <c r="M113" s="62" t="str">
        <f aca="false">VLOOKUP(M$11,Графік!$E$5:$H$32,3,0)</f>
        <v>ВВ</v>
      </c>
      <c r="N113" s="62" t="str">
        <f aca="false">VLOOKUP(N$11,Графік!$E$5:$H$32,3,0)</f>
        <v>Р</v>
      </c>
      <c r="O113" s="62" t="str">
        <f aca="false">VLOOKUP(O$11,Графік!$E$5:$H$32,3,0)</f>
        <v>Р</v>
      </c>
      <c r="P113" s="62" t="str">
        <f aca="false">VLOOKUP(P$11,Графік!$E$5:$H$32,3,0)</f>
        <v>Р</v>
      </c>
      <c r="Q113" s="62" t="str">
        <f aca="false">VLOOKUP(Q$11,Графік!$E$5:$H$32,3,0)</f>
        <v>Р</v>
      </c>
      <c r="R113" s="62" t="str">
        <f aca="false">VLOOKUP(R$11,Графік!$E$5:$H$32,3,0)</f>
        <v>ВВ</v>
      </c>
      <c r="S113" s="62" t="str">
        <f aca="false">VLOOKUP(S$11,Графік!$E$5:$H$32,3,0)</f>
        <v>ВВ</v>
      </c>
      <c r="T113" s="62" t="str">
        <f aca="false">VLOOKUP(T$11,Графік!$E$5:$H$32,3,0)</f>
        <v>Р</v>
      </c>
      <c r="U113" s="62" t="str">
        <f aca="false">VLOOKUP(U$11,Графік!$E$5:$H$32,3,0)</f>
        <v>Р</v>
      </c>
      <c r="V113" s="62" t="str">
        <f aca="false">VLOOKUP(V$11,Графік!$E$5:$H$32,3,0)</f>
        <v>Р</v>
      </c>
      <c r="W113" s="62" t="str">
        <f aca="false">VLOOKUP(W$11,Графік!$E$5:$H$32,3,0)</f>
        <v>Р</v>
      </c>
      <c r="X113" s="62" t="str">
        <f aca="false">VLOOKUP(X$11,Графік!$E$5:$H$32,3,0)</f>
        <v>ВВ</v>
      </c>
      <c r="Y113" s="62" t="str">
        <f aca="false">VLOOKUP(Y$11,Графік!$E$5:$H$32,3,0)</f>
        <v>ВВ</v>
      </c>
      <c r="Z113" s="62" t="str">
        <f aca="false">VLOOKUP(Z$11,Графік!$E$5:$H$32,3,0)</f>
        <v>Р</v>
      </c>
      <c r="AA113" s="62" t="str">
        <f aca="false">VLOOKUP(AA$11,Графік!$E$5:$H$32,3,0)</f>
        <v>Р</v>
      </c>
      <c r="AB113" s="62" t="str">
        <f aca="false">VLOOKUP(AB$11,Графік!$E$5:$H$32,3,0)</f>
        <v>Р</v>
      </c>
      <c r="AC113" s="62" t="str">
        <f aca="false">VLOOKUP(AC$11,Графік!$E$5:$H$32,3,0)</f>
        <v>Р</v>
      </c>
      <c r="AD113" s="62" t="str">
        <f aca="false">VLOOKUP(AD$11,Графік!$E$5:$H$32,3,0)</f>
        <v>ВВ</v>
      </c>
      <c r="AE113" s="62" t="str">
        <f aca="false">VLOOKUP(AE$11,Графік!$E$5:$H$32,3,0)</f>
        <v>ВВ</v>
      </c>
      <c r="AF113" s="62" t="str">
        <f aca="false">VLOOKUP(AF$11,Графік!$E$5:$H$32,3,0)</f>
        <v>Р</v>
      </c>
      <c r="AG113" s="62" t="str">
        <f aca="false">VLOOKUP(AG$11,Графік!$E$5:$H$32,3,0)</f>
        <v>Р</v>
      </c>
      <c r="AH113" s="62"/>
      <c r="AI113" s="62"/>
      <c r="AJ113" s="65"/>
      <c r="AK113" s="93" t="n">
        <f aca="false">SUMIF($F113:$AJ116,"Р",$F114:$AJ114)</f>
        <v>144</v>
      </c>
      <c r="AL113" s="94" t="n">
        <f aca="false">SUMIF($F115:$AJ116,"НУ",$F116:$AJ116)</f>
        <v>0</v>
      </c>
      <c r="AM113" s="95" t="n">
        <f aca="false">SUMIF(F113:AJ116,"РВ",F114:AJ114)</f>
        <v>0</v>
      </c>
      <c r="AN113" s="96" t="n">
        <f aca="false">AK113+AL113+AM113</f>
        <v>144</v>
      </c>
      <c r="AO113" s="70" t="n">
        <f aca="false">COUNTIF($F113:$AJ116,"=Р")</f>
        <v>18</v>
      </c>
      <c r="AP113" s="97" t="n">
        <f aca="false">COUNTIF($F113:$AJ116,"=ВВ")</f>
        <v>10</v>
      </c>
      <c r="AQ113" s="97" t="n">
        <f aca="false">COUNTIF($F113:$AJ116,"=В")</f>
        <v>0</v>
      </c>
      <c r="AR113" s="98" t="n">
        <f aca="false">COUNTIF($F113:$AJ116,"=НА")</f>
        <v>0</v>
      </c>
      <c r="AS113" s="98" t="n">
        <f aca="false">COUNTIF(F113:AJ116,"=ТН")</f>
        <v>0</v>
      </c>
      <c r="AT113" s="98" t="n">
        <f aca="false">COUNTIF($F113:$AJ116,"=ВД")</f>
        <v>0</v>
      </c>
      <c r="AU113" s="98" t="n">
        <f aca="false">COUNTIF($F113:$AJ116,"=ВП")</f>
        <v>0</v>
      </c>
      <c r="AV113" s="98" t="n">
        <f aca="false">COUNTIF($F113:$AJ116,"=ДД")</f>
        <v>0</v>
      </c>
      <c r="AW113" s="98" t="n">
        <f aca="false">COUNTIF($F113:$AJ116,"=П")</f>
        <v>0</v>
      </c>
      <c r="AX113" s="98" t="n">
        <f aca="false">COUNTIF($F113:$AJ116,"=ПР")</f>
        <v>0</v>
      </c>
      <c r="AY113" s="99" t="n">
        <f aca="false">COUNTIF($F113:$AJ116,"=І")</f>
        <v>0</v>
      </c>
      <c r="AZ113" s="99" t="n">
        <f aca="false">COUNTIF($F113:$AJ116,"=НЗ")</f>
        <v>0</v>
      </c>
      <c r="BA113" s="73" t="str">
        <f aca="false">IF(C113&gt;1,Графік!$H$36,"")</f>
        <v/>
      </c>
    </row>
    <row r="114" customFormat="false" ht="12.75" hidden="false" customHeight="true" outlineLevel="0" collapsed="false">
      <c r="A114" s="57"/>
      <c r="B114" s="58"/>
      <c r="C114" s="102"/>
      <c r="D114" s="60"/>
      <c r="E114" s="100"/>
      <c r="F114" s="75" t="str">
        <f aca="false">IF(F113="Р",8,"")</f>
        <v/>
      </c>
      <c r="G114" s="76" t="str">
        <f aca="false">IF(G113="Р",8,"")</f>
        <v/>
      </c>
      <c r="H114" s="76" t="n">
        <f aca="false">IF(H113="Р",8,"")</f>
        <v>8</v>
      </c>
      <c r="I114" s="76" t="n">
        <f aca="false">IF(I113="Р",8,"")</f>
        <v>8</v>
      </c>
      <c r="J114" s="76" t="n">
        <f aca="false">IF(J113="Р",8,"")</f>
        <v>8</v>
      </c>
      <c r="K114" s="76" t="n">
        <f aca="false">IF(K113="Р",8,"")</f>
        <v>8</v>
      </c>
      <c r="L114" s="76" t="str">
        <f aca="false">IF(L113="Р",8,"")</f>
        <v/>
      </c>
      <c r="M114" s="76" t="str">
        <f aca="false">IF(M113="Р",8,"")</f>
        <v/>
      </c>
      <c r="N114" s="76" t="n">
        <f aca="false">IF(N113="Р",8,"")</f>
        <v>8</v>
      </c>
      <c r="O114" s="76" t="n">
        <f aca="false">IF(O113="Р",8,"")</f>
        <v>8</v>
      </c>
      <c r="P114" s="76" t="n">
        <f aca="false">IF(P113="Р",8,"")</f>
        <v>8</v>
      </c>
      <c r="Q114" s="76" t="n">
        <f aca="false">IF(Q113="Р",8,"")</f>
        <v>8</v>
      </c>
      <c r="R114" s="76" t="str">
        <f aca="false">IF(R113="Р",8,"")</f>
        <v/>
      </c>
      <c r="S114" s="76" t="str">
        <f aca="false">IF(S113="Р",8,"")</f>
        <v/>
      </c>
      <c r="T114" s="76" t="n">
        <f aca="false">IF(T113="Р",8,"")</f>
        <v>8</v>
      </c>
      <c r="U114" s="76" t="n">
        <f aca="false">IF(U113="Р",8,"")</f>
        <v>8</v>
      </c>
      <c r="V114" s="76" t="n">
        <f aca="false">IF(V113="Р",8,"")</f>
        <v>8</v>
      </c>
      <c r="W114" s="76" t="n">
        <f aca="false">IF(W113="Р",8,"")</f>
        <v>8</v>
      </c>
      <c r="X114" s="76" t="str">
        <f aca="false">IF(X113="Р",8,"")</f>
        <v/>
      </c>
      <c r="Y114" s="76" t="str">
        <f aca="false">IF(Y113="Р",8,"")</f>
        <v/>
      </c>
      <c r="Z114" s="76" t="n">
        <f aca="false">IF(Z113="Р",8,"")</f>
        <v>8</v>
      </c>
      <c r="AA114" s="76" t="n">
        <f aca="false">IF(AA113="Р",8,"")</f>
        <v>8</v>
      </c>
      <c r="AB114" s="76" t="n">
        <f aca="false">IF(AB113="Р",8,"")</f>
        <v>8</v>
      </c>
      <c r="AC114" s="76" t="n">
        <f aca="false">IF(AC113="Р",8,"")</f>
        <v>8</v>
      </c>
      <c r="AD114" s="76" t="str">
        <f aca="false">IF(AD113="Р",8,"")</f>
        <v/>
      </c>
      <c r="AE114" s="76" t="str">
        <f aca="false">IF(AE113="Р",8,"")</f>
        <v/>
      </c>
      <c r="AF114" s="76" t="n">
        <f aca="false">IF(AF113="Р",8,"")</f>
        <v>8</v>
      </c>
      <c r="AG114" s="76" t="n">
        <f aca="false">IF(AG113="Р",8,"")</f>
        <v>8</v>
      </c>
      <c r="AH114" s="76"/>
      <c r="AI114" s="76"/>
      <c r="AJ114" s="79"/>
      <c r="AK114" s="93"/>
      <c r="AL114" s="94"/>
      <c r="AM114" s="95"/>
      <c r="AN114" s="96"/>
      <c r="AO114" s="70"/>
      <c r="AP114" s="70"/>
      <c r="AQ114" s="70"/>
      <c r="AR114" s="98"/>
      <c r="AS114" s="98"/>
      <c r="AT114" s="98"/>
      <c r="AU114" s="98"/>
      <c r="AV114" s="98"/>
      <c r="AW114" s="98"/>
      <c r="AX114" s="98"/>
      <c r="AY114" s="99"/>
      <c r="AZ114" s="99"/>
      <c r="BA114" s="73"/>
    </row>
    <row r="115" customFormat="false" ht="12.75" hidden="false" customHeight="true" outlineLevel="0" collapsed="false">
      <c r="A115" s="57"/>
      <c r="B115" s="58"/>
      <c r="C115" s="102"/>
      <c r="D115" s="60"/>
      <c r="E115" s="100"/>
      <c r="F115" s="81" t="str">
        <f aca="false">IF(F116&gt;0,"НУ","")</f>
        <v/>
      </c>
      <c r="G115" s="82" t="str">
        <f aca="false">IF(G116&gt;0,"НУ","")</f>
        <v/>
      </c>
      <c r="H115" s="82" t="str">
        <f aca="false">IF(H116&gt;0,"НУ","")</f>
        <v/>
      </c>
      <c r="I115" s="82" t="str">
        <f aca="false">IF(I116&gt;0,"НУ","")</f>
        <v/>
      </c>
      <c r="J115" s="82" t="str">
        <f aca="false">IF(J116&gt;0,"НУ","")</f>
        <v/>
      </c>
      <c r="K115" s="82" t="str">
        <f aca="false">IF(K116&gt;0,"НУ","")</f>
        <v/>
      </c>
      <c r="L115" s="82" t="str">
        <f aca="false">IF(L116&gt;0,"НУ","")</f>
        <v/>
      </c>
      <c r="M115" s="82" t="str">
        <f aca="false">IF(M116&gt;0,"НУ","")</f>
        <v/>
      </c>
      <c r="N115" s="82" t="str">
        <f aca="false">IF(N116&gt;0,"НУ","")</f>
        <v/>
      </c>
      <c r="O115" s="82" t="str">
        <f aca="false">IF(O116&gt;0,"НУ","")</f>
        <v/>
      </c>
      <c r="P115" s="82" t="str">
        <f aca="false">IF(P116&gt;0,"НУ","")</f>
        <v/>
      </c>
      <c r="Q115" s="82" t="str">
        <f aca="false">IF(Q116&gt;0,"НУ","")</f>
        <v/>
      </c>
      <c r="R115" s="82" t="str">
        <f aca="false">IF(R116&gt;0,"НУ","")</f>
        <v/>
      </c>
      <c r="S115" s="82" t="str">
        <f aca="false">IF(S116&gt;0,"НУ","")</f>
        <v/>
      </c>
      <c r="T115" s="82" t="str">
        <f aca="false">IF(T116&gt;0,"НУ","")</f>
        <v/>
      </c>
      <c r="U115" s="82" t="str">
        <f aca="false">IF(U116&gt;0,"НУ","")</f>
        <v/>
      </c>
      <c r="V115" s="82" t="str">
        <f aca="false">IF(V116&gt;0,"НУ","")</f>
        <v/>
      </c>
      <c r="W115" s="82" t="str">
        <f aca="false">IF(W116&gt;0,"НУ","")</f>
        <v/>
      </c>
      <c r="X115" s="82" t="str">
        <f aca="false">IF(X116&gt;0,"НУ","")</f>
        <v/>
      </c>
      <c r="Y115" s="82" t="str">
        <f aca="false">IF(Y116&gt;0,"НУ","")</f>
        <v/>
      </c>
      <c r="Z115" s="82" t="str">
        <f aca="false">IF(Z116&gt;0,"НУ","")</f>
        <v/>
      </c>
      <c r="AA115" s="82" t="str">
        <f aca="false">IF(AA116&gt;0,"НУ","")</f>
        <v/>
      </c>
      <c r="AB115" s="82" t="str">
        <f aca="false">IF(AB116&gt;0,"НУ","")</f>
        <v/>
      </c>
      <c r="AC115" s="82" t="str">
        <f aca="false">IF(AC116&gt;0,"НУ","")</f>
        <v/>
      </c>
      <c r="AD115" s="82" t="str">
        <f aca="false">IF(AD116&gt;0,"НУ","")</f>
        <v/>
      </c>
      <c r="AE115" s="82" t="str">
        <f aca="false">IF(AE116&gt;0,"НУ","")</f>
        <v/>
      </c>
      <c r="AF115" s="82" t="str">
        <f aca="false">IF(AF116&gt;0,"НУ","")</f>
        <v/>
      </c>
      <c r="AG115" s="82" t="str">
        <f aca="false">IF(AG116&gt;0,"НУ","")</f>
        <v/>
      </c>
      <c r="AH115" s="83" t="str">
        <f aca="false">IF(AH116&gt;0,"НУ","")</f>
        <v/>
      </c>
      <c r="AI115" s="83" t="str">
        <f aca="false">IF(AI116&gt;0,"НУ","")</f>
        <v/>
      </c>
      <c r="AJ115" s="85" t="str">
        <f aca="false">IF(AJ116&gt;0,"НУ","")</f>
        <v/>
      </c>
      <c r="AK115" s="93"/>
      <c r="AL115" s="94"/>
      <c r="AM115" s="95"/>
      <c r="AN115" s="96"/>
      <c r="AO115" s="70"/>
      <c r="AP115" s="70"/>
      <c r="AQ115" s="70"/>
      <c r="AR115" s="98"/>
      <c r="AS115" s="98"/>
      <c r="AT115" s="98"/>
      <c r="AU115" s="98"/>
      <c r="AV115" s="98"/>
      <c r="AW115" s="98"/>
      <c r="AX115" s="98"/>
      <c r="AY115" s="99"/>
      <c r="AZ115" s="99"/>
      <c r="BA115" s="73"/>
    </row>
    <row r="116" customFormat="false" ht="13.5" hidden="false" customHeight="true" outlineLevel="0" collapsed="false">
      <c r="A116" s="57"/>
      <c r="B116" s="58"/>
      <c r="C116" s="102"/>
      <c r="D116" s="60"/>
      <c r="E116" s="101"/>
      <c r="F116" s="87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91"/>
      <c r="AK116" s="93"/>
      <c r="AL116" s="94"/>
      <c r="AM116" s="95"/>
      <c r="AN116" s="96"/>
      <c r="AO116" s="70"/>
      <c r="AP116" s="70"/>
      <c r="AQ116" s="70"/>
      <c r="AR116" s="98"/>
      <c r="AS116" s="98"/>
      <c r="AT116" s="98"/>
      <c r="AU116" s="98"/>
      <c r="AV116" s="98"/>
      <c r="AW116" s="98"/>
      <c r="AX116" s="98"/>
      <c r="AY116" s="99"/>
      <c r="AZ116" s="99"/>
      <c r="BA116" s="73"/>
    </row>
    <row r="117" customFormat="false" ht="12.75" hidden="false" customHeight="true" outlineLevel="0" collapsed="false">
      <c r="A117" s="57" t="n">
        <v>27</v>
      </c>
      <c r="B117" s="58" t="str">
        <f aca="false">IFERROR(VLOOKUP($C117,Списки!$A$1:$C$3999,2,0),"")</f>
        <v/>
      </c>
      <c r="C117" s="102"/>
      <c r="D117" s="60" t="str">
        <f aca="false">IFERROR(VLOOKUP($C117,Списки!$A$1:$C$3999,3,0),"")</f>
        <v/>
      </c>
      <c r="E117" s="92"/>
      <c r="F117" s="61" t="str">
        <f aca="false">VLOOKUP(F$11,Графік!$E$5:$H$32,3,0)</f>
        <v>ВВ</v>
      </c>
      <c r="G117" s="62" t="str">
        <f aca="false">VLOOKUP(G$11,Графік!$E$5:$H$32,3,0)</f>
        <v>ВВ</v>
      </c>
      <c r="H117" s="62" t="str">
        <f aca="false">VLOOKUP(H$11,Графік!$E$5:$H$32,3,0)</f>
        <v>Р</v>
      </c>
      <c r="I117" s="62" t="str">
        <f aca="false">VLOOKUP(I$11,Графік!$E$5:$H$32,3,0)</f>
        <v>Р</v>
      </c>
      <c r="J117" s="62" t="str">
        <f aca="false">VLOOKUP(J$11,Графік!$E$5:$H$32,3,0)</f>
        <v>Р</v>
      </c>
      <c r="K117" s="62" t="str">
        <f aca="false">VLOOKUP(K$11,Графік!$E$5:$H$32,3,0)</f>
        <v>Р</v>
      </c>
      <c r="L117" s="62" t="str">
        <f aca="false">VLOOKUP(L$11,Графік!$E$5:$H$32,3,0)</f>
        <v>ВВ</v>
      </c>
      <c r="M117" s="62" t="str">
        <f aca="false">VLOOKUP(M$11,Графік!$E$5:$H$32,3,0)</f>
        <v>ВВ</v>
      </c>
      <c r="N117" s="62" t="str">
        <f aca="false">VLOOKUP(N$11,Графік!$E$5:$H$32,3,0)</f>
        <v>Р</v>
      </c>
      <c r="O117" s="62" t="str">
        <f aca="false">VLOOKUP(O$11,Графік!$E$5:$H$32,3,0)</f>
        <v>Р</v>
      </c>
      <c r="P117" s="62" t="str">
        <f aca="false">VLOOKUP(P$11,Графік!$E$5:$H$32,3,0)</f>
        <v>Р</v>
      </c>
      <c r="Q117" s="62" t="str">
        <f aca="false">VLOOKUP(Q$11,Графік!$E$5:$H$32,3,0)</f>
        <v>Р</v>
      </c>
      <c r="R117" s="62" t="str">
        <f aca="false">VLOOKUP(R$11,Графік!$E$5:$H$32,3,0)</f>
        <v>ВВ</v>
      </c>
      <c r="S117" s="62" t="str">
        <f aca="false">VLOOKUP(S$11,Графік!$E$5:$H$32,3,0)</f>
        <v>ВВ</v>
      </c>
      <c r="T117" s="62" t="str">
        <f aca="false">VLOOKUP(T$11,Графік!$E$5:$H$32,3,0)</f>
        <v>Р</v>
      </c>
      <c r="U117" s="62" t="str">
        <f aca="false">VLOOKUP(U$11,Графік!$E$5:$H$32,3,0)</f>
        <v>Р</v>
      </c>
      <c r="V117" s="62" t="str">
        <f aca="false">VLOOKUP(V$11,Графік!$E$5:$H$32,3,0)</f>
        <v>Р</v>
      </c>
      <c r="W117" s="62" t="str">
        <f aca="false">VLOOKUP(W$11,Графік!$E$5:$H$32,3,0)</f>
        <v>Р</v>
      </c>
      <c r="X117" s="62" t="str">
        <f aca="false">VLOOKUP(X$11,Графік!$E$5:$H$32,3,0)</f>
        <v>ВВ</v>
      </c>
      <c r="Y117" s="62" t="str">
        <f aca="false">VLOOKUP(Y$11,Графік!$E$5:$H$32,3,0)</f>
        <v>ВВ</v>
      </c>
      <c r="Z117" s="62" t="str">
        <f aca="false">VLOOKUP(Z$11,Графік!$E$5:$H$32,3,0)</f>
        <v>Р</v>
      </c>
      <c r="AA117" s="62" t="str">
        <f aca="false">VLOOKUP(AA$11,Графік!$E$5:$H$32,3,0)</f>
        <v>Р</v>
      </c>
      <c r="AB117" s="62" t="str">
        <f aca="false">VLOOKUP(AB$11,Графік!$E$5:$H$32,3,0)</f>
        <v>Р</v>
      </c>
      <c r="AC117" s="62" t="str">
        <f aca="false">VLOOKUP(AC$11,Графік!$E$5:$H$32,3,0)</f>
        <v>Р</v>
      </c>
      <c r="AD117" s="62" t="str">
        <f aca="false">VLOOKUP(AD$11,Графік!$E$5:$H$32,3,0)</f>
        <v>ВВ</v>
      </c>
      <c r="AE117" s="62" t="str">
        <f aca="false">VLOOKUP(AE$11,Графік!$E$5:$H$32,3,0)</f>
        <v>ВВ</v>
      </c>
      <c r="AF117" s="62" t="str">
        <f aca="false">VLOOKUP(AF$11,Графік!$E$5:$H$32,3,0)</f>
        <v>Р</v>
      </c>
      <c r="AG117" s="62" t="str">
        <f aca="false">VLOOKUP(AG$11,Графік!$E$5:$H$32,3,0)</f>
        <v>Р</v>
      </c>
      <c r="AH117" s="62"/>
      <c r="AI117" s="62"/>
      <c r="AJ117" s="65"/>
      <c r="AK117" s="93" t="n">
        <f aca="false">SUMIF($F117:$AJ120,"Р",$F118:$AJ118)</f>
        <v>144</v>
      </c>
      <c r="AL117" s="94" t="n">
        <f aca="false">SUMIF($F119:$AJ120,"НУ",$F120:$AJ120)</f>
        <v>0</v>
      </c>
      <c r="AM117" s="95" t="n">
        <f aca="false">SUMIF(F117:AJ120,"РВ",F118:AJ118)</f>
        <v>0</v>
      </c>
      <c r="AN117" s="96" t="n">
        <f aca="false">AK117+AL117+AM117</f>
        <v>144</v>
      </c>
      <c r="AO117" s="70" t="n">
        <f aca="false">COUNTIF($F117:$AJ120,"=Р")</f>
        <v>18</v>
      </c>
      <c r="AP117" s="97" t="n">
        <f aca="false">COUNTIF($F117:$AJ120,"=ВВ")</f>
        <v>10</v>
      </c>
      <c r="AQ117" s="97" t="n">
        <f aca="false">COUNTIF($F117:$AJ120,"=В")</f>
        <v>0</v>
      </c>
      <c r="AR117" s="98" t="n">
        <f aca="false">COUNTIF($F117:$AJ120,"=НА")</f>
        <v>0</v>
      </c>
      <c r="AS117" s="98" t="n">
        <f aca="false">COUNTIF(F117:AJ120,"=ТН")</f>
        <v>0</v>
      </c>
      <c r="AT117" s="98" t="n">
        <f aca="false">COUNTIF($F117:$AJ120,"=ВД")</f>
        <v>0</v>
      </c>
      <c r="AU117" s="98" t="n">
        <f aca="false">COUNTIF($F117:$AJ120,"=ВП")</f>
        <v>0</v>
      </c>
      <c r="AV117" s="98" t="n">
        <f aca="false">COUNTIF($F117:$AJ120,"=ДД")</f>
        <v>0</v>
      </c>
      <c r="AW117" s="98" t="n">
        <f aca="false">COUNTIF($F117:$AJ120,"=П")</f>
        <v>0</v>
      </c>
      <c r="AX117" s="98" t="n">
        <f aca="false">COUNTIF($F117:$AJ120,"=ПР")</f>
        <v>0</v>
      </c>
      <c r="AY117" s="99" t="n">
        <f aca="false">COUNTIF($F117:$AJ120,"=І")</f>
        <v>0</v>
      </c>
      <c r="AZ117" s="99" t="n">
        <f aca="false">COUNTIF($F117:$AJ120,"=НЗ")</f>
        <v>0</v>
      </c>
      <c r="BA117" s="73" t="str">
        <f aca="false">IF(C117&gt;1,Графік!$H$36,"")</f>
        <v/>
      </c>
    </row>
    <row r="118" customFormat="false" ht="12.75" hidden="false" customHeight="true" outlineLevel="0" collapsed="false">
      <c r="A118" s="57"/>
      <c r="B118" s="58"/>
      <c r="C118" s="102"/>
      <c r="D118" s="60"/>
      <c r="E118" s="100"/>
      <c r="F118" s="75" t="str">
        <f aca="false">IF(F117="Р",8,"")</f>
        <v/>
      </c>
      <c r="G118" s="76" t="str">
        <f aca="false">IF(G117="Р",8,"")</f>
        <v/>
      </c>
      <c r="H118" s="76" t="n">
        <f aca="false">IF(H117="Р",8,"")</f>
        <v>8</v>
      </c>
      <c r="I118" s="76" t="n">
        <f aca="false">IF(I117="Р",8,"")</f>
        <v>8</v>
      </c>
      <c r="J118" s="76" t="n">
        <f aca="false">IF(J117="Р",8,"")</f>
        <v>8</v>
      </c>
      <c r="K118" s="76" t="n">
        <f aca="false">IF(K117="Р",8,"")</f>
        <v>8</v>
      </c>
      <c r="L118" s="76" t="str">
        <f aca="false">IF(L117="Р",8,"")</f>
        <v/>
      </c>
      <c r="M118" s="76" t="str">
        <f aca="false">IF(M117="Р",8,"")</f>
        <v/>
      </c>
      <c r="N118" s="76" t="n">
        <f aca="false">IF(N117="Р",8,"")</f>
        <v>8</v>
      </c>
      <c r="O118" s="76" t="n">
        <f aca="false">IF(O117="Р",8,"")</f>
        <v>8</v>
      </c>
      <c r="P118" s="76" t="n">
        <f aca="false">IF(P117="Р",8,"")</f>
        <v>8</v>
      </c>
      <c r="Q118" s="76" t="n">
        <f aca="false">IF(Q117="Р",8,"")</f>
        <v>8</v>
      </c>
      <c r="R118" s="76" t="str">
        <f aca="false">IF(R117="Р",8,"")</f>
        <v/>
      </c>
      <c r="S118" s="76" t="str">
        <f aca="false">IF(S117="Р",8,"")</f>
        <v/>
      </c>
      <c r="T118" s="76" t="n">
        <f aca="false">IF(T117="Р",8,"")</f>
        <v>8</v>
      </c>
      <c r="U118" s="76" t="n">
        <f aca="false">IF(U117="Р",8,"")</f>
        <v>8</v>
      </c>
      <c r="V118" s="76" t="n">
        <f aca="false">IF(V117="Р",8,"")</f>
        <v>8</v>
      </c>
      <c r="W118" s="76" t="n">
        <f aca="false">IF(W117="Р",8,"")</f>
        <v>8</v>
      </c>
      <c r="X118" s="76" t="str">
        <f aca="false">IF(X117="Р",8,"")</f>
        <v/>
      </c>
      <c r="Y118" s="76" t="str">
        <f aca="false">IF(Y117="Р",8,"")</f>
        <v/>
      </c>
      <c r="Z118" s="76" t="n">
        <f aca="false">IF(Z117="Р",8,"")</f>
        <v>8</v>
      </c>
      <c r="AA118" s="76" t="n">
        <f aca="false">IF(AA117="Р",8,"")</f>
        <v>8</v>
      </c>
      <c r="AB118" s="76" t="n">
        <f aca="false">IF(AB117="Р",8,"")</f>
        <v>8</v>
      </c>
      <c r="AC118" s="76" t="n">
        <f aca="false">IF(AC117="Р",8,"")</f>
        <v>8</v>
      </c>
      <c r="AD118" s="76" t="str">
        <f aca="false">IF(AD117="Р",8,"")</f>
        <v/>
      </c>
      <c r="AE118" s="76" t="str">
        <f aca="false">IF(AE117="Р",8,"")</f>
        <v/>
      </c>
      <c r="AF118" s="76" t="n">
        <f aca="false">IF(AF117="Р",8,"")</f>
        <v>8</v>
      </c>
      <c r="AG118" s="76" t="n">
        <f aca="false">IF(AG117="Р",8,"")</f>
        <v>8</v>
      </c>
      <c r="AH118" s="76"/>
      <c r="AI118" s="76"/>
      <c r="AJ118" s="79"/>
      <c r="AK118" s="93"/>
      <c r="AL118" s="94"/>
      <c r="AM118" s="95"/>
      <c r="AN118" s="96"/>
      <c r="AO118" s="70"/>
      <c r="AP118" s="70"/>
      <c r="AQ118" s="70"/>
      <c r="AR118" s="98"/>
      <c r="AS118" s="98"/>
      <c r="AT118" s="98"/>
      <c r="AU118" s="98"/>
      <c r="AV118" s="98"/>
      <c r="AW118" s="98"/>
      <c r="AX118" s="98"/>
      <c r="AY118" s="99"/>
      <c r="AZ118" s="99"/>
      <c r="BA118" s="73"/>
    </row>
    <row r="119" customFormat="false" ht="12.75" hidden="false" customHeight="true" outlineLevel="0" collapsed="false">
      <c r="A119" s="57"/>
      <c r="B119" s="58"/>
      <c r="C119" s="102"/>
      <c r="D119" s="60"/>
      <c r="E119" s="100"/>
      <c r="F119" s="81" t="str">
        <f aca="false">IF(F120&gt;0,"НУ","")</f>
        <v/>
      </c>
      <c r="G119" s="82" t="str">
        <f aca="false">IF(G120&gt;0,"НУ","")</f>
        <v/>
      </c>
      <c r="H119" s="82" t="str">
        <f aca="false">IF(H120&gt;0,"НУ","")</f>
        <v/>
      </c>
      <c r="I119" s="82" t="str">
        <f aca="false">IF(I120&gt;0,"НУ","")</f>
        <v/>
      </c>
      <c r="J119" s="82" t="str">
        <f aca="false">IF(J120&gt;0,"НУ","")</f>
        <v/>
      </c>
      <c r="K119" s="82" t="str">
        <f aca="false">IF(K120&gt;0,"НУ","")</f>
        <v/>
      </c>
      <c r="L119" s="82" t="str">
        <f aca="false">IF(L120&gt;0,"НУ","")</f>
        <v/>
      </c>
      <c r="M119" s="82" t="str">
        <f aca="false">IF(M120&gt;0,"НУ","")</f>
        <v/>
      </c>
      <c r="N119" s="82" t="str">
        <f aca="false">IF(N120&gt;0,"НУ","")</f>
        <v/>
      </c>
      <c r="O119" s="82" t="str">
        <f aca="false">IF(O120&gt;0,"НУ","")</f>
        <v/>
      </c>
      <c r="P119" s="82" t="str">
        <f aca="false">IF(P120&gt;0,"НУ","")</f>
        <v/>
      </c>
      <c r="Q119" s="82" t="str">
        <f aca="false">IF(Q120&gt;0,"НУ","")</f>
        <v/>
      </c>
      <c r="R119" s="82" t="str">
        <f aca="false">IF(R120&gt;0,"НУ","")</f>
        <v/>
      </c>
      <c r="S119" s="82" t="str">
        <f aca="false">IF(S120&gt;0,"НУ","")</f>
        <v/>
      </c>
      <c r="T119" s="82" t="str">
        <f aca="false">IF(T120&gt;0,"НУ","")</f>
        <v/>
      </c>
      <c r="U119" s="82" t="str">
        <f aca="false">IF(U120&gt;0,"НУ","")</f>
        <v/>
      </c>
      <c r="V119" s="82" t="str">
        <f aca="false">IF(V120&gt;0,"НУ","")</f>
        <v/>
      </c>
      <c r="W119" s="82" t="str">
        <f aca="false">IF(W120&gt;0,"НУ","")</f>
        <v/>
      </c>
      <c r="X119" s="82" t="str">
        <f aca="false">IF(X120&gt;0,"НУ","")</f>
        <v/>
      </c>
      <c r="Y119" s="82" t="str">
        <f aca="false">IF(Y120&gt;0,"НУ","")</f>
        <v/>
      </c>
      <c r="Z119" s="82" t="str">
        <f aca="false">IF(Z120&gt;0,"НУ","")</f>
        <v/>
      </c>
      <c r="AA119" s="82" t="str">
        <f aca="false">IF(AA120&gt;0,"НУ","")</f>
        <v/>
      </c>
      <c r="AB119" s="82" t="str">
        <f aca="false">IF(AB120&gt;0,"НУ","")</f>
        <v/>
      </c>
      <c r="AC119" s="82" t="str">
        <f aca="false">IF(AC120&gt;0,"НУ","")</f>
        <v/>
      </c>
      <c r="AD119" s="82" t="str">
        <f aca="false">IF(AD120&gt;0,"НУ","")</f>
        <v/>
      </c>
      <c r="AE119" s="82" t="str">
        <f aca="false">IF(AE120&gt;0,"НУ","")</f>
        <v/>
      </c>
      <c r="AF119" s="82" t="str">
        <f aca="false">IF(AF120&gt;0,"НУ","")</f>
        <v/>
      </c>
      <c r="AG119" s="82" t="str">
        <f aca="false">IF(AG120&gt;0,"НУ","")</f>
        <v/>
      </c>
      <c r="AH119" s="83" t="str">
        <f aca="false">IF(AH120&gt;0,"НУ","")</f>
        <v/>
      </c>
      <c r="AI119" s="83" t="str">
        <f aca="false">IF(AI120&gt;0,"НУ","")</f>
        <v/>
      </c>
      <c r="AJ119" s="85" t="str">
        <f aca="false">IF(AJ120&gt;0,"НУ","")</f>
        <v/>
      </c>
      <c r="AK119" s="93"/>
      <c r="AL119" s="94"/>
      <c r="AM119" s="95"/>
      <c r="AN119" s="96"/>
      <c r="AO119" s="70"/>
      <c r="AP119" s="70"/>
      <c r="AQ119" s="70"/>
      <c r="AR119" s="98"/>
      <c r="AS119" s="98"/>
      <c r="AT119" s="98"/>
      <c r="AU119" s="98"/>
      <c r="AV119" s="98"/>
      <c r="AW119" s="98"/>
      <c r="AX119" s="98"/>
      <c r="AY119" s="99"/>
      <c r="AZ119" s="99"/>
      <c r="BA119" s="73"/>
    </row>
    <row r="120" customFormat="false" ht="13.5" hidden="false" customHeight="true" outlineLevel="0" collapsed="false">
      <c r="A120" s="57"/>
      <c r="B120" s="58"/>
      <c r="C120" s="102"/>
      <c r="D120" s="60"/>
      <c r="E120" s="101"/>
      <c r="F120" s="87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91"/>
      <c r="AK120" s="93"/>
      <c r="AL120" s="94"/>
      <c r="AM120" s="95"/>
      <c r="AN120" s="96"/>
      <c r="AO120" s="70"/>
      <c r="AP120" s="70"/>
      <c r="AQ120" s="70"/>
      <c r="AR120" s="98"/>
      <c r="AS120" s="98"/>
      <c r="AT120" s="98"/>
      <c r="AU120" s="98"/>
      <c r="AV120" s="98"/>
      <c r="AW120" s="98"/>
      <c r="AX120" s="98"/>
      <c r="AY120" s="99"/>
      <c r="AZ120" s="99"/>
      <c r="BA120" s="73"/>
    </row>
    <row r="121" customFormat="false" ht="12.75" hidden="false" customHeight="true" outlineLevel="0" collapsed="false">
      <c r="A121" s="57" t="n">
        <v>28</v>
      </c>
      <c r="B121" s="58" t="str">
        <f aca="false">IFERROR(VLOOKUP($C121,Списки!$A$1:$C$3999,2,0),"")</f>
        <v/>
      </c>
      <c r="C121" s="102"/>
      <c r="D121" s="60" t="str">
        <f aca="false">IFERROR(VLOOKUP($C121,Списки!$A$1:$C$3999,3,0),"")</f>
        <v/>
      </c>
      <c r="E121" s="92"/>
      <c r="F121" s="61" t="str">
        <f aca="false">VLOOKUP(F$11,Графік!$E$5:$H$32,3,0)</f>
        <v>ВВ</v>
      </c>
      <c r="G121" s="62" t="str">
        <f aca="false">VLOOKUP(G$11,Графік!$E$5:$H$32,3,0)</f>
        <v>ВВ</v>
      </c>
      <c r="H121" s="62" t="str">
        <f aca="false">VLOOKUP(H$11,Графік!$E$5:$H$32,3,0)</f>
        <v>Р</v>
      </c>
      <c r="I121" s="62" t="str">
        <f aca="false">VLOOKUP(I$11,Графік!$E$5:$H$32,3,0)</f>
        <v>Р</v>
      </c>
      <c r="J121" s="62" t="str">
        <f aca="false">VLOOKUP(J$11,Графік!$E$5:$H$32,3,0)</f>
        <v>Р</v>
      </c>
      <c r="K121" s="62" t="str">
        <f aca="false">VLOOKUP(K$11,Графік!$E$5:$H$32,3,0)</f>
        <v>Р</v>
      </c>
      <c r="L121" s="62" t="str">
        <f aca="false">VLOOKUP(L$11,Графік!$E$5:$H$32,3,0)</f>
        <v>ВВ</v>
      </c>
      <c r="M121" s="62" t="str">
        <f aca="false">VLOOKUP(M$11,Графік!$E$5:$H$32,3,0)</f>
        <v>ВВ</v>
      </c>
      <c r="N121" s="62" t="str">
        <f aca="false">VLOOKUP(N$11,Графік!$E$5:$H$32,3,0)</f>
        <v>Р</v>
      </c>
      <c r="O121" s="62" t="str">
        <f aca="false">VLOOKUP(O$11,Графік!$E$5:$H$32,3,0)</f>
        <v>Р</v>
      </c>
      <c r="P121" s="62" t="str">
        <f aca="false">VLOOKUP(P$11,Графік!$E$5:$H$32,3,0)</f>
        <v>Р</v>
      </c>
      <c r="Q121" s="62" t="str">
        <f aca="false">VLOOKUP(Q$11,Графік!$E$5:$H$32,3,0)</f>
        <v>Р</v>
      </c>
      <c r="R121" s="62" t="str">
        <f aca="false">VLOOKUP(R$11,Графік!$E$5:$H$32,3,0)</f>
        <v>ВВ</v>
      </c>
      <c r="S121" s="62" t="str">
        <f aca="false">VLOOKUP(S$11,Графік!$E$5:$H$32,3,0)</f>
        <v>ВВ</v>
      </c>
      <c r="T121" s="62" t="str">
        <f aca="false">VLOOKUP(T$11,Графік!$E$5:$H$32,3,0)</f>
        <v>Р</v>
      </c>
      <c r="U121" s="62" t="str">
        <f aca="false">VLOOKUP(U$11,Графік!$E$5:$H$32,3,0)</f>
        <v>Р</v>
      </c>
      <c r="V121" s="62" t="str">
        <f aca="false">VLOOKUP(V$11,Графік!$E$5:$H$32,3,0)</f>
        <v>Р</v>
      </c>
      <c r="W121" s="62" t="str">
        <f aca="false">VLOOKUP(W$11,Графік!$E$5:$H$32,3,0)</f>
        <v>Р</v>
      </c>
      <c r="X121" s="62" t="str">
        <f aca="false">VLOOKUP(X$11,Графік!$E$5:$H$32,3,0)</f>
        <v>ВВ</v>
      </c>
      <c r="Y121" s="62" t="str">
        <f aca="false">VLOOKUP(Y$11,Графік!$E$5:$H$32,3,0)</f>
        <v>ВВ</v>
      </c>
      <c r="Z121" s="62" t="str">
        <f aca="false">VLOOKUP(Z$11,Графік!$E$5:$H$32,3,0)</f>
        <v>Р</v>
      </c>
      <c r="AA121" s="62" t="str">
        <f aca="false">VLOOKUP(AA$11,Графік!$E$5:$H$32,3,0)</f>
        <v>Р</v>
      </c>
      <c r="AB121" s="62" t="str">
        <f aca="false">VLOOKUP(AB$11,Графік!$E$5:$H$32,3,0)</f>
        <v>Р</v>
      </c>
      <c r="AC121" s="62" t="str">
        <f aca="false">VLOOKUP(AC$11,Графік!$E$5:$H$32,3,0)</f>
        <v>Р</v>
      </c>
      <c r="AD121" s="62" t="str">
        <f aca="false">VLOOKUP(AD$11,Графік!$E$5:$H$32,3,0)</f>
        <v>ВВ</v>
      </c>
      <c r="AE121" s="62" t="str">
        <f aca="false">VLOOKUP(AE$11,Графік!$E$5:$H$32,3,0)</f>
        <v>ВВ</v>
      </c>
      <c r="AF121" s="62" t="str">
        <f aca="false">VLOOKUP(AF$11,Графік!$E$5:$H$32,3,0)</f>
        <v>Р</v>
      </c>
      <c r="AG121" s="62" t="str">
        <f aca="false">VLOOKUP(AG$11,Графік!$E$5:$H$32,3,0)</f>
        <v>Р</v>
      </c>
      <c r="AH121" s="62"/>
      <c r="AI121" s="62"/>
      <c r="AJ121" s="65"/>
      <c r="AK121" s="93" t="n">
        <f aca="false">SUMIF($F121:$AJ124,"Р",$F122:$AJ122)</f>
        <v>144</v>
      </c>
      <c r="AL121" s="94" t="n">
        <f aca="false">SUMIF($F123:$AJ124,"НУ",$F124:$AJ124)</f>
        <v>0</v>
      </c>
      <c r="AM121" s="95" t="n">
        <f aca="false">SUMIF(F121:AJ124,"РВ",F122:AJ122)</f>
        <v>0</v>
      </c>
      <c r="AN121" s="96" t="n">
        <f aca="false">AK121+AL121+AM121</f>
        <v>144</v>
      </c>
      <c r="AO121" s="70" t="n">
        <f aca="false">COUNTIF($F121:$AJ124,"=Р")</f>
        <v>18</v>
      </c>
      <c r="AP121" s="97" t="n">
        <f aca="false">COUNTIF($F121:$AJ124,"=ВВ")</f>
        <v>10</v>
      </c>
      <c r="AQ121" s="97" t="n">
        <f aca="false">COUNTIF($F121:$AJ124,"=В")</f>
        <v>0</v>
      </c>
      <c r="AR121" s="98" t="n">
        <f aca="false">COUNTIF($F121:$AJ124,"=НА")</f>
        <v>0</v>
      </c>
      <c r="AS121" s="98" t="n">
        <f aca="false">COUNTIF(F121:AJ124,"=ТН")</f>
        <v>0</v>
      </c>
      <c r="AT121" s="98" t="n">
        <f aca="false">COUNTIF($F121:$AJ124,"=ВД")</f>
        <v>0</v>
      </c>
      <c r="AU121" s="98" t="n">
        <f aca="false">COUNTIF($F121:$AJ124,"=ВП")</f>
        <v>0</v>
      </c>
      <c r="AV121" s="98" t="n">
        <f aca="false">COUNTIF($F121:$AJ124,"=ДД")</f>
        <v>0</v>
      </c>
      <c r="AW121" s="98" t="n">
        <f aca="false">COUNTIF($F121:$AJ124,"=П")</f>
        <v>0</v>
      </c>
      <c r="AX121" s="98" t="n">
        <f aca="false">COUNTIF($F121:$AJ124,"=ПР")</f>
        <v>0</v>
      </c>
      <c r="AY121" s="99" t="n">
        <f aca="false">COUNTIF($F121:$AJ124,"=І")</f>
        <v>0</v>
      </c>
      <c r="AZ121" s="99" t="n">
        <f aca="false">COUNTIF($F121:$AJ124,"=НЗ")</f>
        <v>0</v>
      </c>
      <c r="BA121" s="73" t="str">
        <f aca="false">IF(C121&gt;1,Графік!$H$36,"")</f>
        <v/>
      </c>
    </row>
    <row r="122" customFormat="false" ht="12.75" hidden="false" customHeight="true" outlineLevel="0" collapsed="false">
      <c r="A122" s="57"/>
      <c r="B122" s="58"/>
      <c r="C122" s="102"/>
      <c r="D122" s="60"/>
      <c r="E122" s="100"/>
      <c r="F122" s="75" t="str">
        <f aca="false">IF(F121="Р",8,"")</f>
        <v/>
      </c>
      <c r="G122" s="76" t="str">
        <f aca="false">IF(G121="Р",8,"")</f>
        <v/>
      </c>
      <c r="H122" s="76" t="n">
        <f aca="false">IF(H121="Р",8,"")</f>
        <v>8</v>
      </c>
      <c r="I122" s="76" t="n">
        <f aca="false">IF(I121="Р",8,"")</f>
        <v>8</v>
      </c>
      <c r="J122" s="76" t="n">
        <f aca="false">IF(J121="Р",8,"")</f>
        <v>8</v>
      </c>
      <c r="K122" s="76" t="n">
        <f aca="false">IF(K121="Р",8,"")</f>
        <v>8</v>
      </c>
      <c r="L122" s="76" t="str">
        <f aca="false">IF(L121="Р",8,"")</f>
        <v/>
      </c>
      <c r="M122" s="76" t="str">
        <f aca="false">IF(M121="Р",8,"")</f>
        <v/>
      </c>
      <c r="N122" s="76" t="n">
        <f aca="false">IF(N121="Р",8,"")</f>
        <v>8</v>
      </c>
      <c r="O122" s="76" t="n">
        <f aca="false">IF(O121="Р",8,"")</f>
        <v>8</v>
      </c>
      <c r="P122" s="76" t="n">
        <f aca="false">IF(P121="Р",8,"")</f>
        <v>8</v>
      </c>
      <c r="Q122" s="76" t="n">
        <f aca="false">IF(Q121="Р",8,"")</f>
        <v>8</v>
      </c>
      <c r="R122" s="76" t="str">
        <f aca="false">IF(R121="Р",8,"")</f>
        <v/>
      </c>
      <c r="S122" s="76" t="str">
        <f aca="false">IF(S121="Р",8,"")</f>
        <v/>
      </c>
      <c r="T122" s="76" t="n">
        <f aca="false">IF(T121="Р",8,"")</f>
        <v>8</v>
      </c>
      <c r="U122" s="76" t="n">
        <f aca="false">IF(U121="Р",8,"")</f>
        <v>8</v>
      </c>
      <c r="V122" s="76" t="n">
        <f aca="false">IF(V121="Р",8,"")</f>
        <v>8</v>
      </c>
      <c r="W122" s="76" t="n">
        <f aca="false">IF(W121="Р",8,"")</f>
        <v>8</v>
      </c>
      <c r="X122" s="76" t="str">
        <f aca="false">IF(X121="Р",8,"")</f>
        <v/>
      </c>
      <c r="Y122" s="76" t="str">
        <f aca="false">IF(Y121="Р",8,"")</f>
        <v/>
      </c>
      <c r="Z122" s="76" t="n">
        <f aca="false">IF(Z121="Р",8,"")</f>
        <v>8</v>
      </c>
      <c r="AA122" s="76" t="n">
        <f aca="false">IF(AA121="Р",8,"")</f>
        <v>8</v>
      </c>
      <c r="AB122" s="76" t="n">
        <f aca="false">IF(AB121="Р",8,"")</f>
        <v>8</v>
      </c>
      <c r="AC122" s="76" t="n">
        <f aca="false">IF(AC121="Р",8,"")</f>
        <v>8</v>
      </c>
      <c r="AD122" s="76" t="str">
        <f aca="false">IF(AD121="Р",8,"")</f>
        <v/>
      </c>
      <c r="AE122" s="76" t="str">
        <f aca="false">IF(AE121="Р",8,"")</f>
        <v/>
      </c>
      <c r="AF122" s="76" t="n">
        <f aca="false">IF(AF121="Р",8,"")</f>
        <v>8</v>
      </c>
      <c r="AG122" s="76" t="n">
        <f aca="false">IF(AG121="Р",8,"")</f>
        <v>8</v>
      </c>
      <c r="AH122" s="76"/>
      <c r="AI122" s="76"/>
      <c r="AJ122" s="79"/>
      <c r="AK122" s="93"/>
      <c r="AL122" s="94"/>
      <c r="AM122" s="95"/>
      <c r="AN122" s="96"/>
      <c r="AO122" s="70"/>
      <c r="AP122" s="70"/>
      <c r="AQ122" s="70"/>
      <c r="AR122" s="98"/>
      <c r="AS122" s="98"/>
      <c r="AT122" s="98"/>
      <c r="AU122" s="98"/>
      <c r="AV122" s="98"/>
      <c r="AW122" s="98"/>
      <c r="AX122" s="98"/>
      <c r="AY122" s="99"/>
      <c r="AZ122" s="99"/>
      <c r="BA122" s="73"/>
    </row>
    <row r="123" customFormat="false" ht="12.75" hidden="false" customHeight="true" outlineLevel="0" collapsed="false">
      <c r="A123" s="57"/>
      <c r="B123" s="58"/>
      <c r="C123" s="102"/>
      <c r="D123" s="60"/>
      <c r="E123" s="100"/>
      <c r="F123" s="81" t="str">
        <f aca="false">IF(F124&gt;0,"НУ","")</f>
        <v/>
      </c>
      <c r="G123" s="82" t="str">
        <f aca="false">IF(G124&gt;0,"НУ","")</f>
        <v/>
      </c>
      <c r="H123" s="82" t="str">
        <f aca="false">IF(H124&gt;0,"НУ","")</f>
        <v/>
      </c>
      <c r="I123" s="82" t="str">
        <f aca="false">IF(I124&gt;0,"НУ","")</f>
        <v/>
      </c>
      <c r="J123" s="82" t="str">
        <f aca="false">IF(J124&gt;0,"НУ","")</f>
        <v/>
      </c>
      <c r="K123" s="82" t="str">
        <f aca="false">IF(K124&gt;0,"НУ","")</f>
        <v/>
      </c>
      <c r="L123" s="82" t="str">
        <f aca="false">IF(L124&gt;0,"НУ","")</f>
        <v/>
      </c>
      <c r="M123" s="82" t="str">
        <f aca="false">IF(M124&gt;0,"НУ","")</f>
        <v/>
      </c>
      <c r="N123" s="82" t="str">
        <f aca="false">IF(N124&gt;0,"НУ","")</f>
        <v/>
      </c>
      <c r="O123" s="82" t="str">
        <f aca="false">IF(O124&gt;0,"НУ","")</f>
        <v/>
      </c>
      <c r="P123" s="82" t="str">
        <f aca="false">IF(P124&gt;0,"НУ","")</f>
        <v/>
      </c>
      <c r="Q123" s="82" t="str">
        <f aca="false">IF(Q124&gt;0,"НУ","")</f>
        <v/>
      </c>
      <c r="R123" s="82" t="str">
        <f aca="false">IF(R124&gt;0,"НУ","")</f>
        <v/>
      </c>
      <c r="S123" s="82" t="str">
        <f aca="false">IF(S124&gt;0,"НУ","")</f>
        <v/>
      </c>
      <c r="T123" s="82" t="str">
        <f aca="false">IF(T124&gt;0,"НУ","")</f>
        <v/>
      </c>
      <c r="U123" s="82" t="str">
        <f aca="false">IF(U124&gt;0,"НУ","")</f>
        <v/>
      </c>
      <c r="V123" s="82" t="str">
        <f aca="false">IF(V124&gt;0,"НУ","")</f>
        <v/>
      </c>
      <c r="W123" s="82" t="str">
        <f aca="false">IF(W124&gt;0,"НУ","")</f>
        <v/>
      </c>
      <c r="X123" s="82" t="str">
        <f aca="false">IF(X124&gt;0,"НУ","")</f>
        <v/>
      </c>
      <c r="Y123" s="82" t="str">
        <f aca="false">IF(Y124&gt;0,"НУ","")</f>
        <v/>
      </c>
      <c r="Z123" s="82" t="str">
        <f aca="false">IF(Z124&gt;0,"НУ","")</f>
        <v/>
      </c>
      <c r="AA123" s="82" t="str">
        <f aca="false">IF(AA124&gt;0,"НУ","")</f>
        <v/>
      </c>
      <c r="AB123" s="82" t="str">
        <f aca="false">IF(AB124&gt;0,"НУ","")</f>
        <v/>
      </c>
      <c r="AC123" s="82" t="str">
        <f aca="false">IF(AC124&gt;0,"НУ","")</f>
        <v/>
      </c>
      <c r="AD123" s="82" t="str">
        <f aca="false">IF(AD124&gt;0,"НУ","")</f>
        <v/>
      </c>
      <c r="AE123" s="82" t="str">
        <f aca="false">IF(AE124&gt;0,"НУ","")</f>
        <v/>
      </c>
      <c r="AF123" s="82" t="str">
        <f aca="false">IF(AF124&gt;0,"НУ","")</f>
        <v/>
      </c>
      <c r="AG123" s="82" t="str">
        <f aca="false">IF(AG124&gt;0,"НУ","")</f>
        <v/>
      </c>
      <c r="AH123" s="83" t="str">
        <f aca="false">IF(AH124&gt;0,"НУ","")</f>
        <v/>
      </c>
      <c r="AI123" s="83" t="str">
        <f aca="false">IF(AI124&gt;0,"НУ","")</f>
        <v/>
      </c>
      <c r="AJ123" s="85" t="str">
        <f aca="false">IF(AJ124&gt;0,"НУ","")</f>
        <v/>
      </c>
      <c r="AK123" s="93"/>
      <c r="AL123" s="94"/>
      <c r="AM123" s="95"/>
      <c r="AN123" s="96"/>
      <c r="AO123" s="70"/>
      <c r="AP123" s="70"/>
      <c r="AQ123" s="70"/>
      <c r="AR123" s="98"/>
      <c r="AS123" s="98"/>
      <c r="AT123" s="98"/>
      <c r="AU123" s="98"/>
      <c r="AV123" s="98"/>
      <c r="AW123" s="98"/>
      <c r="AX123" s="98"/>
      <c r="AY123" s="99"/>
      <c r="AZ123" s="99"/>
      <c r="BA123" s="73"/>
    </row>
    <row r="124" customFormat="false" ht="13.5" hidden="false" customHeight="true" outlineLevel="0" collapsed="false">
      <c r="A124" s="57"/>
      <c r="B124" s="58"/>
      <c r="C124" s="102"/>
      <c r="D124" s="60"/>
      <c r="E124" s="101"/>
      <c r="F124" s="87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91"/>
      <c r="AK124" s="93"/>
      <c r="AL124" s="94"/>
      <c r="AM124" s="95"/>
      <c r="AN124" s="96"/>
      <c r="AO124" s="70"/>
      <c r="AP124" s="70"/>
      <c r="AQ124" s="70"/>
      <c r="AR124" s="98"/>
      <c r="AS124" s="98"/>
      <c r="AT124" s="98"/>
      <c r="AU124" s="98"/>
      <c r="AV124" s="98"/>
      <c r="AW124" s="98"/>
      <c r="AX124" s="98"/>
      <c r="AY124" s="99"/>
      <c r="AZ124" s="99"/>
      <c r="BA124" s="73"/>
    </row>
    <row r="125" customFormat="false" ht="12.75" hidden="false" customHeight="true" outlineLevel="0" collapsed="false">
      <c r="A125" s="57" t="n">
        <v>29</v>
      </c>
      <c r="B125" s="58" t="str">
        <f aca="false">IFERROR(VLOOKUP($C125,Списки!$A$1:$C$3999,2,0),"")</f>
        <v/>
      </c>
      <c r="C125" s="102"/>
      <c r="D125" s="60" t="str">
        <f aca="false">IFERROR(VLOOKUP($C125,Списки!$A$1:$C$3999,3,0),"")</f>
        <v/>
      </c>
      <c r="E125" s="92"/>
      <c r="F125" s="61" t="str">
        <f aca="false">VLOOKUP(F$11,Графік!$E$5:$H$32,3,0)</f>
        <v>ВВ</v>
      </c>
      <c r="G125" s="62" t="str">
        <f aca="false">VLOOKUP(G$11,Графік!$E$5:$H$32,3,0)</f>
        <v>ВВ</v>
      </c>
      <c r="H125" s="62" t="str">
        <f aca="false">VLOOKUP(H$11,Графік!$E$5:$H$32,3,0)</f>
        <v>Р</v>
      </c>
      <c r="I125" s="62" t="str">
        <f aca="false">VLOOKUP(I$11,Графік!$E$5:$H$32,3,0)</f>
        <v>Р</v>
      </c>
      <c r="J125" s="62" t="str">
        <f aca="false">VLOOKUP(J$11,Графік!$E$5:$H$32,3,0)</f>
        <v>Р</v>
      </c>
      <c r="K125" s="62" t="str">
        <f aca="false">VLOOKUP(K$11,Графік!$E$5:$H$32,3,0)</f>
        <v>Р</v>
      </c>
      <c r="L125" s="62" t="str">
        <f aca="false">VLOOKUP(L$11,Графік!$E$5:$H$32,3,0)</f>
        <v>ВВ</v>
      </c>
      <c r="M125" s="62" t="str">
        <f aca="false">VLOOKUP(M$11,Графік!$E$5:$H$32,3,0)</f>
        <v>ВВ</v>
      </c>
      <c r="N125" s="62" t="str">
        <f aca="false">VLOOKUP(N$11,Графік!$E$5:$H$32,3,0)</f>
        <v>Р</v>
      </c>
      <c r="O125" s="62" t="str">
        <f aca="false">VLOOKUP(O$11,Графік!$E$5:$H$32,3,0)</f>
        <v>Р</v>
      </c>
      <c r="P125" s="62" t="str">
        <f aca="false">VLOOKUP(P$11,Графік!$E$5:$H$32,3,0)</f>
        <v>Р</v>
      </c>
      <c r="Q125" s="62" t="str">
        <f aca="false">VLOOKUP(Q$11,Графік!$E$5:$H$32,3,0)</f>
        <v>Р</v>
      </c>
      <c r="R125" s="62" t="str">
        <f aca="false">VLOOKUP(R$11,Графік!$E$5:$H$32,3,0)</f>
        <v>ВВ</v>
      </c>
      <c r="S125" s="62" t="str">
        <f aca="false">VLOOKUP(S$11,Графік!$E$5:$H$32,3,0)</f>
        <v>ВВ</v>
      </c>
      <c r="T125" s="62" t="str">
        <f aca="false">VLOOKUP(T$11,Графік!$E$5:$H$32,3,0)</f>
        <v>Р</v>
      </c>
      <c r="U125" s="62" t="str">
        <f aca="false">VLOOKUP(U$11,Графік!$E$5:$H$32,3,0)</f>
        <v>Р</v>
      </c>
      <c r="V125" s="62" t="str">
        <f aca="false">VLOOKUP(V$11,Графік!$E$5:$H$32,3,0)</f>
        <v>Р</v>
      </c>
      <c r="W125" s="62" t="str">
        <f aca="false">VLOOKUP(W$11,Графік!$E$5:$H$32,3,0)</f>
        <v>Р</v>
      </c>
      <c r="X125" s="62" t="str">
        <f aca="false">VLOOKUP(X$11,Графік!$E$5:$H$32,3,0)</f>
        <v>ВВ</v>
      </c>
      <c r="Y125" s="62" t="str">
        <f aca="false">VLOOKUP(Y$11,Графік!$E$5:$H$32,3,0)</f>
        <v>ВВ</v>
      </c>
      <c r="Z125" s="62" t="str">
        <f aca="false">VLOOKUP(Z$11,Графік!$E$5:$H$32,3,0)</f>
        <v>Р</v>
      </c>
      <c r="AA125" s="62" t="str">
        <f aca="false">VLOOKUP(AA$11,Графік!$E$5:$H$32,3,0)</f>
        <v>Р</v>
      </c>
      <c r="AB125" s="62" t="str">
        <f aca="false">VLOOKUP(AB$11,Графік!$E$5:$H$32,3,0)</f>
        <v>Р</v>
      </c>
      <c r="AC125" s="62" t="str">
        <f aca="false">VLOOKUP(AC$11,Графік!$E$5:$H$32,3,0)</f>
        <v>Р</v>
      </c>
      <c r="AD125" s="62" t="str">
        <f aca="false">VLOOKUP(AD$11,Графік!$E$5:$H$32,3,0)</f>
        <v>ВВ</v>
      </c>
      <c r="AE125" s="62" t="str">
        <f aca="false">VLOOKUP(AE$11,Графік!$E$5:$H$32,3,0)</f>
        <v>ВВ</v>
      </c>
      <c r="AF125" s="62" t="str">
        <f aca="false">VLOOKUP(AF$11,Графік!$E$5:$H$32,3,0)</f>
        <v>Р</v>
      </c>
      <c r="AG125" s="62" t="str">
        <f aca="false">VLOOKUP(AG$11,Графік!$E$5:$H$32,3,0)</f>
        <v>Р</v>
      </c>
      <c r="AH125" s="62"/>
      <c r="AI125" s="62"/>
      <c r="AJ125" s="65"/>
      <c r="AK125" s="93" t="n">
        <f aca="false">SUMIF($F125:$AJ128,"Р",$F126:$AJ126)</f>
        <v>144</v>
      </c>
      <c r="AL125" s="94" t="n">
        <f aca="false">SUMIF($F127:$AJ128,"НУ",$F128:$AJ128)</f>
        <v>0</v>
      </c>
      <c r="AM125" s="95" t="n">
        <f aca="false">SUMIF(F125:AJ128,"РВ",F126:AJ126)</f>
        <v>0</v>
      </c>
      <c r="AN125" s="96" t="n">
        <f aca="false">AK125+AL125+AM125</f>
        <v>144</v>
      </c>
      <c r="AO125" s="70" t="n">
        <f aca="false">COUNTIF($F125:$AJ128,"=Р")</f>
        <v>18</v>
      </c>
      <c r="AP125" s="97" t="n">
        <f aca="false">COUNTIF($F125:$AJ128,"=ВВ")</f>
        <v>10</v>
      </c>
      <c r="AQ125" s="97" t="n">
        <f aca="false">COUNTIF($F125:$AJ128,"=В")</f>
        <v>0</v>
      </c>
      <c r="AR125" s="98" t="n">
        <f aca="false">COUNTIF($F125:$AJ128,"=НА")</f>
        <v>0</v>
      </c>
      <c r="AS125" s="98" t="n">
        <f aca="false">COUNTIF(F125:AJ128,"=ТН")</f>
        <v>0</v>
      </c>
      <c r="AT125" s="98" t="n">
        <f aca="false">COUNTIF($F125:$AJ128,"=ВД")</f>
        <v>0</v>
      </c>
      <c r="AU125" s="98" t="n">
        <f aca="false">COUNTIF($F125:$AJ128,"=ВП")</f>
        <v>0</v>
      </c>
      <c r="AV125" s="98" t="n">
        <f aca="false">COUNTIF($F125:$AJ128,"=ДД")</f>
        <v>0</v>
      </c>
      <c r="AW125" s="98" t="n">
        <f aca="false">COUNTIF($F125:$AJ128,"=П")</f>
        <v>0</v>
      </c>
      <c r="AX125" s="98" t="n">
        <f aca="false">COUNTIF($F125:$AJ128,"=ПР")</f>
        <v>0</v>
      </c>
      <c r="AY125" s="99" t="n">
        <f aca="false">COUNTIF($F125:$AJ128,"=І")</f>
        <v>0</v>
      </c>
      <c r="AZ125" s="99" t="n">
        <f aca="false">COUNTIF($F125:$AJ128,"=НЗ")</f>
        <v>0</v>
      </c>
      <c r="BA125" s="73" t="str">
        <f aca="false">IF(C125&gt;1,Графік!$H$36,"")</f>
        <v/>
      </c>
    </row>
    <row r="126" customFormat="false" ht="12.75" hidden="false" customHeight="true" outlineLevel="0" collapsed="false">
      <c r="A126" s="57"/>
      <c r="B126" s="58"/>
      <c r="C126" s="102"/>
      <c r="D126" s="60"/>
      <c r="E126" s="100"/>
      <c r="F126" s="75" t="str">
        <f aca="false">IF(F125="Р",8,"")</f>
        <v/>
      </c>
      <c r="G126" s="76" t="str">
        <f aca="false">IF(G125="Р",8,"")</f>
        <v/>
      </c>
      <c r="H126" s="76" t="n">
        <f aca="false">IF(H125="Р",8,"")</f>
        <v>8</v>
      </c>
      <c r="I126" s="76" t="n">
        <f aca="false">IF(I125="Р",8,"")</f>
        <v>8</v>
      </c>
      <c r="J126" s="76" t="n">
        <f aca="false">IF(J125="Р",8,"")</f>
        <v>8</v>
      </c>
      <c r="K126" s="76" t="n">
        <f aca="false">IF(K125="Р",8,"")</f>
        <v>8</v>
      </c>
      <c r="L126" s="76" t="str">
        <f aca="false">IF(L125="Р",8,"")</f>
        <v/>
      </c>
      <c r="M126" s="76" t="str">
        <f aca="false">IF(M125="Р",8,"")</f>
        <v/>
      </c>
      <c r="N126" s="76" t="n">
        <f aca="false">IF(N125="Р",8,"")</f>
        <v>8</v>
      </c>
      <c r="O126" s="76" t="n">
        <f aca="false">IF(O125="Р",8,"")</f>
        <v>8</v>
      </c>
      <c r="P126" s="76" t="n">
        <f aca="false">IF(P125="Р",8,"")</f>
        <v>8</v>
      </c>
      <c r="Q126" s="76" t="n">
        <f aca="false">IF(Q125="Р",8,"")</f>
        <v>8</v>
      </c>
      <c r="R126" s="76" t="str">
        <f aca="false">IF(R125="Р",8,"")</f>
        <v/>
      </c>
      <c r="S126" s="76" t="str">
        <f aca="false">IF(S125="Р",8,"")</f>
        <v/>
      </c>
      <c r="T126" s="76" t="n">
        <f aca="false">IF(T125="Р",8,"")</f>
        <v>8</v>
      </c>
      <c r="U126" s="76" t="n">
        <f aca="false">IF(U125="Р",8,"")</f>
        <v>8</v>
      </c>
      <c r="V126" s="76" t="n">
        <f aca="false">IF(V125="Р",8,"")</f>
        <v>8</v>
      </c>
      <c r="W126" s="76" t="n">
        <f aca="false">IF(W125="Р",8,"")</f>
        <v>8</v>
      </c>
      <c r="X126" s="76" t="str">
        <f aca="false">IF(X125="Р",8,"")</f>
        <v/>
      </c>
      <c r="Y126" s="76" t="str">
        <f aca="false">IF(Y125="Р",8,"")</f>
        <v/>
      </c>
      <c r="Z126" s="76" t="n">
        <f aca="false">IF(Z125="Р",8,"")</f>
        <v>8</v>
      </c>
      <c r="AA126" s="76" t="n">
        <f aca="false">IF(AA125="Р",8,"")</f>
        <v>8</v>
      </c>
      <c r="AB126" s="76" t="n">
        <f aca="false">IF(AB125="Р",8,"")</f>
        <v>8</v>
      </c>
      <c r="AC126" s="76" t="n">
        <f aca="false">IF(AC125="Р",8,"")</f>
        <v>8</v>
      </c>
      <c r="AD126" s="76" t="str">
        <f aca="false">IF(AD125="Р",8,"")</f>
        <v/>
      </c>
      <c r="AE126" s="76" t="str">
        <f aca="false">IF(AE125="Р",8,"")</f>
        <v/>
      </c>
      <c r="AF126" s="76" t="n">
        <f aca="false">IF(AF125="Р",8,"")</f>
        <v>8</v>
      </c>
      <c r="AG126" s="76" t="n">
        <f aca="false">IF(AG125="Р",8,"")</f>
        <v>8</v>
      </c>
      <c r="AH126" s="76"/>
      <c r="AI126" s="76"/>
      <c r="AJ126" s="79"/>
      <c r="AK126" s="93"/>
      <c r="AL126" s="94"/>
      <c r="AM126" s="95"/>
      <c r="AN126" s="96"/>
      <c r="AO126" s="70"/>
      <c r="AP126" s="70"/>
      <c r="AQ126" s="70"/>
      <c r="AR126" s="98"/>
      <c r="AS126" s="98"/>
      <c r="AT126" s="98"/>
      <c r="AU126" s="98"/>
      <c r="AV126" s="98"/>
      <c r="AW126" s="98"/>
      <c r="AX126" s="98"/>
      <c r="AY126" s="99"/>
      <c r="AZ126" s="99"/>
      <c r="BA126" s="73"/>
    </row>
    <row r="127" customFormat="false" ht="12.75" hidden="false" customHeight="true" outlineLevel="0" collapsed="false">
      <c r="A127" s="57"/>
      <c r="B127" s="58"/>
      <c r="C127" s="102"/>
      <c r="D127" s="60"/>
      <c r="E127" s="100"/>
      <c r="F127" s="81" t="str">
        <f aca="false">IF(F128&gt;0,"НУ","")</f>
        <v/>
      </c>
      <c r="G127" s="82" t="str">
        <f aca="false">IF(G128&gt;0,"НУ","")</f>
        <v/>
      </c>
      <c r="H127" s="82" t="str">
        <f aca="false">IF(H128&gt;0,"НУ","")</f>
        <v/>
      </c>
      <c r="I127" s="82" t="str">
        <f aca="false">IF(I128&gt;0,"НУ","")</f>
        <v/>
      </c>
      <c r="J127" s="82" t="str">
        <f aca="false">IF(J128&gt;0,"НУ","")</f>
        <v/>
      </c>
      <c r="K127" s="82" t="str">
        <f aca="false">IF(K128&gt;0,"НУ","")</f>
        <v/>
      </c>
      <c r="L127" s="82" t="str">
        <f aca="false">IF(L128&gt;0,"НУ","")</f>
        <v/>
      </c>
      <c r="M127" s="82" t="str">
        <f aca="false">IF(M128&gt;0,"НУ","")</f>
        <v/>
      </c>
      <c r="N127" s="82" t="str">
        <f aca="false">IF(N128&gt;0,"НУ","")</f>
        <v/>
      </c>
      <c r="O127" s="82" t="str">
        <f aca="false">IF(O128&gt;0,"НУ","")</f>
        <v/>
      </c>
      <c r="P127" s="82" t="str">
        <f aca="false">IF(P128&gt;0,"НУ","")</f>
        <v/>
      </c>
      <c r="Q127" s="82" t="str">
        <f aca="false">IF(Q128&gt;0,"НУ","")</f>
        <v/>
      </c>
      <c r="R127" s="82" t="str">
        <f aca="false">IF(R128&gt;0,"НУ","")</f>
        <v/>
      </c>
      <c r="S127" s="82" t="str">
        <f aca="false">IF(S128&gt;0,"НУ","")</f>
        <v/>
      </c>
      <c r="T127" s="82" t="str">
        <f aca="false">IF(T128&gt;0,"НУ","")</f>
        <v/>
      </c>
      <c r="U127" s="82" t="str">
        <f aca="false">IF(U128&gt;0,"НУ","")</f>
        <v/>
      </c>
      <c r="V127" s="82" t="str">
        <f aca="false">IF(V128&gt;0,"НУ","")</f>
        <v/>
      </c>
      <c r="W127" s="82" t="str">
        <f aca="false">IF(W128&gt;0,"НУ","")</f>
        <v/>
      </c>
      <c r="X127" s="82" t="str">
        <f aca="false">IF(X128&gt;0,"НУ","")</f>
        <v/>
      </c>
      <c r="Y127" s="82" t="str">
        <f aca="false">IF(Y128&gt;0,"НУ","")</f>
        <v/>
      </c>
      <c r="Z127" s="82" t="str">
        <f aca="false">IF(Z128&gt;0,"НУ","")</f>
        <v/>
      </c>
      <c r="AA127" s="82" t="str">
        <f aca="false">IF(AA128&gt;0,"НУ","")</f>
        <v/>
      </c>
      <c r="AB127" s="82" t="str">
        <f aca="false">IF(AB128&gt;0,"НУ","")</f>
        <v/>
      </c>
      <c r="AC127" s="82" t="str">
        <f aca="false">IF(AC128&gt;0,"НУ","")</f>
        <v/>
      </c>
      <c r="AD127" s="82" t="str">
        <f aca="false">IF(AD128&gt;0,"НУ","")</f>
        <v/>
      </c>
      <c r="AE127" s="82" t="str">
        <f aca="false">IF(AE128&gt;0,"НУ","")</f>
        <v/>
      </c>
      <c r="AF127" s="82" t="str">
        <f aca="false">IF(AF128&gt;0,"НУ","")</f>
        <v/>
      </c>
      <c r="AG127" s="82" t="str">
        <f aca="false">IF(AG128&gt;0,"НУ","")</f>
        <v/>
      </c>
      <c r="AH127" s="83" t="str">
        <f aca="false">IF(AH128&gt;0,"НУ","")</f>
        <v/>
      </c>
      <c r="AI127" s="83" t="str">
        <f aca="false">IF(AI128&gt;0,"НУ","")</f>
        <v/>
      </c>
      <c r="AJ127" s="85" t="str">
        <f aca="false">IF(AJ128&gt;0,"НУ","")</f>
        <v/>
      </c>
      <c r="AK127" s="93"/>
      <c r="AL127" s="94"/>
      <c r="AM127" s="95"/>
      <c r="AN127" s="96"/>
      <c r="AO127" s="70"/>
      <c r="AP127" s="70"/>
      <c r="AQ127" s="70"/>
      <c r="AR127" s="98"/>
      <c r="AS127" s="98"/>
      <c r="AT127" s="98"/>
      <c r="AU127" s="98"/>
      <c r="AV127" s="98"/>
      <c r="AW127" s="98"/>
      <c r="AX127" s="98"/>
      <c r="AY127" s="99"/>
      <c r="AZ127" s="99"/>
      <c r="BA127" s="73"/>
    </row>
    <row r="128" customFormat="false" ht="13.5" hidden="false" customHeight="true" outlineLevel="0" collapsed="false">
      <c r="A128" s="57"/>
      <c r="B128" s="58"/>
      <c r="C128" s="102"/>
      <c r="D128" s="60"/>
      <c r="E128" s="101"/>
      <c r="F128" s="87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91"/>
      <c r="AK128" s="93"/>
      <c r="AL128" s="94"/>
      <c r="AM128" s="95"/>
      <c r="AN128" s="96"/>
      <c r="AO128" s="70"/>
      <c r="AP128" s="70"/>
      <c r="AQ128" s="70"/>
      <c r="AR128" s="98"/>
      <c r="AS128" s="98"/>
      <c r="AT128" s="98"/>
      <c r="AU128" s="98"/>
      <c r="AV128" s="98"/>
      <c r="AW128" s="98"/>
      <c r="AX128" s="98"/>
      <c r="AY128" s="99"/>
      <c r="AZ128" s="99"/>
      <c r="BA128" s="73"/>
    </row>
    <row r="129" customFormat="false" ht="12.75" hidden="false" customHeight="true" outlineLevel="0" collapsed="false">
      <c r="A129" s="57" t="n">
        <v>30</v>
      </c>
      <c r="B129" s="58" t="str">
        <f aca="false">IFERROR(VLOOKUP($C129,Списки!$A$1:$C$3999,2,0),"")</f>
        <v/>
      </c>
      <c r="C129" s="102"/>
      <c r="D129" s="60" t="str">
        <f aca="false">IFERROR(VLOOKUP($C129,Списки!$A$1:$C$3999,3,0),"")</f>
        <v/>
      </c>
      <c r="E129" s="92"/>
      <c r="F129" s="61" t="str">
        <f aca="false">VLOOKUP(F$11,Графік!$E$5:$H$32,3,0)</f>
        <v>ВВ</v>
      </c>
      <c r="G129" s="62" t="str">
        <f aca="false">VLOOKUP(G$11,Графік!$E$5:$H$32,3,0)</f>
        <v>ВВ</v>
      </c>
      <c r="H129" s="62" t="str">
        <f aca="false">VLOOKUP(H$11,Графік!$E$5:$H$32,3,0)</f>
        <v>Р</v>
      </c>
      <c r="I129" s="62" t="str">
        <f aca="false">VLOOKUP(I$11,Графік!$E$5:$H$32,3,0)</f>
        <v>Р</v>
      </c>
      <c r="J129" s="62" t="str">
        <f aca="false">VLOOKUP(J$11,Графік!$E$5:$H$32,3,0)</f>
        <v>Р</v>
      </c>
      <c r="K129" s="62" t="str">
        <f aca="false">VLOOKUP(K$11,Графік!$E$5:$H$32,3,0)</f>
        <v>Р</v>
      </c>
      <c r="L129" s="62" t="str">
        <f aca="false">VLOOKUP(L$11,Графік!$E$5:$H$32,3,0)</f>
        <v>ВВ</v>
      </c>
      <c r="M129" s="62" t="str">
        <f aca="false">VLOOKUP(M$11,Графік!$E$5:$H$32,3,0)</f>
        <v>ВВ</v>
      </c>
      <c r="N129" s="62" t="str">
        <f aca="false">VLOOKUP(N$11,Графік!$E$5:$H$32,3,0)</f>
        <v>Р</v>
      </c>
      <c r="O129" s="62" t="str">
        <f aca="false">VLOOKUP(O$11,Графік!$E$5:$H$32,3,0)</f>
        <v>Р</v>
      </c>
      <c r="P129" s="62" t="str">
        <f aca="false">VLOOKUP(P$11,Графік!$E$5:$H$32,3,0)</f>
        <v>Р</v>
      </c>
      <c r="Q129" s="62" t="str">
        <f aca="false">VLOOKUP(Q$11,Графік!$E$5:$H$32,3,0)</f>
        <v>Р</v>
      </c>
      <c r="R129" s="62" t="str">
        <f aca="false">VLOOKUP(R$11,Графік!$E$5:$H$32,3,0)</f>
        <v>ВВ</v>
      </c>
      <c r="S129" s="62" t="str">
        <f aca="false">VLOOKUP(S$11,Графік!$E$5:$H$32,3,0)</f>
        <v>ВВ</v>
      </c>
      <c r="T129" s="62" t="str">
        <f aca="false">VLOOKUP(T$11,Графік!$E$5:$H$32,3,0)</f>
        <v>Р</v>
      </c>
      <c r="U129" s="62" t="str">
        <f aca="false">VLOOKUP(U$11,Графік!$E$5:$H$32,3,0)</f>
        <v>Р</v>
      </c>
      <c r="V129" s="62" t="str">
        <f aca="false">VLOOKUP(V$11,Графік!$E$5:$H$32,3,0)</f>
        <v>Р</v>
      </c>
      <c r="W129" s="62" t="str">
        <f aca="false">VLOOKUP(W$11,Графік!$E$5:$H$32,3,0)</f>
        <v>Р</v>
      </c>
      <c r="X129" s="62" t="str">
        <f aca="false">VLOOKUP(X$11,Графік!$E$5:$H$32,3,0)</f>
        <v>ВВ</v>
      </c>
      <c r="Y129" s="62" t="str">
        <f aca="false">VLOOKUP(Y$11,Графік!$E$5:$H$32,3,0)</f>
        <v>ВВ</v>
      </c>
      <c r="Z129" s="62" t="str">
        <f aca="false">VLOOKUP(Z$11,Графік!$E$5:$H$32,3,0)</f>
        <v>Р</v>
      </c>
      <c r="AA129" s="62" t="str">
        <f aca="false">VLOOKUP(AA$11,Графік!$E$5:$H$32,3,0)</f>
        <v>Р</v>
      </c>
      <c r="AB129" s="62" t="str">
        <f aca="false">VLOOKUP(AB$11,Графік!$E$5:$H$32,3,0)</f>
        <v>Р</v>
      </c>
      <c r="AC129" s="62" t="str">
        <f aca="false">VLOOKUP(AC$11,Графік!$E$5:$H$32,3,0)</f>
        <v>Р</v>
      </c>
      <c r="AD129" s="62" t="str">
        <f aca="false">VLOOKUP(AD$11,Графік!$E$5:$H$32,3,0)</f>
        <v>ВВ</v>
      </c>
      <c r="AE129" s="62" t="str">
        <f aca="false">VLOOKUP(AE$11,Графік!$E$5:$H$32,3,0)</f>
        <v>ВВ</v>
      </c>
      <c r="AF129" s="62" t="str">
        <f aca="false">VLOOKUP(AF$11,Графік!$E$5:$H$32,3,0)</f>
        <v>Р</v>
      </c>
      <c r="AG129" s="62" t="str">
        <f aca="false">VLOOKUP(AG$11,Графік!$E$5:$H$32,3,0)</f>
        <v>Р</v>
      </c>
      <c r="AH129" s="62"/>
      <c r="AI129" s="62"/>
      <c r="AJ129" s="65"/>
      <c r="AK129" s="93" t="n">
        <f aca="false">SUMIF($F129:$AJ132,"Р",$F130:$AJ130)</f>
        <v>144</v>
      </c>
      <c r="AL129" s="94" t="n">
        <f aca="false">SUMIF($F131:$AJ132,"НУ",$F132:$AJ132)</f>
        <v>0</v>
      </c>
      <c r="AM129" s="95" t="n">
        <f aca="false">SUMIF(F129:AJ132,"РВ",F130:AJ130)</f>
        <v>0</v>
      </c>
      <c r="AN129" s="96" t="n">
        <f aca="false">AK129+AL129+AM129</f>
        <v>144</v>
      </c>
      <c r="AO129" s="70" t="n">
        <f aca="false">COUNTIF($F129:$AJ132,"=Р")</f>
        <v>18</v>
      </c>
      <c r="AP129" s="97" t="n">
        <f aca="false">COUNTIF($F129:$AJ132,"=ВВ")</f>
        <v>10</v>
      </c>
      <c r="AQ129" s="97" t="n">
        <f aca="false">COUNTIF($F129:$AJ132,"=В")</f>
        <v>0</v>
      </c>
      <c r="AR129" s="98" t="n">
        <f aca="false">COUNTIF($F129:$AJ132,"=НА")</f>
        <v>0</v>
      </c>
      <c r="AS129" s="98" t="n">
        <f aca="false">COUNTIF(F129:AJ132,"=ТН")</f>
        <v>0</v>
      </c>
      <c r="AT129" s="98" t="n">
        <f aca="false">COUNTIF($F129:$AJ132,"=ВД")</f>
        <v>0</v>
      </c>
      <c r="AU129" s="98" t="n">
        <f aca="false">COUNTIF($F129:$AJ132,"=ВП")</f>
        <v>0</v>
      </c>
      <c r="AV129" s="98" t="n">
        <f aca="false">COUNTIF($F129:$AJ132,"=ДД")</f>
        <v>0</v>
      </c>
      <c r="AW129" s="98" t="n">
        <f aca="false">COUNTIF($F129:$AJ132,"=П")</f>
        <v>0</v>
      </c>
      <c r="AX129" s="98" t="n">
        <f aca="false">COUNTIF($F129:$AJ132,"=ПР")</f>
        <v>0</v>
      </c>
      <c r="AY129" s="99" t="n">
        <f aca="false">COUNTIF($F129:$AJ132,"=І")</f>
        <v>0</v>
      </c>
      <c r="AZ129" s="99" t="n">
        <f aca="false">COUNTIF($F129:$AJ132,"=НЗ")</f>
        <v>0</v>
      </c>
      <c r="BA129" s="73" t="str">
        <f aca="false">IF(C129&gt;1,Графік!$H$36,"")</f>
        <v/>
      </c>
    </row>
    <row r="130" customFormat="false" ht="12.75" hidden="false" customHeight="true" outlineLevel="0" collapsed="false">
      <c r="A130" s="57"/>
      <c r="B130" s="58"/>
      <c r="C130" s="102"/>
      <c r="D130" s="60"/>
      <c r="E130" s="100"/>
      <c r="F130" s="75" t="str">
        <f aca="false">IF(F129="Р",8,"")</f>
        <v/>
      </c>
      <c r="G130" s="76" t="str">
        <f aca="false">IF(G129="Р",8,"")</f>
        <v/>
      </c>
      <c r="H130" s="76" t="n">
        <f aca="false">IF(H129="Р",8,"")</f>
        <v>8</v>
      </c>
      <c r="I130" s="76" t="n">
        <f aca="false">IF(I129="Р",8,"")</f>
        <v>8</v>
      </c>
      <c r="J130" s="76" t="n">
        <f aca="false">IF(J129="Р",8,"")</f>
        <v>8</v>
      </c>
      <c r="K130" s="76" t="n">
        <f aca="false">IF(K129="Р",8,"")</f>
        <v>8</v>
      </c>
      <c r="L130" s="76" t="str">
        <f aca="false">IF(L129="Р",8,"")</f>
        <v/>
      </c>
      <c r="M130" s="76" t="str">
        <f aca="false">IF(M129="Р",8,"")</f>
        <v/>
      </c>
      <c r="N130" s="76" t="n">
        <f aca="false">IF(N129="Р",8,"")</f>
        <v>8</v>
      </c>
      <c r="O130" s="76" t="n">
        <f aca="false">IF(O129="Р",8,"")</f>
        <v>8</v>
      </c>
      <c r="P130" s="76" t="n">
        <f aca="false">IF(P129="Р",8,"")</f>
        <v>8</v>
      </c>
      <c r="Q130" s="76" t="n">
        <f aca="false">IF(Q129="Р",8,"")</f>
        <v>8</v>
      </c>
      <c r="R130" s="76" t="str">
        <f aca="false">IF(R129="Р",8,"")</f>
        <v/>
      </c>
      <c r="S130" s="76" t="str">
        <f aca="false">IF(S129="Р",8,"")</f>
        <v/>
      </c>
      <c r="T130" s="76" t="n">
        <f aca="false">IF(T129="Р",8,"")</f>
        <v>8</v>
      </c>
      <c r="U130" s="76" t="n">
        <f aca="false">IF(U129="Р",8,"")</f>
        <v>8</v>
      </c>
      <c r="V130" s="76" t="n">
        <f aca="false">IF(V129="Р",8,"")</f>
        <v>8</v>
      </c>
      <c r="W130" s="76" t="n">
        <f aca="false">IF(W129="Р",8,"")</f>
        <v>8</v>
      </c>
      <c r="X130" s="76" t="str">
        <f aca="false">IF(X129="Р",8,"")</f>
        <v/>
      </c>
      <c r="Y130" s="76" t="str">
        <f aca="false">IF(Y129="Р",8,"")</f>
        <v/>
      </c>
      <c r="Z130" s="76" t="n">
        <f aca="false">IF(Z129="Р",8,"")</f>
        <v>8</v>
      </c>
      <c r="AA130" s="76" t="n">
        <f aca="false">IF(AA129="Р",8,"")</f>
        <v>8</v>
      </c>
      <c r="AB130" s="76" t="n">
        <f aca="false">IF(AB129="Р",8,"")</f>
        <v>8</v>
      </c>
      <c r="AC130" s="76" t="n">
        <f aca="false">IF(AC129="Р",8,"")</f>
        <v>8</v>
      </c>
      <c r="AD130" s="76" t="str">
        <f aca="false">IF(AD129="Р",8,"")</f>
        <v/>
      </c>
      <c r="AE130" s="76" t="str">
        <f aca="false">IF(AE129="Р",8,"")</f>
        <v/>
      </c>
      <c r="AF130" s="76" t="n">
        <f aca="false">IF(AF129="Р",8,"")</f>
        <v>8</v>
      </c>
      <c r="AG130" s="76" t="n">
        <f aca="false">IF(AG129="Р",8,"")</f>
        <v>8</v>
      </c>
      <c r="AH130" s="76"/>
      <c r="AI130" s="76"/>
      <c r="AJ130" s="79"/>
      <c r="AK130" s="93"/>
      <c r="AL130" s="94"/>
      <c r="AM130" s="95"/>
      <c r="AN130" s="96"/>
      <c r="AO130" s="70"/>
      <c r="AP130" s="70"/>
      <c r="AQ130" s="70"/>
      <c r="AR130" s="98"/>
      <c r="AS130" s="98"/>
      <c r="AT130" s="98"/>
      <c r="AU130" s="98"/>
      <c r="AV130" s="98"/>
      <c r="AW130" s="98"/>
      <c r="AX130" s="98"/>
      <c r="AY130" s="99"/>
      <c r="AZ130" s="99"/>
      <c r="BA130" s="73"/>
    </row>
    <row r="131" customFormat="false" ht="12.75" hidden="false" customHeight="true" outlineLevel="0" collapsed="false">
      <c r="A131" s="57"/>
      <c r="B131" s="58"/>
      <c r="C131" s="102"/>
      <c r="D131" s="60"/>
      <c r="E131" s="100"/>
      <c r="F131" s="81" t="str">
        <f aca="false">IF(F132&gt;0,"НУ","")</f>
        <v/>
      </c>
      <c r="G131" s="82" t="str">
        <f aca="false">IF(G132&gt;0,"НУ","")</f>
        <v/>
      </c>
      <c r="H131" s="82" t="str">
        <f aca="false">IF(H132&gt;0,"НУ","")</f>
        <v/>
      </c>
      <c r="I131" s="82" t="str">
        <f aca="false">IF(I132&gt;0,"НУ","")</f>
        <v/>
      </c>
      <c r="J131" s="82" t="str">
        <f aca="false">IF(J132&gt;0,"НУ","")</f>
        <v/>
      </c>
      <c r="K131" s="82" t="str">
        <f aca="false">IF(K132&gt;0,"НУ","")</f>
        <v/>
      </c>
      <c r="L131" s="82" t="str">
        <f aca="false">IF(L132&gt;0,"НУ","")</f>
        <v/>
      </c>
      <c r="M131" s="82" t="str">
        <f aca="false">IF(M132&gt;0,"НУ","")</f>
        <v/>
      </c>
      <c r="N131" s="82" t="str">
        <f aca="false">IF(N132&gt;0,"НУ","")</f>
        <v/>
      </c>
      <c r="O131" s="82" t="str">
        <f aca="false">IF(O132&gt;0,"НУ","")</f>
        <v/>
      </c>
      <c r="P131" s="82" t="str">
        <f aca="false">IF(P132&gt;0,"НУ","")</f>
        <v/>
      </c>
      <c r="Q131" s="82" t="str">
        <f aca="false">IF(Q132&gt;0,"НУ","")</f>
        <v/>
      </c>
      <c r="R131" s="82" t="str">
        <f aca="false">IF(R132&gt;0,"НУ","")</f>
        <v/>
      </c>
      <c r="S131" s="82" t="str">
        <f aca="false">IF(S132&gt;0,"НУ","")</f>
        <v/>
      </c>
      <c r="T131" s="82" t="str">
        <f aca="false">IF(T132&gt;0,"НУ","")</f>
        <v/>
      </c>
      <c r="U131" s="82" t="str">
        <f aca="false">IF(U132&gt;0,"НУ","")</f>
        <v/>
      </c>
      <c r="V131" s="82" t="str">
        <f aca="false">IF(V132&gt;0,"НУ","")</f>
        <v/>
      </c>
      <c r="W131" s="82" t="str">
        <f aca="false">IF(W132&gt;0,"НУ","")</f>
        <v/>
      </c>
      <c r="X131" s="82" t="str">
        <f aca="false">IF(X132&gt;0,"НУ","")</f>
        <v/>
      </c>
      <c r="Y131" s="82" t="str">
        <f aca="false">IF(Y132&gt;0,"НУ","")</f>
        <v/>
      </c>
      <c r="Z131" s="82" t="str">
        <f aca="false">IF(Z132&gt;0,"НУ","")</f>
        <v/>
      </c>
      <c r="AA131" s="82" t="str">
        <f aca="false">IF(AA132&gt;0,"НУ","")</f>
        <v/>
      </c>
      <c r="AB131" s="82" t="str">
        <f aca="false">IF(AB132&gt;0,"НУ","")</f>
        <v/>
      </c>
      <c r="AC131" s="82" t="str">
        <f aca="false">IF(AC132&gt;0,"НУ","")</f>
        <v/>
      </c>
      <c r="AD131" s="82" t="str">
        <f aca="false">IF(AD132&gt;0,"НУ","")</f>
        <v/>
      </c>
      <c r="AE131" s="82" t="str">
        <f aca="false">IF(AE132&gt;0,"НУ","")</f>
        <v/>
      </c>
      <c r="AF131" s="82" t="str">
        <f aca="false">IF(AF132&gt;0,"НУ","")</f>
        <v/>
      </c>
      <c r="AG131" s="82" t="str">
        <f aca="false">IF(AG132&gt;0,"НУ","")</f>
        <v/>
      </c>
      <c r="AH131" s="83" t="str">
        <f aca="false">IF(AH132&gt;0,"НУ","")</f>
        <v/>
      </c>
      <c r="AI131" s="83" t="str">
        <f aca="false">IF(AI132&gt;0,"НУ","")</f>
        <v/>
      </c>
      <c r="AJ131" s="85" t="str">
        <f aca="false">IF(AJ132&gt;0,"НУ","")</f>
        <v/>
      </c>
      <c r="AK131" s="93"/>
      <c r="AL131" s="94"/>
      <c r="AM131" s="95"/>
      <c r="AN131" s="96"/>
      <c r="AO131" s="70"/>
      <c r="AP131" s="70"/>
      <c r="AQ131" s="70"/>
      <c r="AR131" s="98"/>
      <c r="AS131" s="98"/>
      <c r="AT131" s="98"/>
      <c r="AU131" s="98"/>
      <c r="AV131" s="98"/>
      <c r="AW131" s="98"/>
      <c r="AX131" s="98"/>
      <c r="AY131" s="99"/>
      <c r="AZ131" s="99"/>
      <c r="BA131" s="73"/>
    </row>
    <row r="132" customFormat="false" ht="13.5" hidden="false" customHeight="true" outlineLevel="0" collapsed="false">
      <c r="A132" s="57"/>
      <c r="B132" s="58"/>
      <c r="C132" s="102"/>
      <c r="D132" s="60"/>
      <c r="E132" s="101"/>
      <c r="F132" s="87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91"/>
      <c r="AK132" s="93"/>
      <c r="AL132" s="94"/>
      <c r="AM132" s="95"/>
      <c r="AN132" s="96"/>
      <c r="AO132" s="70"/>
      <c r="AP132" s="70"/>
      <c r="AQ132" s="70"/>
      <c r="AR132" s="98"/>
      <c r="AS132" s="98"/>
      <c r="AT132" s="98"/>
      <c r="AU132" s="98"/>
      <c r="AV132" s="98"/>
      <c r="AW132" s="98"/>
      <c r="AX132" s="98"/>
      <c r="AY132" s="99"/>
      <c r="AZ132" s="99"/>
      <c r="BA132" s="73"/>
    </row>
    <row r="133" customFormat="false" ht="26.45" hidden="false" customHeight="true" outlineLevel="0" collapsed="false">
      <c r="A133" s="57" t="n">
        <v>31</v>
      </c>
      <c r="B133" s="58" t="str">
        <f aca="false">IFERROR(VLOOKUP($C133,Списки!$A$1:$C$3999,2,0),"")</f>
        <v/>
      </c>
      <c r="C133" s="102"/>
      <c r="D133" s="60" t="str">
        <f aca="false">IFERROR(VLOOKUP($C133,Списки!$A$1:$C$3999,3,0),"")</f>
        <v/>
      </c>
      <c r="E133" s="92"/>
      <c r="F133" s="61" t="str">
        <f aca="false">VLOOKUP(F$11,Графік!$E$5:$H$32,3,0)</f>
        <v>ВВ</v>
      </c>
      <c r="G133" s="62" t="str">
        <f aca="false">VLOOKUP(G$11,Графік!$E$5:$H$32,3,0)</f>
        <v>ВВ</v>
      </c>
      <c r="H133" s="62" t="str">
        <f aca="false">VLOOKUP(H$11,Графік!$E$5:$H$32,3,0)</f>
        <v>Р</v>
      </c>
      <c r="I133" s="62" t="str">
        <f aca="false">VLOOKUP(I$11,Графік!$E$5:$H$32,3,0)</f>
        <v>Р</v>
      </c>
      <c r="J133" s="62" t="str">
        <f aca="false">VLOOKUP(J$11,Графік!$E$5:$H$32,3,0)</f>
        <v>Р</v>
      </c>
      <c r="K133" s="62" t="str">
        <f aca="false">VLOOKUP(K$11,Графік!$E$5:$H$32,3,0)</f>
        <v>Р</v>
      </c>
      <c r="L133" s="62" t="str">
        <f aca="false">VLOOKUP(L$11,Графік!$E$5:$H$32,3,0)</f>
        <v>ВВ</v>
      </c>
      <c r="M133" s="62" t="str">
        <f aca="false">VLOOKUP(M$11,Графік!$E$5:$H$32,3,0)</f>
        <v>ВВ</v>
      </c>
      <c r="N133" s="62" t="str">
        <f aca="false">VLOOKUP(N$11,Графік!$E$5:$H$32,3,0)</f>
        <v>Р</v>
      </c>
      <c r="O133" s="62" t="str">
        <f aca="false">VLOOKUP(O$11,Графік!$E$5:$H$32,3,0)</f>
        <v>Р</v>
      </c>
      <c r="P133" s="62" t="str">
        <f aca="false">VLOOKUP(P$11,Графік!$E$5:$H$32,3,0)</f>
        <v>Р</v>
      </c>
      <c r="Q133" s="62" t="str">
        <f aca="false">VLOOKUP(Q$11,Графік!$E$5:$H$32,3,0)</f>
        <v>Р</v>
      </c>
      <c r="R133" s="62" t="str">
        <f aca="false">VLOOKUP(R$11,Графік!$E$5:$H$32,3,0)</f>
        <v>ВВ</v>
      </c>
      <c r="S133" s="62" t="str">
        <f aca="false">VLOOKUP(S$11,Графік!$E$5:$H$32,3,0)</f>
        <v>ВВ</v>
      </c>
      <c r="T133" s="62" t="str">
        <f aca="false">VLOOKUP(T$11,Графік!$E$5:$H$32,3,0)</f>
        <v>Р</v>
      </c>
      <c r="U133" s="62" t="str">
        <f aca="false">VLOOKUP(U$11,Графік!$E$5:$H$32,3,0)</f>
        <v>Р</v>
      </c>
      <c r="V133" s="62" t="str">
        <f aca="false">VLOOKUP(V$11,Графік!$E$5:$H$32,3,0)</f>
        <v>Р</v>
      </c>
      <c r="W133" s="62" t="str">
        <f aca="false">VLOOKUP(W$11,Графік!$E$5:$H$32,3,0)</f>
        <v>Р</v>
      </c>
      <c r="X133" s="62" t="str">
        <f aca="false">VLOOKUP(X$11,Графік!$E$5:$H$32,3,0)</f>
        <v>ВВ</v>
      </c>
      <c r="Y133" s="62" t="str">
        <f aca="false">VLOOKUP(Y$11,Графік!$E$5:$H$32,3,0)</f>
        <v>ВВ</v>
      </c>
      <c r="Z133" s="62" t="str">
        <f aca="false">VLOOKUP(Z$11,Графік!$E$5:$H$32,3,0)</f>
        <v>Р</v>
      </c>
      <c r="AA133" s="62" t="str">
        <f aca="false">VLOOKUP(AA$11,Графік!$E$5:$H$32,3,0)</f>
        <v>Р</v>
      </c>
      <c r="AB133" s="62" t="str">
        <f aca="false">VLOOKUP(AB$11,Графік!$E$5:$H$32,3,0)</f>
        <v>Р</v>
      </c>
      <c r="AC133" s="62" t="str">
        <f aca="false">VLOOKUP(AC$11,Графік!$E$5:$H$32,3,0)</f>
        <v>Р</v>
      </c>
      <c r="AD133" s="62" t="str">
        <f aca="false">VLOOKUP(AD$11,Графік!$E$5:$H$32,3,0)</f>
        <v>ВВ</v>
      </c>
      <c r="AE133" s="62" t="str">
        <f aca="false">VLOOKUP(AE$11,Графік!$E$5:$H$32,3,0)</f>
        <v>ВВ</v>
      </c>
      <c r="AF133" s="62" t="str">
        <f aca="false">VLOOKUP(AF$11,Графік!$E$5:$H$32,3,0)</f>
        <v>Р</v>
      </c>
      <c r="AG133" s="62" t="str">
        <f aca="false">VLOOKUP(AG$11,Графік!$E$5:$H$32,3,0)</f>
        <v>Р</v>
      </c>
      <c r="AH133" s="62"/>
      <c r="AI133" s="62"/>
      <c r="AJ133" s="65"/>
      <c r="AK133" s="93" t="n">
        <f aca="false">SUMIF($F133:$AJ136,"Р",$F134:$AJ134)</f>
        <v>144</v>
      </c>
      <c r="AL133" s="94" t="n">
        <f aca="false">SUMIF($F135:$AJ136,"НУ",$F136:$AJ136)</f>
        <v>0</v>
      </c>
      <c r="AM133" s="95" t="n">
        <f aca="false">SUMIF(F133:AJ136,"РВ",F134:AJ134)</f>
        <v>0</v>
      </c>
      <c r="AN133" s="96" t="n">
        <f aca="false">AK133+AL133+AM133</f>
        <v>144</v>
      </c>
      <c r="AO133" s="70" t="n">
        <f aca="false">COUNTIF($F133:$AJ136,"=Р")</f>
        <v>18</v>
      </c>
      <c r="AP133" s="97" t="n">
        <f aca="false">COUNTIF($F133:$AJ136,"=ВВ")</f>
        <v>10</v>
      </c>
      <c r="AQ133" s="97" t="n">
        <f aca="false">COUNTIF($F133:$AJ136,"=В")</f>
        <v>0</v>
      </c>
      <c r="AR133" s="98" t="n">
        <f aca="false">COUNTIF($F133:$AJ136,"=НА")</f>
        <v>0</v>
      </c>
      <c r="AS133" s="98" t="n">
        <f aca="false">COUNTIF(F133:AJ136,"=ТН")</f>
        <v>0</v>
      </c>
      <c r="AT133" s="98" t="n">
        <f aca="false">COUNTIF($F133:$AJ136,"=ВД")</f>
        <v>0</v>
      </c>
      <c r="AU133" s="98" t="n">
        <f aca="false">COUNTIF($F133:$AJ136,"=ВП")</f>
        <v>0</v>
      </c>
      <c r="AV133" s="98" t="n">
        <f aca="false">COUNTIF($F133:$AJ136,"=ДД")</f>
        <v>0</v>
      </c>
      <c r="AW133" s="98" t="n">
        <f aca="false">COUNTIF($F133:$AJ136,"=П")</f>
        <v>0</v>
      </c>
      <c r="AX133" s="98" t="n">
        <f aca="false">COUNTIF($F133:$AJ136,"=ПР")</f>
        <v>0</v>
      </c>
      <c r="AY133" s="99" t="n">
        <f aca="false">COUNTIF($F133:$AJ136,"=І")</f>
        <v>0</v>
      </c>
      <c r="AZ133" s="99" t="n">
        <f aca="false">COUNTIF($F133:$AJ136,"=НЗ")</f>
        <v>0</v>
      </c>
      <c r="BA133" s="73" t="str">
        <f aca="false">IF(C133&gt;1,Графік!$H$36,"")</f>
        <v/>
      </c>
    </row>
    <row r="134" customFormat="false" ht="12.75" hidden="false" customHeight="true" outlineLevel="0" collapsed="false">
      <c r="A134" s="57"/>
      <c r="B134" s="58"/>
      <c r="C134" s="102"/>
      <c r="D134" s="60"/>
      <c r="E134" s="100"/>
      <c r="F134" s="75" t="str">
        <f aca="false">IF(F133="Р",8,"")</f>
        <v/>
      </c>
      <c r="G134" s="76" t="str">
        <f aca="false">IF(G133="Р",8,"")</f>
        <v/>
      </c>
      <c r="H134" s="76" t="n">
        <f aca="false">IF(H133="Р",8,"")</f>
        <v>8</v>
      </c>
      <c r="I134" s="76" t="n">
        <f aca="false">IF(I133="Р",8,"")</f>
        <v>8</v>
      </c>
      <c r="J134" s="76" t="n">
        <f aca="false">IF(J133="Р",8,"")</f>
        <v>8</v>
      </c>
      <c r="K134" s="76" t="n">
        <f aca="false">IF(K133="Р",8,"")</f>
        <v>8</v>
      </c>
      <c r="L134" s="76" t="str">
        <f aca="false">IF(L133="Р",8,"")</f>
        <v/>
      </c>
      <c r="M134" s="76" t="str">
        <f aca="false">IF(M133="Р",8,"")</f>
        <v/>
      </c>
      <c r="N134" s="76" t="n">
        <f aca="false">IF(N133="Р",8,"")</f>
        <v>8</v>
      </c>
      <c r="O134" s="76" t="n">
        <f aca="false">IF(O133="Р",8,"")</f>
        <v>8</v>
      </c>
      <c r="P134" s="76" t="n">
        <f aca="false">IF(P133="Р",8,"")</f>
        <v>8</v>
      </c>
      <c r="Q134" s="76" t="n">
        <f aca="false">IF(Q133="Р",8,"")</f>
        <v>8</v>
      </c>
      <c r="R134" s="76" t="str">
        <f aca="false">IF(R133="Р",8,"")</f>
        <v/>
      </c>
      <c r="S134" s="76" t="str">
        <f aca="false">IF(S133="Р",8,"")</f>
        <v/>
      </c>
      <c r="T134" s="76" t="n">
        <f aca="false">IF(T133="Р",8,"")</f>
        <v>8</v>
      </c>
      <c r="U134" s="76" t="n">
        <f aca="false">IF(U133="Р",8,"")</f>
        <v>8</v>
      </c>
      <c r="V134" s="76" t="n">
        <f aca="false">IF(V133="Р",8,"")</f>
        <v>8</v>
      </c>
      <c r="W134" s="76" t="n">
        <f aca="false">IF(W133="Р",8,"")</f>
        <v>8</v>
      </c>
      <c r="X134" s="76" t="str">
        <f aca="false">IF(X133="Р",8,"")</f>
        <v/>
      </c>
      <c r="Y134" s="76" t="str">
        <f aca="false">IF(Y133="Р",8,"")</f>
        <v/>
      </c>
      <c r="Z134" s="76" t="n">
        <f aca="false">IF(Z133="Р",8,"")</f>
        <v>8</v>
      </c>
      <c r="AA134" s="76" t="n">
        <f aca="false">IF(AA133="Р",8,"")</f>
        <v>8</v>
      </c>
      <c r="AB134" s="76" t="n">
        <f aca="false">IF(AB133="Р",8,"")</f>
        <v>8</v>
      </c>
      <c r="AC134" s="76" t="n">
        <f aca="false">IF(AC133="Р",8,"")</f>
        <v>8</v>
      </c>
      <c r="AD134" s="76" t="str">
        <f aca="false">IF(AD133="Р",8,"")</f>
        <v/>
      </c>
      <c r="AE134" s="76" t="str">
        <f aca="false">IF(AE133="Р",8,"")</f>
        <v/>
      </c>
      <c r="AF134" s="76" t="n">
        <f aca="false">IF(AF133="Р",8,"")</f>
        <v>8</v>
      </c>
      <c r="AG134" s="76" t="n">
        <f aca="false">IF(AG133="Р",8,"")</f>
        <v>8</v>
      </c>
      <c r="AH134" s="76"/>
      <c r="AI134" s="76"/>
      <c r="AJ134" s="79"/>
      <c r="AK134" s="93"/>
      <c r="AL134" s="94"/>
      <c r="AM134" s="95"/>
      <c r="AN134" s="96"/>
      <c r="AO134" s="70"/>
      <c r="AP134" s="70"/>
      <c r="AQ134" s="70"/>
      <c r="AR134" s="98"/>
      <c r="AS134" s="98"/>
      <c r="AT134" s="98"/>
      <c r="AU134" s="98"/>
      <c r="AV134" s="98"/>
      <c r="AW134" s="98"/>
      <c r="AX134" s="98"/>
      <c r="AY134" s="99"/>
      <c r="AZ134" s="99"/>
      <c r="BA134" s="73"/>
    </row>
    <row r="135" customFormat="false" ht="12.75" hidden="false" customHeight="true" outlineLevel="0" collapsed="false">
      <c r="A135" s="57"/>
      <c r="B135" s="58"/>
      <c r="C135" s="102"/>
      <c r="D135" s="60"/>
      <c r="E135" s="100"/>
      <c r="F135" s="81" t="str">
        <f aca="false">IF(F136&gt;0,"НУ","")</f>
        <v/>
      </c>
      <c r="G135" s="82" t="str">
        <f aca="false">IF(G136&gt;0,"НУ","")</f>
        <v/>
      </c>
      <c r="H135" s="82" t="str">
        <f aca="false">IF(H136&gt;0,"НУ","")</f>
        <v/>
      </c>
      <c r="I135" s="82" t="str">
        <f aca="false">IF(I136&gt;0,"НУ","")</f>
        <v/>
      </c>
      <c r="J135" s="82" t="str">
        <f aca="false">IF(J136&gt;0,"НУ","")</f>
        <v/>
      </c>
      <c r="K135" s="82" t="str">
        <f aca="false">IF(K136&gt;0,"НУ","")</f>
        <v/>
      </c>
      <c r="L135" s="82" t="str">
        <f aca="false">IF(L136&gt;0,"НУ","")</f>
        <v/>
      </c>
      <c r="M135" s="82" t="str">
        <f aca="false">IF(M136&gt;0,"НУ","")</f>
        <v/>
      </c>
      <c r="N135" s="82" t="str">
        <f aca="false">IF(N136&gt;0,"НУ","")</f>
        <v/>
      </c>
      <c r="O135" s="82" t="str">
        <f aca="false">IF(O136&gt;0,"НУ","")</f>
        <v/>
      </c>
      <c r="P135" s="82" t="str">
        <f aca="false">IF(P136&gt;0,"НУ","")</f>
        <v/>
      </c>
      <c r="Q135" s="82" t="str">
        <f aca="false">IF(Q136&gt;0,"НУ","")</f>
        <v/>
      </c>
      <c r="R135" s="82" t="str">
        <f aca="false">IF(R136&gt;0,"НУ","")</f>
        <v/>
      </c>
      <c r="S135" s="82" t="str">
        <f aca="false">IF(S136&gt;0,"НУ","")</f>
        <v/>
      </c>
      <c r="T135" s="82" t="str">
        <f aca="false">IF(T136&gt;0,"НУ","")</f>
        <v/>
      </c>
      <c r="U135" s="82" t="str">
        <f aca="false">IF(U136&gt;0,"НУ","")</f>
        <v/>
      </c>
      <c r="V135" s="82" t="str">
        <f aca="false">IF(V136&gt;0,"НУ","")</f>
        <v/>
      </c>
      <c r="W135" s="82" t="str">
        <f aca="false">IF(W136&gt;0,"НУ","")</f>
        <v/>
      </c>
      <c r="X135" s="82" t="str">
        <f aca="false">IF(X136&gt;0,"НУ","")</f>
        <v/>
      </c>
      <c r="Y135" s="82" t="str">
        <f aca="false">IF(Y136&gt;0,"НУ","")</f>
        <v/>
      </c>
      <c r="Z135" s="82" t="str">
        <f aca="false">IF(Z136&gt;0,"НУ","")</f>
        <v/>
      </c>
      <c r="AA135" s="82" t="str">
        <f aca="false">IF(AA136&gt;0,"НУ","")</f>
        <v/>
      </c>
      <c r="AB135" s="82" t="str">
        <f aca="false">IF(AB136&gt;0,"НУ","")</f>
        <v/>
      </c>
      <c r="AC135" s="82" t="str">
        <f aca="false">IF(AC136&gt;0,"НУ","")</f>
        <v/>
      </c>
      <c r="AD135" s="82" t="str">
        <f aca="false">IF(AD136&gt;0,"НУ","")</f>
        <v/>
      </c>
      <c r="AE135" s="82" t="str">
        <f aca="false">IF(AE136&gt;0,"НУ","")</f>
        <v/>
      </c>
      <c r="AF135" s="82" t="str">
        <f aca="false">IF(AF136&gt;0,"НУ","")</f>
        <v/>
      </c>
      <c r="AG135" s="82" t="str">
        <f aca="false">IF(AG136&gt;0,"НУ","")</f>
        <v/>
      </c>
      <c r="AH135" s="83" t="str">
        <f aca="false">IF(AH136&gt;0,"НУ","")</f>
        <v/>
      </c>
      <c r="AI135" s="83" t="str">
        <f aca="false">IF(AI136&gt;0,"НУ","")</f>
        <v/>
      </c>
      <c r="AJ135" s="85" t="str">
        <f aca="false">IF(AJ136&gt;0,"НУ","")</f>
        <v/>
      </c>
      <c r="AK135" s="93"/>
      <c r="AL135" s="94"/>
      <c r="AM135" s="95"/>
      <c r="AN135" s="96"/>
      <c r="AO135" s="70"/>
      <c r="AP135" s="70"/>
      <c r="AQ135" s="70"/>
      <c r="AR135" s="98"/>
      <c r="AS135" s="98"/>
      <c r="AT135" s="98"/>
      <c r="AU135" s="98"/>
      <c r="AV135" s="98"/>
      <c r="AW135" s="98"/>
      <c r="AX135" s="98"/>
      <c r="AY135" s="99"/>
      <c r="AZ135" s="99"/>
      <c r="BA135" s="73"/>
    </row>
    <row r="136" customFormat="false" ht="13.5" hidden="false" customHeight="true" outlineLevel="0" collapsed="false">
      <c r="A136" s="57"/>
      <c r="B136" s="58"/>
      <c r="C136" s="102"/>
      <c r="D136" s="60"/>
      <c r="E136" s="101"/>
      <c r="F136" s="87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91"/>
      <c r="AK136" s="93"/>
      <c r="AL136" s="94"/>
      <c r="AM136" s="95"/>
      <c r="AN136" s="96"/>
      <c r="AO136" s="70"/>
      <c r="AP136" s="70"/>
      <c r="AQ136" s="70"/>
      <c r="AR136" s="98"/>
      <c r="AS136" s="98"/>
      <c r="AT136" s="98"/>
      <c r="AU136" s="98"/>
      <c r="AV136" s="98"/>
      <c r="AW136" s="98"/>
      <c r="AX136" s="98"/>
      <c r="AY136" s="99"/>
      <c r="AZ136" s="99"/>
      <c r="BA136" s="73"/>
    </row>
    <row r="137" customFormat="false" ht="12.75" hidden="false" customHeight="true" outlineLevel="0" collapsed="false">
      <c r="A137" s="57" t="n">
        <v>32</v>
      </c>
      <c r="B137" s="58" t="str">
        <f aca="false">IFERROR(VLOOKUP($C137,Списки!$A$1:$C$3999,2,0),"")</f>
        <v/>
      </c>
      <c r="C137" s="102"/>
      <c r="D137" s="60" t="str">
        <f aca="false">IFERROR(VLOOKUP($C137,Списки!$A$1:$C$3999,3,0),"")</f>
        <v/>
      </c>
      <c r="E137" s="92"/>
      <c r="F137" s="61" t="str">
        <f aca="false">VLOOKUP(F$11,Графік!$E$5:$H$32,3,0)</f>
        <v>ВВ</v>
      </c>
      <c r="G137" s="62" t="str">
        <f aca="false">VLOOKUP(G$11,Графік!$E$5:$H$32,3,0)</f>
        <v>ВВ</v>
      </c>
      <c r="H137" s="62" t="str">
        <f aca="false">VLOOKUP(H$11,Графік!$E$5:$H$32,3,0)</f>
        <v>Р</v>
      </c>
      <c r="I137" s="62" t="str">
        <f aca="false">VLOOKUP(I$11,Графік!$E$5:$H$32,3,0)</f>
        <v>Р</v>
      </c>
      <c r="J137" s="62" t="str">
        <f aca="false">VLOOKUP(J$11,Графік!$E$5:$H$32,3,0)</f>
        <v>Р</v>
      </c>
      <c r="K137" s="62" t="str">
        <f aca="false">VLOOKUP(K$11,Графік!$E$5:$H$32,3,0)</f>
        <v>Р</v>
      </c>
      <c r="L137" s="62" t="str">
        <f aca="false">VLOOKUP(L$11,Графік!$E$5:$H$32,3,0)</f>
        <v>ВВ</v>
      </c>
      <c r="M137" s="62" t="str">
        <f aca="false">VLOOKUP(M$11,Графік!$E$5:$H$32,3,0)</f>
        <v>ВВ</v>
      </c>
      <c r="N137" s="62" t="str">
        <f aca="false">VLOOKUP(N$11,Графік!$E$5:$H$32,3,0)</f>
        <v>Р</v>
      </c>
      <c r="O137" s="62" t="str">
        <f aca="false">VLOOKUP(O$11,Графік!$E$5:$H$32,3,0)</f>
        <v>Р</v>
      </c>
      <c r="P137" s="62" t="str">
        <f aca="false">VLOOKUP(P$11,Графік!$E$5:$H$32,3,0)</f>
        <v>Р</v>
      </c>
      <c r="Q137" s="62" t="str">
        <f aca="false">VLOOKUP(Q$11,Графік!$E$5:$H$32,3,0)</f>
        <v>Р</v>
      </c>
      <c r="R137" s="62" t="str">
        <f aca="false">VLOOKUP(R$11,Графік!$E$5:$H$32,3,0)</f>
        <v>ВВ</v>
      </c>
      <c r="S137" s="62" t="str">
        <f aca="false">VLOOKUP(S$11,Графік!$E$5:$H$32,3,0)</f>
        <v>ВВ</v>
      </c>
      <c r="T137" s="62" t="str">
        <f aca="false">VLOOKUP(T$11,Графік!$E$5:$H$32,3,0)</f>
        <v>Р</v>
      </c>
      <c r="U137" s="62" t="str">
        <f aca="false">VLOOKUP(U$11,Графік!$E$5:$H$32,3,0)</f>
        <v>Р</v>
      </c>
      <c r="V137" s="62" t="str">
        <f aca="false">VLOOKUP(V$11,Графік!$E$5:$H$32,3,0)</f>
        <v>Р</v>
      </c>
      <c r="W137" s="62" t="str">
        <f aca="false">VLOOKUP(W$11,Графік!$E$5:$H$32,3,0)</f>
        <v>Р</v>
      </c>
      <c r="X137" s="62" t="str">
        <f aca="false">VLOOKUP(X$11,Графік!$E$5:$H$32,3,0)</f>
        <v>ВВ</v>
      </c>
      <c r="Y137" s="62" t="str">
        <f aca="false">VLOOKUP(Y$11,Графік!$E$5:$H$32,3,0)</f>
        <v>ВВ</v>
      </c>
      <c r="Z137" s="62" t="str">
        <f aca="false">VLOOKUP(Z$11,Графік!$E$5:$H$32,3,0)</f>
        <v>Р</v>
      </c>
      <c r="AA137" s="62" t="str">
        <f aca="false">VLOOKUP(AA$11,Графік!$E$5:$H$32,3,0)</f>
        <v>Р</v>
      </c>
      <c r="AB137" s="62" t="str">
        <f aca="false">VLOOKUP(AB$11,Графік!$E$5:$H$32,3,0)</f>
        <v>Р</v>
      </c>
      <c r="AC137" s="62" t="str">
        <f aca="false">VLOOKUP(AC$11,Графік!$E$5:$H$32,3,0)</f>
        <v>Р</v>
      </c>
      <c r="AD137" s="62" t="str">
        <f aca="false">VLOOKUP(AD$11,Графік!$E$5:$H$32,3,0)</f>
        <v>ВВ</v>
      </c>
      <c r="AE137" s="62" t="str">
        <f aca="false">VLOOKUP(AE$11,Графік!$E$5:$H$32,3,0)</f>
        <v>ВВ</v>
      </c>
      <c r="AF137" s="62" t="str">
        <f aca="false">VLOOKUP(AF$11,Графік!$E$5:$H$32,3,0)</f>
        <v>Р</v>
      </c>
      <c r="AG137" s="62" t="str">
        <f aca="false">VLOOKUP(AG$11,Графік!$E$5:$H$32,3,0)</f>
        <v>Р</v>
      </c>
      <c r="AH137" s="62"/>
      <c r="AI137" s="62"/>
      <c r="AJ137" s="65"/>
      <c r="AK137" s="93" t="n">
        <f aca="false">SUMIF($F137:$AJ140,"Р",$F138:$AJ138)</f>
        <v>144</v>
      </c>
      <c r="AL137" s="94" t="n">
        <f aca="false">SUMIF($F139:$AJ140,"НУ",$F140:$AJ140)</f>
        <v>0</v>
      </c>
      <c r="AM137" s="95" t="n">
        <f aca="false">SUMIF(F137:AJ140,"РВ",F138:AJ138)</f>
        <v>0</v>
      </c>
      <c r="AN137" s="96" t="n">
        <f aca="false">AK137+AL137+AM137</f>
        <v>144</v>
      </c>
      <c r="AO137" s="70" t="n">
        <f aca="false">COUNTIF($F137:$AJ140,"=Р")</f>
        <v>18</v>
      </c>
      <c r="AP137" s="97" t="n">
        <f aca="false">COUNTIF($F137:$AJ140,"=ВВ")</f>
        <v>10</v>
      </c>
      <c r="AQ137" s="97" t="n">
        <f aca="false">COUNTIF($F137:$AJ140,"=В")</f>
        <v>0</v>
      </c>
      <c r="AR137" s="98" t="n">
        <f aca="false">COUNTIF($F137:$AJ140,"=НА")</f>
        <v>0</v>
      </c>
      <c r="AS137" s="98" t="n">
        <f aca="false">COUNTIF(F137:AJ140,"=ТН")</f>
        <v>0</v>
      </c>
      <c r="AT137" s="98" t="n">
        <f aca="false">COUNTIF($F137:$AJ140,"=ВД")</f>
        <v>0</v>
      </c>
      <c r="AU137" s="98" t="n">
        <f aca="false">COUNTIF($F137:$AJ140,"=ВП")</f>
        <v>0</v>
      </c>
      <c r="AV137" s="98" t="n">
        <f aca="false">COUNTIF($F137:$AJ140,"=ДД")</f>
        <v>0</v>
      </c>
      <c r="AW137" s="98" t="n">
        <f aca="false">COUNTIF($F137:$AJ140,"=П")</f>
        <v>0</v>
      </c>
      <c r="AX137" s="98" t="n">
        <f aca="false">COUNTIF($F137:$AJ140,"=ПР")</f>
        <v>0</v>
      </c>
      <c r="AY137" s="99" t="n">
        <f aca="false">COUNTIF($F137:$AJ140,"=І")</f>
        <v>0</v>
      </c>
      <c r="AZ137" s="99" t="n">
        <f aca="false">COUNTIF($F137:$AJ140,"=НЗ")</f>
        <v>0</v>
      </c>
      <c r="BA137" s="73" t="str">
        <f aca="false">IF(C137&gt;1,Графік!$H$36,"")</f>
        <v/>
      </c>
    </row>
    <row r="138" customFormat="false" ht="25.5" hidden="false" customHeight="true" outlineLevel="0" collapsed="false">
      <c r="A138" s="57"/>
      <c r="B138" s="58"/>
      <c r="C138" s="102"/>
      <c r="D138" s="60"/>
      <c r="E138" s="100"/>
      <c r="F138" s="75" t="str">
        <f aca="false">IF(F137="Р",8,"")</f>
        <v/>
      </c>
      <c r="G138" s="76" t="str">
        <f aca="false">IF(G137="Р",8,"")</f>
        <v/>
      </c>
      <c r="H138" s="76" t="n">
        <f aca="false">IF(H137="Р",8,"")</f>
        <v>8</v>
      </c>
      <c r="I138" s="76" t="n">
        <f aca="false">IF(I137="Р",8,"")</f>
        <v>8</v>
      </c>
      <c r="J138" s="76" t="n">
        <f aca="false">IF(J137="Р",8,"")</f>
        <v>8</v>
      </c>
      <c r="K138" s="76" t="n">
        <f aca="false">IF(K137="Р",8,"")</f>
        <v>8</v>
      </c>
      <c r="L138" s="76" t="str">
        <f aca="false">IF(L137="Р",8,"")</f>
        <v/>
      </c>
      <c r="M138" s="76" t="str">
        <f aca="false">IF(M137="Р",8,"")</f>
        <v/>
      </c>
      <c r="N138" s="76" t="n">
        <f aca="false">IF(N137="Р",8,"")</f>
        <v>8</v>
      </c>
      <c r="O138" s="76" t="n">
        <f aca="false">IF(O137="Р",8,"")</f>
        <v>8</v>
      </c>
      <c r="P138" s="76" t="n">
        <f aca="false">IF(P137="Р",8,"")</f>
        <v>8</v>
      </c>
      <c r="Q138" s="76" t="n">
        <f aca="false">IF(Q137="Р",8,"")</f>
        <v>8</v>
      </c>
      <c r="R138" s="76" t="str">
        <f aca="false">IF(R137="Р",8,"")</f>
        <v/>
      </c>
      <c r="S138" s="76" t="str">
        <f aca="false">IF(S137="Р",8,"")</f>
        <v/>
      </c>
      <c r="T138" s="76" t="n">
        <f aca="false">IF(T137="Р",8,"")</f>
        <v>8</v>
      </c>
      <c r="U138" s="76" t="n">
        <f aca="false">IF(U137="Р",8,"")</f>
        <v>8</v>
      </c>
      <c r="V138" s="76" t="n">
        <f aca="false">IF(V137="Р",8,"")</f>
        <v>8</v>
      </c>
      <c r="W138" s="76" t="n">
        <f aca="false">IF(W137="Р",8,"")</f>
        <v>8</v>
      </c>
      <c r="X138" s="76" t="str">
        <f aca="false">IF(X137="Р",8,"")</f>
        <v/>
      </c>
      <c r="Y138" s="76" t="str">
        <f aca="false">IF(Y137="Р",8,"")</f>
        <v/>
      </c>
      <c r="Z138" s="76" t="n">
        <f aca="false">IF(Z137="Р",8,"")</f>
        <v>8</v>
      </c>
      <c r="AA138" s="76" t="n">
        <f aca="false">IF(AA137="Р",8,"")</f>
        <v>8</v>
      </c>
      <c r="AB138" s="76" t="n">
        <f aca="false">IF(AB137="Р",8,"")</f>
        <v>8</v>
      </c>
      <c r="AC138" s="76" t="n">
        <f aca="false">IF(AC137="Р",8,"")</f>
        <v>8</v>
      </c>
      <c r="AD138" s="76" t="str">
        <f aca="false">IF(AD137="Р",8,"")</f>
        <v/>
      </c>
      <c r="AE138" s="76" t="str">
        <f aca="false">IF(AE137="Р",8,"")</f>
        <v/>
      </c>
      <c r="AF138" s="76" t="n">
        <f aca="false">IF(AF137="Р",8,"")</f>
        <v>8</v>
      </c>
      <c r="AG138" s="76" t="n">
        <f aca="false">IF(AG137="Р",8,"")</f>
        <v>8</v>
      </c>
      <c r="AH138" s="76"/>
      <c r="AI138" s="76"/>
      <c r="AJ138" s="79"/>
      <c r="AK138" s="93"/>
      <c r="AL138" s="94"/>
      <c r="AM138" s="95"/>
      <c r="AN138" s="96"/>
      <c r="AO138" s="70"/>
      <c r="AP138" s="70"/>
      <c r="AQ138" s="70"/>
      <c r="AR138" s="98"/>
      <c r="AS138" s="98"/>
      <c r="AT138" s="98"/>
      <c r="AU138" s="98"/>
      <c r="AV138" s="98"/>
      <c r="AW138" s="98"/>
      <c r="AX138" s="98"/>
      <c r="AY138" s="99"/>
      <c r="AZ138" s="99"/>
      <c r="BA138" s="73"/>
    </row>
    <row r="139" customFormat="false" ht="12.75" hidden="false" customHeight="true" outlineLevel="0" collapsed="false">
      <c r="A139" s="57"/>
      <c r="B139" s="58"/>
      <c r="C139" s="102"/>
      <c r="D139" s="60"/>
      <c r="E139" s="100"/>
      <c r="F139" s="81" t="str">
        <f aca="false">IF(F140&gt;0,"НУ","")</f>
        <v/>
      </c>
      <c r="G139" s="82" t="str">
        <f aca="false">IF(G140&gt;0,"НУ","")</f>
        <v/>
      </c>
      <c r="H139" s="82" t="str">
        <f aca="false">IF(H140&gt;0,"НУ","")</f>
        <v/>
      </c>
      <c r="I139" s="82" t="str">
        <f aca="false">IF(I140&gt;0,"НУ","")</f>
        <v/>
      </c>
      <c r="J139" s="82" t="str">
        <f aca="false">IF(J140&gt;0,"НУ","")</f>
        <v/>
      </c>
      <c r="K139" s="82" t="str">
        <f aca="false">IF(K140&gt;0,"НУ","")</f>
        <v/>
      </c>
      <c r="L139" s="82" t="str">
        <f aca="false">IF(L140&gt;0,"НУ","")</f>
        <v/>
      </c>
      <c r="M139" s="82" t="str">
        <f aca="false">IF(M140&gt;0,"НУ","")</f>
        <v/>
      </c>
      <c r="N139" s="82" t="str">
        <f aca="false">IF(N140&gt;0,"НУ","")</f>
        <v/>
      </c>
      <c r="O139" s="82" t="str">
        <f aca="false">IF(O140&gt;0,"НУ","")</f>
        <v/>
      </c>
      <c r="P139" s="82" t="str">
        <f aca="false">IF(P140&gt;0,"НУ","")</f>
        <v/>
      </c>
      <c r="Q139" s="82" t="str">
        <f aca="false">IF(Q140&gt;0,"НУ","")</f>
        <v/>
      </c>
      <c r="R139" s="82" t="str">
        <f aca="false">IF(R140&gt;0,"НУ","")</f>
        <v/>
      </c>
      <c r="S139" s="82" t="str">
        <f aca="false">IF(S140&gt;0,"НУ","")</f>
        <v/>
      </c>
      <c r="T139" s="82" t="str">
        <f aca="false">IF(T140&gt;0,"НУ","")</f>
        <v/>
      </c>
      <c r="U139" s="82" t="str">
        <f aca="false">IF(U140&gt;0,"НУ","")</f>
        <v/>
      </c>
      <c r="V139" s="82" t="str">
        <f aca="false">IF(V140&gt;0,"НУ","")</f>
        <v/>
      </c>
      <c r="W139" s="82" t="str">
        <f aca="false">IF(W140&gt;0,"НУ","")</f>
        <v/>
      </c>
      <c r="X139" s="82" t="str">
        <f aca="false">IF(X140&gt;0,"НУ","")</f>
        <v/>
      </c>
      <c r="Y139" s="82" t="str">
        <f aca="false">IF(Y140&gt;0,"НУ","")</f>
        <v/>
      </c>
      <c r="Z139" s="82" t="str">
        <f aca="false">IF(Z140&gt;0,"НУ","")</f>
        <v/>
      </c>
      <c r="AA139" s="82" t="str">
        <f aca="false">IF(AA140&gt;0,"НУ","")</f>
        <v/>
      </c>
      <c r="AB139" s="82" t="str">
        <f aca="false">IF(AB140&gt;0,"НУ","")</f>
        <v/>
      </c>
      <c r="AC139" s="82" t="str">
        <f aca="false">IF(AC140&gt;0,"НУ","")</f>
        <v/>
      </c>
      <c r="AD139" s="82" t="str">
        <f aca="false">IF(AD140&gt;0,"НУ","")</f>
        <v/>
      </c>
      <c r="AE139" s="82" t="str">
        <f aca="false">IF(AE140&gt;0,"НУ","")</f>
        <v/>
      </c>
      <c r="AF139" s="82" t="str">
        <f aca="false">IF(AF140&gt;0,"НУ","")</f>
        <v/>
      </c>
      <c r="AG139" s="82" t="str">
        <f aca="false">IF(AG140&gt;0,"НУ","")</f>
        <v/>
      </c>
      <c r="AH139" s="83" t="str">
        <f aca="false">IF(AH140&gt;0,"НУ","")</f>
        <v/>
      </c>
      <c r="AI139" s="83" t="str">
        <f aca="false">IF(AI140&gt;0,"НУ","")</f>
        <v/>
      </c>
      <c r="AJ139" s="85" t="str">
        <f aca="false">IF(AJ140&gt;0,"НУ","")</f>
        <v/>
      </c>
      <c r="AK139" s="93"/>
      <c r="AL139" s="94"/>
      <c r="AM139" s="95"/>
      <c r="AN139" s="96"/>
      <c r="AO139" s="70"/>
      <c r="AP139" s="70"/>
      <c r="AQ139" s="70"/>
      <c r="AR139" s="98"/>
      <c r="AS139" s="98"/>
      <c r="AT139" s="98"/>
      <c r="AU139" s="98"/>
      <c r="AV139" s="98"/>
      <c r="AW139" s="98"/>
      <c r="AX139" s="98"/>
      <c r="AY139" s="99"/>
      <c r="AZ139" s="99"/>
      <c r="BA139" s="73"/>
    </row>
    <row r="140" customFormat="false" ht="13.5" hidden="false" customHeight="true" outlineLevel="0" collapsed="false">
      <c r="A140" s="57"/>
      <c r="B140" s="58"/>
      <c r="C140" s="102"/>
      <c r="D140" s="60"/>
      <c r="E140" s="101"/>
      <c r="F140" s="87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91"/>
      <c r="AK140" s="93"/>
      <c r="AL140" s="94"/>
      <c r="AM140" s="95"/>
      <c r="AN140" s="96"/>
      <c r="AO140" s="70"/>
      <c r="AP140" s="70"/>
      <c r="AQ140" s="70"/>
      <c r="AR140" s="98"/>
      <c r="AS140" s="98"/>
      <c r="AT140" s="98"/>
      <c r="AU140" s="98"/>
      <c r="AV140" s="98"/>
      <c r="AW140" s="98"/>
      <c r="AX140" s="98"/>
      <c r="AY140" s="99"/>
      <c r="AZ140" s="99"/>
      <c r="BA140" s="73"/>
    </row>
    <row r="141" customFormat="false" ht="12.75" hidden="false" customHeight="true" outlineLevel="0" collapsed="false">
      <c r="A141" s="57" t="n">
        <v>33</v>
      </c>
      <c r="B141" s="58" t="str">
        <f aca="false">IFERROR(VLOOKUP($C141,Списки!$A$1:$C$3999,2,0),"")</f>
        <v/>
      </c>
      <c r="C141" s="102"/>
      <c r="D141" s="60" t="str">
        <f aca="false">IFERROR(VLOOKUP($C141,Списки!$A$1:$C$3999,3,0),"")</f>
        <v/>
      </c>
      <c r="E141" s="92"/>
      <c r="F141" s="61" t="str">
        <f aca="false">VLOOKUP(F$11,Графік!$E$5:$H$32,3,0)</f>
        <v>ВВ</v>
      </c>
      <c r="G141" s="62" t="str">
        <f aca="false">VLOOKUP(G$11,Графік!$E$5:$H$32,3,0)</f>
        <v>ВВ</v>
      </c>
      <c r="H141" s="62" t="str">
        <f aca="false">VLOOKUP(H$11,Графік!$E$5:$H$32,3,0)</f>
        <v>Р</v>
      </c>
      <c r="I141" s="62" t="str">
        <f aca="false">VLOOKUP(I$11,Графік!$E$5:$H$32,3,0)</f>
        <v>Р</v>
      </c>
      <c r="J141" s="62" t="str">
        <f aca="false">VLOOKUP(J$11,Графік!$E$5:$H$32,3,0)</f>
        <v>Р</v>
      </c>
      <c r="K141" s="62" t="str">
        <f aca="false">VLOOKUP(K$11,Графік!$E$5:$H$32,3,0)</f>
        <v>Р</v>
      </c>
      <c r="L141" s="62" t="str">
        <f aca="false">VLOOKUP(L$11,Графік!$E$5:$H$32,3,0)</f>
        <v>ВВ</v>
      </c>
      <c r="M141" s="62" t="str">
        <f aca="false">VLOOKUP(M$11,Графік!$E$5:$H$32,3,0)</f>
        <v>ВВ</v>
      </c>
      <c r="N141" s="62" t="str">
        <f aca="false">VLOOKUP(N$11,Графік!$E$5:$H$32,3,0)</f>
        <v>Р</v>
      </c>
      <c r="O141" s="62" t="str">
        <f aca="false">VLOOKUP(O$11,Графік!$E$5:$H$32,3,0)</f>
        <v>Р</v>
      </c>
      <c r="P141" s="62" t="str">
        <f aca="false">VLOOKUP(P$11,Графік!$E$5:$H$32,3,0)</f>
        <v>Р</v>
      </c>
      <c r="Q141" s="62" t="str">
        <f aca="false">VLOOKUP(Q$11,Графік!$E$5:$H$32,3,0)</f>
        <v>Р</v>
      </c>
      <c r="R141" s="62" t="str">
        <f aca="false">VLOOKUP(R$11,Графік!$E$5:$H$32,3,0)</f>
        <v>ВВ</v>
      </c>
      <c r="S141" s="62" t="str">
        <f aca="false">VLOOKUP(S$11,Графік!$E$5:$H$32,3,0)</f>
        <v>ВВ</v>
      </c>
      <c r="T141" s="62" t="str">
        <f aca="false">VLOOKUP(T$11,Графік!$E$5:$H$32,3,0)</f>
        <v>Р</v>
      </c>
      <c r="U141" s="62" t="str">
        <f aca="false">VLOOKUP(U$11,Графік!$E$5:$H$32,3,0)</f>
        <v>Р</v>
      </c>
      <c r="V141" s="62" t="str">
        <f aca="false">VLOOKUP(V$11,Графік!$E$5:$H$32,3,0)</f>
        <v>Р</v>
      </c>
      <c r="W141" s="62" t="str">
        <f aca="false">VLOOKUP(W$11,Графік!$E$5:$H$32,3,0)</f>
        <v>Р</v>
      </c>
      <c r="X141" s="62" t="str">
        <f aca="false">VLOOKUP(X$11,Графік!$E$5:$H$32,3,0)</f>
        <v>ВВ</v>
      </c>
      <c r="Y141" s="62" t="str">
        <f aca="false">VLOOKUP(Y$11,Графік!$E$5:$H$32,3,0)</f>
        <v>ВВ</v>
      </c>
      <c r="Z141" s="62" t="str">
        <f aca="false">VLOOKUP(Z$11,Графік!$E$5:$H$32,3,0)</f>
        <v>Р</v>
      </c>
      <c r="AA141" s="62" t="str">
        <f aca="false">VLOOKUP(AA$11,Графік!$E$5:$H$32,3,0)</f>
        <v>Р</v>
      </c>
      <c r="AB141" s="62" t="str">
        <f aca="false">VLOOKUP(AB$11,Графік!$E$5:$H$32,3,0)</f>
        <v>Р</v>
      </c>
      <c r="AC141" s="62" t="str">
        <f aca="false">VLOOKUP(AC$11,Графік!$E$5:$H$32,3,0)</f>
        <v>Р</v>
      </c>
      <c r="AD141" s="62" t="str">
        <f aca="false">VLOOKUP(AD$11,Графік!$E$5:$H$32,3,0)</f>
        <v>ВВ</v>
      </c>
      <c r="AE141" s="62" t="str">
        <f aca="false">VLOOKUP(AE$11,Графік!$E$5:$H$32,3,0)</f>
        <v>ВВ</v>
      </c>
      <c r="AF141" s="62" t="str">
        <f aca="false">VLOOKUP(AF$11,Графік!$E$5:$H$32,3,0)</f>
        <v>Р</v>
      </c>
      <c r="AG141" s="62" t="str">
        <f aca="false">VLOOKUP(AG$11,Графік!$E$5:$H$32,3,0)</f>
        <v>Р</v>
      </c>
      <c r="AH141" s="62"/>
      <c r="AI141" s="62"/>
      <c r="AJ141" s="65"/>
      <c r="AK141" s="93" t="n">
        <f aca="false">SUMIF($F141:$AJ144,"Р",$F142:$AJ142)</f>
        <v>144</v>
      </c>
      <c r="AL141" s="94" t="n">
        <f aca="false">SUMIF($F143:$AJ144,"НУ",$F144:$AJ144)</f>
        <v>0</v>
      </c>
      <c r="AM141" s="95" t="n">
        <f aca="false">SUMIF(F141:AJ144,"РВ",F142:AJ142)</f>
        <v>0</v>
      </c>
      <c r="AN141" s="96" t="n">
        <f aca="false">AK141+AL141+AM141</f>
        <v>144</v>
      </c>
      <c r="AO141" s="70" t="n">
        <f aca="false">COUNTIF($F141:$AJ144,"=Р")</f>
        <v>18</v>
      </c>
      <c r="AP141" s="97" t="n">
        <f aca="false">COUNTIF($F141:$AJ144,"=ВВ")</f>
        <v>10</v>
      </c>
      <c r="AQ141" s="97" t="n">
        <f aca="false">COUNTIF($F141:$AJ144,"=В")</f>
        <v>0</v>
      </c>
      <c r="AR141" s="98" t="n">
        <f aca="false">COUNTIF($F141:$AJ144,"=НА")</f>
        <v>0</v>
      </c>
      <c r="AS141" s="98" t="n">
        <f aca="false">COUNTIF(F141:AJ144,"=ТН")</f>
        <v>0</v>
      </c>
      <c r="AT141" s="98" t="n">
        <f aca="false">COUNTIF($F141:$AJ144,"=ВД")</f>
        <v>0</v>
      </c>
      <c r="AU141" s="98" t="n">
        <f aca="false">COUNTIF($F141:$AJ144,"=ВП")</f>
        <v>0</v>
      </c>
      <c r="AV141" s="98" t="n">
        <f aca="false">COUNTIF($F141:$AJ144,"=ДД")</f>
        <v>0</v>
      </c>
      <c r="AW141" s="98" t="n">
        <f aca="false">COUNTIF($F141:$AJ144,"=П")</f>
        <v>0</v>
      </c>
      <c r="AX141" s="98" t="n">
        <f aca="false">COUNTIF($F141:$AJ144,"=ПР")</f>
        <v>0</v>
      </c>
      <c r="AY141" s="99" t="n">
        <f aca="false">COUNTIF($F141:$AJ144,"=І")</f>
        <v>0</v>
      </c>
      <c r="AZ141" s="99" t="n">
        <f aca="false">COUNTIF($F141:$AJ144,"=НЗ")</f>
        <v>0</v>
      </c>
      <c r="BA141" s="73" t="str">
        <f aca="false">IF(C141&gt;1,Графік!$H$36,"")</f>
        <v/>
      </c>
    </row>
    <row r="142" customFormat="false" ht="12.75" hidden="false" customHeight="true" outlineLevel="0" collapsed="false">
      <c r="A142" s="57"/>
      <c r="B142" s="58"/>
      <c r="C142" s="102"/>
      <c r="D142" s="60"/>
      <c r="E142" s="100"/>
      <c r="F142" s="75" t="str">
        <f aca="false">IF(F141="Р",8,"")</f>
        <v/>
      </c>
      <c r="G142" s="76" t="str">
        <f aca="false">IF(G141="Р",8,"")</f>
        <v/>
      </c>
      <c r="H142" s="76" t="n">
        <f aca="false">IF(H141="Р",8,"")</f>
        <v>8</v>
      </c>
      <c r="I142" s="76" t="n">
        <f aca="false">IF(I141="Р",8,"")</f>
        <v>8</v>
      </c>
      <c r="J142" s="76" t="n">
        <f aca="false">IF(J141="Р",8,"")</f>
        <v>8</v>
      </c>
      <c r="K142" s="76" t="n">
        <f aca="false">IF(K141="Р",8,"")</f>
        <v>8</v>
      </c>
      <c r="L142" s="76" t="str">
        <f aca="false">IF(L141="Р",8,"")</f>
        <v/>
      </c>
      <c r="M142" s="76" t="str">
        <f aca="false">IF(M141="Р",8,"")</f>
        <v/>
      </c>
      <c r="N142" s="76" t="n">
        <f aca="false">IF(N141="Р",8,"")</f>
        <v>8</v>
      </c>
      <c r="O142" s="76" t="n">
        <f aca="false">IF(O141="Р",8,"")</f>
        <v>8</v>
      </c>
      <c r="P142" s="76" t="n">
        <f aca="false">IF(P141="Р",8,"")</f>
        <v>8</v>
      </c>
      <c r="Q142" s="76" t="n">
        <f aca="false">IF(Q141="Р",8,"")</f>
        <v>8</v>
      </c>
      <c r="R142" s="76" t="str">
        <f aca="false">IF(R141="Р",8,"")</f>
        <v/>
      </c>
      <c r="S142" s="76" t="str">
        <f aca="false">IF(S141="Р",8,"")</f>
        <v/>
      </c>
      <c r="T142" s="76" t="n">
        <f aca="false">IF(T141="Р",8,"")</f>
        <v>8</v>
      </c>
      <c r="U142" s="76" t="n">
        <f aca="false">IF(U141="Р",8,"")</f>
        <v>8</v>
      </c>
      <c r="V142" s="76" t="n">
        <f aca="false">IF(V141="Р",8,"")</f>
        <v>8</v>
      </c>
      <c r="W142" s="76" t="n">
        <f aca="false">IF(W141="Р",8,"")</f>
        <v>8</v>
      </c>
      <c r="X142" s="76" t="str">
        <f aca="false">IF(X141="Р",8,"")</f>
        <v/>
      </c>
      <c r="Y142" s="76" t="str">
        <f aca="false">IF(Y141="Р",8,"")</f>
        <v/>
      </c>
      <c r="Z142" s="76" t="n">
        <f aca="false">IF(Z141="Р",8,"")</f>
        <v>8</v>
      </c>
      <c r="AA142" s="76" t="n">
        <f aca="false">IF(AA141="Р",8,"")</f>
        <v>8</v>
      </c>
      <c r="AB142" s="76" t="n">
        <f aca="false">IF(AB141="Р",8,"")</f>
        <v>8</v>
      </c>
      <c r="AC142" s="76" t="n">
        <f aca="false">IF(AC141="Р",8,"")</f>
        <v>8</v>
      </c>
      <c r="AD142" s="76" t="str">
        <f aca="false">IF(AD141="Р",8,"")</f>
        <v/>
      </c>
      <c r="AE142" s="76" t="str">
        <f aca="false">IF(AE141="Р",8,"")</f>
        <v/>
      </c>
      <c r="AF142" s="76" t="n">
        <f aca="false">IF(AF141="Р",8,"")</f>
        <v>8</v>
      </c>
      <c r="AG142" s="76" t="n">
        <f aca="false">IF(AG141="Р",8,"")</f>
        <v>8</v>
      </c>
      <c r="AH142" s="76"/>
      <c r="AI142" s="76"/>
      <c r="AJ142" s="79"/>
      <c r="AK142" s="93"/>
      <c r="AL142" s="94"/>
      <c r="AM142" s="95"/>
      <c r="AN142" s="96"/>
      <c r="AO142" s="70"/>
      <c r="AP142" s="70"/>
      <c r="AQ142" s="70"/>
      <c r="AR142" s="98"/>
      <c r="AS142" s="98"/>
      <c r="AT142" s="98"/>
      <c r="AU142" s="98"/>
      <c r="AV142" s="98"/>
      <c r="AW142" s="98"/>
      <c r="AX142" s="98"/>
      <c r="AY142" s="99"/>
      <c r="AZ142" s="99"/>
      <c r="BA142" s="73"/>
    </row>
    <row r="143" customFormat="false" ht="12.75" hidden="false" customHeight="true" outlineLevel="0" collapsed="false">
      <c r="A143" s="57"/>
      <c r="B143" s="58"/>
      <c r="C143" s="102"/>
      <c r="D143" s="60"/>
      <c r="E143" s="100"/>
      <c r="F143" s="81" t="str">
        <f aca="false">IF(F144&gt;0,"НУ","")</f>
        <v/>
      </c>
      <c r="G143" s="82" t="str">
        <f aca="false">IF(G144&gt;0,"НУ","")</f>
        <v/>
      </c>
      <c r="H143" s="82" t="str">
        <f aca="false">IF(H144&gt;0,"НУ","")</f>
        <v/>
      </c>
      <c r="I143" s="82" t="str">
        <f aca="false">IF(I144&gt;0,"НУ","")</f>
        <v/>
      </c>
      <c r="J143" s="82" t="str">
        <f aca="false">IF(J144&gt;0,"НУ","")</f>
        <v/>
      </c>
      <c r="K143" s="82" t="str">
        <f aca="false">IF(K144&gt;0,"НУ","")</f>
        <v/>
      </c>
      <c r="L143" s="82" t="str">
        <f aca="false">IF(L144&gt;0,"НУ","")</f>
        <v/>
      </c>
      <c r="M143" s="82" t="str">
        <f aca="false">IF(M144&gt;0,"НУ","")</f>
        <v/>
      </c>
      <c r="N143" s="82" t="str">
        <f aca="false">IF(N144&gt;0,"НУ","")</f>
        <v/>
      </c>
      <c r="O143" s="82" t="str">
        <f aca="false">IF(O144&gt;0,"НУ","")</f>
        <v/>
      </c>
      <c r="P143" s="82" t="str">
        <f aca="false">IF(P144&gt;0,"НУ","")</f>
        <v/>
      </c>
      <c r="Q143" s="82" t="str">
        <f aca="false">IF(Q144&gt;0,"НУ","")</f>
        <v/>
      </c>
      <c r="R143" s="82" t="str">
        <f aca="false">IF(R144&gt;0,"НУ","")</f>
        <v/>
      </c>
      <c r="S143" s="82" t="str">
        <f aca="false">IF(S144&gt;0,"НУ","")</f>
        <v/>
      </c>
      <c r="T143" s="82" t="str">
        <f aca="false">IF(T144&gt;0,"НУ","")</f>
        <v/>
      </c>
      <c r="U143" s="82" t="str">
        <f aca="false">IF(U144&gt;0,"НУ","")</f>
        <v/>
      </c>
      <c r="V143" s="82" t="str">
        <f aca="false">IF(V144&gt;0,"НУ","")</f>
        <v/>
      </c>
      <c r="W143" s="82" t="str">
        <f aca="false">IF(W144&gt;0,"НУ","")</f>
        <v/>
      </c>
      <c r="X143" s="82" t="str">
        <f aca="false">IF(X144&gt;0,"НУ","")</f>
        <v/>
      </c>
      <c r="Y143" s="82" t="str">
        <f aca="false">IF(Y144&gt;0,"НУ","")</f>
        <v/>
      </c>
      <c r="Z143" s="82" t="str">
        <f aca="false">IF(Z144&gt;0,"НУ","")</f>
        <v/>
      </c>
      <c r="AA143" s="82" t="str">
        <f aca="false">IF(AA144&gt;0,"НУ","")</f>
        <v/>
      </c>
      <c r="AB143" s="82" t="str">
        <f aca="false">IF(AB144&gt;0,"НУ","")</f>
        <v/>
      </c>
      <c r="AC143" s="82" t="str">
        <f aca="false">IF(AC144&gt;0,"НУ","")</f>
        <v/>
      </c>
      <c r="AD143" s="82" t="str">
        <f aca="false">IF(AD144&gt;0,"НУ","")</f>
        <v/>
      </c>
      <c r="AE143" s="82" t="str">
        <f aca="false">IF(AE144&gt;0,"НУ","")</f>
        <v/>
      </c>
      <c r="AF143" s="82" t="str">
        <f aca="false">IF(AF144&gt;0,"НУ","")</f>
        <v/>
      </c>
      <c r="AG143" s="82" t="str">
        <f aca="false">IF(AG144&gt;0,"НУ","")</f>
        <v/>
      </c>
      <c r="AH143" s="83" t="str">
        <f aca="false">IF(AH144&gt;0,"НУ","")</f>
        <v/>
      </c>
      <c r="AI143" s="83" t="str">
        <f aca="false">IF(AI144&gt;0,"НУ","")</f>
        <v/>
      </c>
      <c r="AJ143" s="85" t="str">
        <f aca="false">IF(AJ144&gt;0,"НУ","")</f>
        <v/>
      </c>
      <c r="AK143" s="93"/>
      <c r="AL143" s="94"/>
      <c r="AM143" s="95"/>
      <c r="AN143" s="96"/>
      <c r="AO143" s="70"/>
      <c r="AP143" s="70"/>
      <c r="AQ143" s="70"/>
      <c r="AR143" s="98"/>
      <c r="AS143" s="98"/>
      <c r="AT143" s="98"/>
      <c r="AU143" s="98"/>
      <c r="AV143" s="98"/>
      <c r="AW143" s="98"/>
      <c r="AX143" s="98"/>
      <c r="AY143" s="99"/>
      <c r="AZ143" s="99"/>
      <c r="BA143" s="73"/>
    </row>
    <row r="144" customFormat="false" ht="13.5" hidden="false" customHeight="true" outlineLevel="0" collapsed="false">
      <c r="A144" s="57"/>
      <c r="B144" s="58"/>
      <c r="C144" s="102"/>
      <c r="D144" s="60"/>
      <c r="E144" s="101"/>
      <c r="F144" s="87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91"/>
      <c r="AK144" s="93"/>
      <c r="AL144" s="94"/>
      <c r="AM144" s="95"/>
      <c r="AN144" s="96"/>
      <c r="AO144" s="70"/>
      <c r="AP144" s="70"/>
      <c r="AQ144" s="70"/>
      <c r="AR144" s="98"/>
      <c r="AS144" s="98"/>
      <c r="AT144" s="98"/>
      <c r="AU144" s="98"/>
      <c r="AV144" s="98"/>
      <c r="AW144" s="98"/>
      <c r="AX144" s="98"/>
      <c r="AY144" s="99"/>
      <c r="AZ144" s="99"/>
      <c r="BA144" s="73"/>
    </row>
    <row r="145" customFormat="false" ht="12.75" hidden="false" customHeight="true" outlineLevel="0" collapsed="false">
      <c r="A145" s="57" t="n">
        <v>34</v>
      </c>
      <c r="B145" s="58" t="str">
        <f aca="false">IFERROR(VLOOKUP($C145,Списки!$A$1:$C$3999,2,0),"")</f>
        <v/>
      </c>
      <c r="C145" s="102"/>
      <c r="D145" s="60" t="str">
        <f aca="false">IFERROR(VLOOKUP($C145,Списки!$A$1:$C$3999,3,0),"")</f>
        <v/>
      </c>
      <c r="E145" s="92"/>
      <c r="F145" s="61" t="str">
        <f aca="false">VLOOKUP(F$11,Графік!$E$5:$H$32,3,0)</f>
        <v>ВВ</v>
      </c>
      <c r="G145" s="62" t="str">
        <f aca="false">VLOOKUP(G$11,Графік!$E$5:$H$32,3,0)</f>
        <v>ВВ</v>
      </c>
      <c r="H145" s="62" t="str">
        <f aca="false">VLOOKUP(H$11,Графік!$E$5:$H$32,3,0)</f>
        <v>Р</v>
      </c>
      <c r="I145" s="62" t="str">
        <f aca="false">VLOOKUP(I$11,Графік!$E$5:$H$32,3,0)</f>
        <v>Р</v>
      </c>
      <c r="J145" s="62" t="str">
        <f aca="false">VLOOKUP(J$11,Графік!$E$5:$H$32,3,0)</f>
        <v>Р</v>
      </c>
      <c r="K145" s="62" t="str">
        <f aca="false">VLOOKUP(K$11,Графік!$E$5:$H$32,3,0)</f>
        <v>Р</v>
      </c>
      <c r="L145" s="62" t="str">
        <f aca="false">VLOOKUP(L$11,Графік!$E$5:$H$32,3,0)</f>
        <v>ВВ</v>
      </c>
      <c r="M145" s="62" t="str">
        <f aca="false">VLOOKUP(M$11,Графік!$E$5:$H$32,3,0)</f>
        <v>ВВ</v>
      </c>
      <c r="N145" s="62" t="str">
        <f aca="false">VLOOKUP(N$11,Графік!$E$5:$H$32,3,0)</f>
        <v>Р</v>
      </c>
      <c r="O145" s="62" t="str">
        <f aca="false">VLOOKUP(O$11,Графік!$E$5:$H$32,3,0)</f>
        <v>Р</v>
      </c>
      <c r="P145" s="62" t="str">
        <f aca="false">VLOOKUP(P$11,Графік!$E$5:$H$32,3,0)</f>
        <v>Р</v>
      </c>
      <c r="Q145" s="62" t="str">
        <f aca="false">VLOOKUP(Q$11,Графік!$E$5:$H$32,3,0)</f>
        <v>Р</v>
      </c>
      <c r="R145" s="62" t="str">
        <f aca="false">VLOOKUP(R$11,Графік!$E$5:$H$32,3,0)</f>
        <v>ВВ</v>
      </c>
      <c r="S145" s="62" t="str">
        <f aca="false">VLOOKUP(S$11,Графік!$E$5:$H$32,3,0)</f>
        <v>ВВ</v>
      </c>
      <c r="T145" s="62" t="str">
        <f aca="false">VLOOKUP(T$11,Графік!$E$5:$H$32,3,0)</f>
        <v>Р</v>
      </c>
      <c r="U145" s="62" t="str">
        <f aca="false">VLOOKUP(U$11,Графік!$E$5:$H$32,3,0)</f>
        <v>Р</v>
      </c>
      <c r="V145" s="62" t="str">
        <f aca="false">VLOOKUP(V$11,Графік!$E$5:$H$32,3,0)</f>
        <v>Р</v>
      </c>
      <c r="W145" s="62" t="str">
        <f aca="false">VLOOKUP(W$11,Графік!$E$5:$H$32,3,0)</f>
        <v>Р</v>
      </c>
      <c r="X145" s="62" t="str">
        <f aca="false">VLOOKUP(X$11,Графік!$E$5:$H$32,3,0)</f>
        <v>ВВ</v>
      </c>
      <c r="Y145" s="62" t="str">
        <f aca="false">VLOOKUP(Y$11,Графік!$E$5:$H$32,3,0)</f>
        <v>ВВ</v>
      </c>
      <c r="Z145" s="62" t="str">
        <f aca="false">VLOOKUP(Z$11,Графік!$E$5:$H$32,3,0)</f>
        <v>Р</v>
      </c>
      <c r="AA145" s="62" t="str">
        <f aca="false">VLOOKUP(AA$11,Графік!$E$5:$H$32,3,0)</f>
        <v>Р</v>
      </c>
      <c r="AB145" s="62" t="str">
        <f aca="false">VLOOKUP(AB$11,Графік!$E$5:$H$32,3,0)</f>
        <v>Р</v>
      </c>
      <c r="AC145" s="62" t="str">
        <f aca="false">VLOOKUP(AC$11,Графік!$E$5:$H$32,3,0)</f>
        <v>Р</v>
      </c>
      <c r="AD145" s="62" t="str">
        <f aca="false">VLOOKUP(AD$11,Графік!$E$5:$H$32,3,0)</f>
        <v>ВВ</v>
      </c>
      <c r="AE145" s="62" t="str">
        <f aca="false">VLOOKUP(AE$11,Графік!$E$5:$H$32,3,0)</f>
        <v>ВВ</v>
      </c>
      <c r="AF145" s="62" t="str">
        <f aca="false">VLOOKUP(AF$11,Графік!$E$5:$H$32,3,0)</f>
        <v>Р</v>
      </c>
      <c r="AG145" s="62" t="str">
        <f aca="false">VLOOKUP(AG$11,Графік!$E$5:$H$32,3,0)</f>
        <v>Р</v>
      </c>
      <c r="AH145" s="62"/>
      <c r="AI145" s="62"/>
      <c r="AJ145" s="65"/>
      <c r="AK145" s="93" t="n">
        <f aca="false">SUMIF($F145:$AJ148,"Р",$F146:$AJ146)</f>
        <v>144</v>
      </c>
      <c r="AL145" s="94" t="n">
        <f aca="false">SUMIF($F147:$AJ148,"НУ",$F148:$AJ148)</f>
        <v>0</v>
      </c>
      <c r="AM145" s="95" t="n">
        <f aca="false">SUMIF(F145:AJ148,"РВ",F146:AJ146)</f>
        <v>0</v>
      </c>
      <c r="AN145" s="96" t="n">
        <f aca="false">AK145+AL145+AM145</f>
        <v>144</v>
      </c>
      <c r="AO145" s="70" t="n">
        <f aca="false">COUNTIF($F145:$AJ148,"=Р")</f>
        <v>18</v>
      </c>
      <c r="AP145" s="97" t="n">
        <f aca="false">COUNTIF($F145:$AJ148,"=ВВ")</f>
        <v>10</v>
      </c>
      <c r="AQ145" s="97" t="n">
        <f aca="false">COUNTIF($F145:$AJ148,"=В")</f>
        <v>0</v>
      </c>
      <c r="AR145" s="98" t="n">
        <f aca="false">COUNTIF($F145:$AJ148,"=НА")</f>
        <v>0</v>
      </c>
      <c r="AS145" s="98" t="n">
        <f aca="false">COUNTIF(F145:AJ148,"=ТН")</f>
        <v>0</v>
      </c>
      <c r="AT145" s="98" t="n">
        <f aca="false">COUNTIF($F145:$AJ148,"=ВД")</f>
        <v>0</v>
      </c>
      <c r="AU145" s="98" t="n">
        <f aca="false">COUNTIF($F145:$AJ148,"=ВП")</f>
        <v>0</v>
      </c>
      <c r="AV145" s="98" t="n">
        <f aca="false">COUNTIF($F145:$AJ148,"=ДД")</f>
        <v>0</v>
      </c>
      <c r="AW145" s="98" t="n">
        <f aca="false">COUNTIF($F145:$AJ148,"=П")</f>
        <v>0</v>
      </c>
      <c r="AX145" s="98" t="n">
        <f aca="false">COUNTIF($F145:$AJ148,"=ПР")</f>
        <v>0</v>
      </c>
      <c r="AY145" s="99" t="n">
        <f aca="false">COUNTIF($F145:$AJ148,"=І")</f>
        <v>0</v>
      </c>
      <c r="AZ145" s="99" t="n">
        <f aca="false">COUNTIF($F145:$AJ148,"=НЗ")</f>
        <v>0</v>
      </c>
      <c r="BA145" s="73" t="str">
        <f aca="false">IF(C145&gt;1,Графік!$H$36,"")</f>
        <v/>
      </c>
    </row>
    <row r="146" customFormat="false" ht="12.75" hidden="false" customHeight="true" outlineLevel="0" collapsed="false">
      <c r="A146" s="57"/>
      <c r="B146" s="58"/>
      <c r="C146" s="102"/>
      <c r="D146" s="60"/>
      <c r="E146" s="100"/>
      <c r="F146" s="75" t="str">
        <f aca="false">IF(F145="Р",8,"")</f>
        <v/>
      </c>
      <c r="G146" s="76" t="str">
        <f aca="false">IF(G145="Р",8,"")</f>
        <v/>
      </c>
      <c r="H146" s="76" t="n">
        <f aca="false">IF(H145="Р",8,"")</f>
        <v>8</v>
      </c>
      <c r="I146" s="76" t="n">
        <f aca="false">IF(I145="Р",8,"")</f>
        <v>8</v>
      </c>
      <c r="J146" s="76" t="n">
        <f aca="false">IF(J145="Р",8,"")</f>
        <v>8</v>
      </c>
      <c r="K146" s="76" t="n">
        <f aca="false">IF(K145="Р",8,"")</f>
        <v>8</v>
      </c>
      <c r="L146" s="76" t="str">
        <f aca="false">IF(L145="Р",8,"")</f>
        <v/>
      </c>
      <c r="M146" s="76" t="str">
        <f aca="false">IF(M145="Р",8,"")</f>
        <v/>
      </c>
      <c r="N146" s="76" t="n">
        <f aca="false">IF(N145="Р",8,"")</f>
        <v>8</v>
      </c>
      <c r="O146" s="76" t="n">
        <f aca="false">IF(O145="Р",8,"")</f>
        <v>8</v>
      </c>
      <c r="P146" s="76" t="n">
        <f aca="false">IF(P145="Р",8,"")</f>
        <v>8</v>
      </c>
      <c r="Q146" s="76" t="n">
        <f aca="false">IF(Q145="Р",8,"")</f>
        <v>8</v>
      </c>
      <c r="R146" s="76" t="str">
        <f aca="false">IF(R145="Р",8,"")</f>
        <v/>
      </c>
      <c r="S146" s="76" t="str">
        <f aca="false">IF(S145="Р",8,"")</f>
        <v/>
      </c>
      <c r="T146" s="76" t="n">
        <f aca="false">IF(T145="Р",8,"")</f>
        <v>8</v>
      </c>
      <c r="U146" s="76" t="n">
        <f aca="false">IF(U145="Р",8,"")</f>
        <v>8</v>
      </c>
      <c r="V146" s="76" t="n">
        <f aca="false">IF(V145="Р",8,"")</f>
        <v>8</v>
      </c>
      <c r="W146" s="76" t="n">
        <f aca="false">IF(W145="Р",8,"")</f>
        <v>8</v>
      </c>
      <c r="X146" s="76" t="str">
        <f aca="false">IF(X145="Р",8,"")</f>
        <v/>
      </c>
      <c r="Y146" s="76" t="str">
        <f aca="false">IF(Y145="Р",8,"")</f>
        <v/>
      </c>
      <c r="Z146" s="76" t="n">
        <f aca="false">IF(Z145="Р",8,"")</f>
        <v>8</v>
      </c>
      <c r="AA146" s="76" t="n">
        <f aca="false">IF(AA145="Р",8,"")</f>
        <v>8</v>
      </c>
      <c r="AB146" s="76" t="n">
        <f aca="false">IF(AB145="Р",8,"")</f>
        <v>8</v>
      </c>
      <c r="AC146" s="76" t="n">
        <f aca="false">IF(AC145="Р",8,"")</f>
        <v>8</v>
      </c>
      <c r="AD146" s="76" t="str">
        <f aca="false">IF(AD145="Р",8,"")</f>
        <v/>
      </c>
      <c r="AE146" s="76" t="str">
        <f aca="false">IF(AE145="Р",8,"")</f>
        <v/>
      </c>
      <c r="AF146" s="76" t="n">
        <f aca="false">IF(AF145="Р",8,"")</f>
        <v>8</v>
      </c>
      <c r="AG146" s="76" t="n">
        <f aca="false">IF(AG145="Р",8,"")</f>
        <v>8</v>
      </c>
      <c r="AH146" s="76"/>
      <c r="AI146" s="76"/>
      <c r="AJ146" s="79"/>
      <c r="AK146" s="93"/>
      <c r="AL146" s="94"/>
      <c r="AM146" s="95"/>
      <c r="AN146" s="96"/>
      <c r="AO146" s="70"/>
      <c r="AP146" s="70"/>
      <c r="AQ146" s="70"/>
      <c r="AR146" s="98"/>
      <c r="AS146" s="98"/>
      <c r="AT146" s="98"/>
      <c r="AU146" s="98"/>
      <c r="AV146" s="98"/>
      <c r="AW146" s="98"/>
      <c r="AX146" s="98"/>
      <c r="AY146" s="99"/>
      <c r="AZ146" s="99"/>
      <c r="BA146" s="73"/>
    </row>
    <row r="147" customFormat="false" ht="12.75" hidden="false" customHeight="true" outlineLevel="0" collapsed="false">
      <c r="A147" s="57"/>
      <c r="B147" s="58"/>
      <c r="C147" s="102"/>
      <c r="D147" s="60"/>
      <c r="E147" s="100"/>
      <c r="F147" s="81" t="str">
        <f aca="false">IF(F148&gt;0,"НУ","")</f>
        <v/>
      </c>
      <c r="G147" s="82" t="str">
        <f aca="false">IF(G148&gt;0,"НУ","")</f>
        <v/>
      </c>
      <c r="H147" s="82" t="str">
        <f aca="false">IF(H148&gt;0,"НУ","")</f>
        <v/>
      </c>
      <c r="I147" s="82" t="str">
        <f aca="false">IF(I148&gt;0,"НУ","")</f>
        <v/>
      </c>
      <c r="J147" s="82" t="str">
        <f aca="false">IF(J148&gt;0,"НУ","")</f>
        <v/>
      </c>
      <c r="K147" s="82" t="str">
        <f aca="false">IF(K148&gt;0,"НУ","")</f>
        <v/>
      </c>
      <c r="L147" s="82" t="str">
        <f aca="false">IF(L148&gt;0,"НУ","")</f>
        <v/>
      </c>
      <c r="M147" s="82" t="str">
        <f aca="false">IF(M148&gt;0,"НУ","")</f>
        <v/>
      </c>
      <c r="N147" s="82" t="str">
        <f aca="false">IF(N148&gt;0,"НУ","")</f>
        <v/>
      </c>
      <c r="O147" s="82" t="str">
        <f aca="false">IF(O148&gt;0,"НУ","")</f>
        <v/>
      </c>
      <c r="P147" s="82" t="str">
        <f aca="false">IF(P148&gt;0,"НУ","")</f>
        <v/>
      </c>
      <c r="Q147" s="82" t="str">
        <f aca="false">IF(Q148&gt;0,"НУ","")</f>
        <v/>
      </c>
      <c r="R147" s="82" t="str">
        <f aca="false">IF(R148&gt;0,"НУ","")</f>
        <v/>
      </c>
      <c r="S147" s="82" t="str">
        <f aca="false">IF(S148&gt;0,"НУ","")</f>
        <v/>
      </c>
      <c r="T147" s="82" t="str">
        <f aca="false">IF(T148&gt;0,"НУ","")</f>
        <v/>
      </c>
      <c r="U147" s="82" t="str">
        <f aca="false">IF(U148&gt;0,"НУ","")</f>
        <v/>
      </c>
      <c r="V147" s="82" t="str">
        <f aca="false">IF(V148&gt;0,"НУ","")</f>
        <v/>
      </c>
      <c r="W147" s="82" t="str">
        <f aca="false">IF(W148&gt;0,"НУ","")</f>
        <v/>
      </c>
      <c r="X147" s="82" t="str">
        <f aca="false">IF(X148&gt;0,"НУ","")</f>
        <v/>
      </c>
      <c r="Y147" s="82" t="str">
        <f aca="false">IF(Y148&gt;0,"НУ","")</f>
        <v/>
      </c>
      <c r="Z147" s="82" t="str">
        <f aca="false">IF(Z148&gt;0,"НУ","")</f>
        <v/>
      </c>
      <c r="AA147" s="82" t="str">
        <f aca="false">IF(AA148&gt;0,"НУ","")</f>
        <v/>
      </c>
      <c r="AB147" s="82" t="str">
        <f aca="false">IF(AB148&gt;0,"НУ","")</f>
        <v/>
      </c>
      <c r="AC147" s="82" t="str">
        <f aca="false">IF(AC148&gt;0,"НУ","")</f>
        <v/>
      </c>
      <c r="AD147" s="82" t="str">
        <f aca="false">IF(AD148&gt;0,"НУ","")</f>
        <v/>
      </c>
      <c r="AE147" s="82" t="str">
        <f aca="false">IF(AE148&gt;0,"НУ","")</f>
        <v/>
      </c>
      <c r="AF147" s="82" t="str">
        <f aca="false">IF(AF148&gt;0,"НУ","")</f>
        <v/>
      </c>
      <c r="AG147" s="82" t="str">
        <f aca="false">IF(AG148&gt;0,"НУ","")</f>
        <v/>
      </c>
      <c r="AH147" s="83" t="str">
        <f aca="false">IF(AH148&gt;0,"НУ","")</f>
        <v/>
      </c>
      <c r="AI147" s="83" t="str">
        <f aca="false">IF(AI148&gt;0,"НУ","")</f>
        <v/>
      </c>
      <c r="AJ147" s="85" t="str">
        <f aca="false">IF(AJ148&gt;0,"НУ","")</f>
        <v/>
      </c>
      <c r="AK147" s="93"/>
      <c r="AL147" s="94"/>
      <c r="AM147" s="95"/>
      <c r="AN147" s="96"/>
      <c r="AO147" s="70"/>
      <c r="AP147" s="70"/>
      <c r="AQ147" s="70"/>
      <c r="AR147" s="98"/>
      <c r="AS147" s="98"/>
      <c r="AT147" s="98"/>
      <c r="AU147" s="98"/>
      <c r="AV147" s="98"/>
      <c r="AW147" s="98"/>
      <c r="AX147" s="98"/>
      <c r="AY147" s="99"/>
      <c r="AZ147" s="99"/>
      <c r="BA147" s="73"/>
    </row>
    <row r="148" customFormat="false" ht="13.5" hidden="false" customHeight="true" outlineLevel="0" collapsed="false">
      <c r="A148" s="57"/>
      <c r="B148" s="58"/>
      <c r="C148" s="102"/>
      <c r="D148" s="60"/>
      <c r="E148" s="101"/>
      <c r="F148" s="87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91"/>
      <c r="AK148" s="93"/>
      <c r="AL148" s="94"/>
      <c r="AM148" s="95"/>
      <c r="AN148" s="96"/>
      <c r="AO148" s="70"/>
      <c r="AP148" s="70"/>
      <c r="AQ148" s="70"/>
      <c r="AR148" s="98"/>
      <c r="AS148" s="98"/>
      <c r="AT148" s="98"/>
      <c r="AU148" s="98"/>
      <c r="AV148" s="98"/>
      <c r="AW148" s="98"/>
      <c r="AX148" s="98"/>
      <c r="AY148" s="99"/>
      <c r="AZ148" s="99"/>
      <c r="BA148" s="73"/>
    </row>
    <row r="149" customFormat="false" ht="12.75" hidden="false" customHeight="true" outlineLevel="0" collapsed="false">
      <c r="A149" s="57" t="n">
        <v>35</v>
      </c>
      <c r="B149" s="58" t="str">
        <f aca="false">IFERROR(VLOOKUP($C149,Списки!$A$1:$C$3999,2,0),"")</f>
        <v/>
      </c>
      <c r="C149" s="102"/>
      <c r="D149" s="60" t="str">
        <f aca="false">IFERROR(VLOOKUP($C149,Списки!$A$1:$C$3999,3,0),"")</f>
        <v/>
      </c>
      <c r="E149" s="92"/>
      <c r="F149" s="61" t="str">
        <f aca="false">VLOOKUP(F$11,Графік!$E$5:$H$32,3,0)</f>
        <v>ВВ</v>
      </c>
      <c r="G149" s="62" t="str">
        <f aca="false">VLOOKUP(G$11,Графік!$E$5:$H$32,3,0)</f>
        <v>ВВ</v>
      </c>
      <c r="H149" s="62" t="str">
        <f aca="false">VLOOKUP(H$11,Графік!$E$5:$H$32,3,0)</f>
        <v>Р</v>
      </c>
      <c r="I149" s="62" t="str">
        <f aca="false">VLOOKUP(I$11,Графік!$E$5:$H$32,3,0)</f>
        <v>Р</v>
      </c>
      <c r="J149" s="62" t="str">
        <f aca="false">VLOOKUP(J$11,Графік!$E$5:$H$32,3,0)</f>
        <v>Р</v>
      </c>
      <c r="K149" s="62" t="str">
        <f aca="false">VLOOKUP(K$11,Графік!$E$5:$H$32,3,0)</f>
        <v>Р</v>
      </c>
      <c r="L149" s="62" t="str">
        <f aca="false">VLOOKUP(L$11,Графік!$E$5:$H$32,3,0)</f>
        <v>ВВ</v>
      </c>
      <c r="M149" s="62" t="str">
        <f aca="false">VLOOKUP(M$11,Графік!$E$5:$H$32,3,0)</f>
        <v>ВВ</v>
      </c>
      <c r="N149" s="62" t="str">
        <f aca="false">VLOOKUP(N$11,Графік!$E$5:$H$32,3,0)</f>
        <v>Р</v>
      </c>
      <c r="O149" s="62" t="str">
        <f aca="false">VLOOKUP(O$11,Графік!$E$5:$H$32,3,0)</f>
        <v>Р</v>
      </c>
      <c r="P149" s="62" t="str">
        <f aca="false">VLOOKUP(P$11,Графік!$E$5:$H$32,3,0)</f>
        <v>Р</v>
      </c>
      <c r="Q149" s="62" t="str">
        <f aca="false">VLOOKUP(Q$11,Графік!$E$5:$H$32,3,0)</f>
        <v>Р</v>
      </c>
      <c r="R149" s="62" t="str">
        <f aca="false">VLOOKUP(R$11,Графік!$E$5:$H$32,3,0)</f>
        <v>ВВ</v>
      </c>
      <c r="S149" s="62" t="str">
        <f aca="false">VLOOKUP(S$11,Графік!$E$5:$H$32,3,0)</f>
        <v>ВВ</v>
      </c>
      <c r="T149" s="62" t="str">
        <f aca="false">VLOOKUP(T$11,Графік!$E$5:$H$32,3,0)</f>
        <v>Р</v>
      </c>
      <c r="U149" s="62" t="str">
        <f aca="false">VLOOKUP(U$11,Графік!$E$5:$H$32,3,0)</f>
        <v>Р</v>
      </c>
      <c r="V149" s="62" t="str">
        <f aca="false">VLOOKUP(V$11,Графік!$E$5:$H$32,3,0)</f>
        <v>Р</v>
      </c>
      <c r="W149" s="62" t="str">
        <f aca="false">VLOOKUP(W$11,Графік!$E$5:$H$32,3,0)</f>
        <v>Р</v>
      </c>
      <c r="X149" s="62" t="str">
        <f aca="false">VLOOKUP(X$11,Графік!$E$5:$H$32,3,0)</f>
        <v>ВВ</v>
      </c>
      <c r="Y149" s="62" t="str">
        <f aca="false">VLOOKUP(Y$11,Графік!$E$5:$H$32,3,0)</f>
        <v>ВВ</v>
      </c>
      <c r="Z149" s="62" t="str">
        <f aca="false">VLOOKUP(Z$11,Графік!$E$5:$H$32,3,0)</f>
        <v>Р</v>
      </c>
      <c r="AA149" s="62" t="str">
        <f aca="false">VLOOKUP(AA$11,Графік!$E$5:$H$32,3,0)</f>
        <v>Р</v>
      </c>
      <c r="AB149" s="62" t="str">
        <f aca="false">VLOOKUP(AB$11,Графік!$E$5:$H$32,3,0)</f>
        <v>Р</v>
      </c>
      <c r="AC149" s="62" t="str">
        <f aca="false">VLOOKUP(AC$11,Графік!$E$5:$H$32,3,0)</f>
        <v>Р</v>
      </c>
      <c r="AD149" s="62" t="str">
        <f aca="false">VLOOKUP(AD$11,Графік!$E$5:$H$32,3,0)</f>
        <v>ВВ</v>
      </c>
      <c r="AE149" s="62" t="str">
        <f aca="false">VLOOKUP(AE$11,Графік!$E$5:$H$32,3,0)</f>
        <v>ВВ</v>
      </c>
      <c r="AF149" s="62" t="str">
        <f aca="false">VLOOKUP(AF$11,Графік!$E$5:$H$32,3,0)</f>
        <v>Р</v>
      </c>
      <c r="AG149" s="62" t="str">
        <f aca="false">VLOOKUP(AG$11,Графік!$E$5:$H$32,3,0)</f>
        <v>Р</v>
      </c>
      <c r="AH149" s="62"/>
      <c r="AI149" s="62"/>
      <c r="AJ149" s="65"/>
      <c r="AK149" s="93" t="n">
        <f aca="false">SUMIF($F149:$AJ152,"Р",$F150:$AJ150)</f>
        <v>144</v>
      </c>
      <c r="AL149" s="94" t="n">
        <f aca="false">SUMIF($F151:$AJ152,"НУ",$F152:$AJ152)</f>
        <v>0</v>
      </c>
      <c r="AM149" s="95" t="n">
        <f aca="false">SUMIF(F149:AJ152,"РВ",F150:AJ150)</f>
        <v>0</v>
      </c>
      <c r="AN149" s="96" t="n">
        <f aca="false">AK149+AL149+AM149</f>
        <v>144</v>
      </c>
      <c r="AO149" s="70" t="n">
        <f aca="false">COUNTIF($F149:$AJ152,"=Р")</f>
        <v>18</v>
      </c>
      <c r="AP149" s="97" t="n">
        <f aca="false">COUNTIF($F149:$AJ152,"=ВВ")</f>
        <v>10</v>
      </c>
      <c r="AQ149" s="97" t="n">
        <f aca="false">COUNTIF($F149:$AJ152,"=В")</f>
        <v>0</v>
      </c>
      <c r="AR149" s="98" t="n">
        <f aca="false">COUNTIF($F149:$AJ152,"=НА")</f>
        <v>0</v>
      </c>
      <c r="AS149" s="98" t="n">
        <f aca="false">COUNTIF(F149:AJ152,"=ТН")</f>
        <v>0</v>
      </c>
      <c r="AT149" s="98" t="n">
        <f aca="false">COUNTIF($F149:$AJ152,"=ВД")</f>
        <v>0</v>
      </c>
      <c r="AU149" s="98" t="n">
        <f aca="false">COUNTIF($F149:$AJ152,"=ВП")</f>
        <v>0</v>
      </c>
      <c r="AV149" s="98" t="n">
        <f aca="false">COUNTIF($F149:$AJ152,"=ДД")</f>
        <v>0</v>
      </c>
      <c r="AW149" s="98" t="n">
        <f aca="false">COUNTIF($F149:$AJ152,"=П")</f>
        <v>0</v>
      </c>
      <c r="AX149" s="98" t="n">
        <f aca="false">COUNTIF($F149:$AJ152,"=ПР")</f>
        <v>0</v>
      </c>
      <c r="AY149" s="99" t="n">
        <f aca="false">COUNTIF($F149:$AJ152,"=І")</f>
        <v>0</v>
      </c>
      <c r="AZ149" s="99" t="n">
        <f aca="false">COUNTIF($F149:$AJ152,"=НЗ")</f>
        <v>0</v>
      </c>
      <c r="BA149" s="73" t="str">
        <f aca="false">IF(C149&gt;1,Графік!$H$36,"")</f>
        <v/>
      </c>
    </row>
    <row r="150" customFormat="false" ht="12.75" hidden="false" customHeight="true" outlineLevel="0" collapsed="false">
      <c r="A150" s="57"/>
      <c r="B150" s="58"/>
      <c r="C150" s="102"/>
      <c r="D150" s="60"/>
      <c r="E150" s="100"/>
      <c r="F150" s="75" t="str">
        <f aca="false">IF(F149="Р",8,"")</f>
        <v/>
      </c>
      <c r="G150" s="76" t="str">
        <f aca="false">IF(G149="Р",8,"")</f>
        <v/>
      </c>
      <c r="H150" s="76" t="n">
        <f aca="false">IF(H149="Р",8,"")</f>
        <v>8</v>
      </c>
      <c r="I150" s="76" t="n">
        <f aca="false">IF(I149="Р",8,"")</f>
        <v>8</v>
      </c>
      <c r="J150" s="76" t="n">
        <f aca="false">IF(J149="Р",8,"")</f>
        <v>8</v>
      </c>
      <c r="K150" s="76" t="n">
        <f aca="false">IF(K149="Р",8,"")</f>
        <v>8</v>
      </c>
      <c r="L150" s="76" t="str">
        <f aca="false">IF(L149="Р",8,"")</f>
        <v/>
      </c>
      <c r="M150" s="76" t="str">
        <f aca="false">IF(M149="Р",8,"")</f>
        <v/>
      </c>
      <c r="N150" s="76" t="n">
        <f aca="false">IF(N149="Р",8,"")</f>
        <v>8</v>
      </c>
      <c r="O150" s="76" t="n">
        <f aca="false">IF(O149="Р",8,"")</f>
        <v>8</v>
      </c>
      <c r="P150" s="76" t="n">
        <f aca="false">IF(P149="Р",8,"")</f>
        <v>8</v>
      </c>
      <c r="Q150" s="76" t="n">
        <f aca="false">IF(Q149="Р",8,"")</f>
        <v>8</v>
      </c>
      <c r="R150" s="76" t="str">
        <f aca="false">IF(R149="Р",8,"")</f>
        <v/>
      </c>
      <c r="S150" s="76" t="str">
        <f aca="false">IF(S149="Р",8,"")</f>
        <v/>
      </c>
      <c r="T150" s="76" t="n">
        <f aca="false">IF(T149="Р",8,"")</f>
        <v>8</v>
      </c>
      <c r="U150" s="76" t="n">
        <f aca="false">IF(U149="Р",8,"")</f>
        <v>8</v>
      </c>
      <c r="V150" s="76" t="n">
        <f aca="false">IF(V149="Р",8,"")</f>
        <v>8</v>
      </c>
      <c r="W150" s="76" t="n">
        <f aca="false">IF(W149="Р",8,"")</f>
        <v>8</v>
      </c>
      <c r="X150" s="76" t="str">
        <f aca="false">IF(X149="Р",8,"")</f>
        <v/>
      </c>
      <c r="Y150" s="76" t="str">
        <f aca="false">IF(Y149="Р",8,"")</f>
        <v/>
      </c>
      <c r="Z150" s="76" t="n">
        <f aca="false">IF(Z149="Р",8,"")</f>
        <v>8</v>
      </c>
      <c r="AA150" s="76" t="n">
        <f aca="false">IF(AA149="Р",8,"")</f>
        <v>8</v>
      </c>
      <c r="AB150" s="76" t="n">
        <f aca="false">IF(AB149="Р",8,"")</f>
        <v>8</v>
      </c>
      <c r="AC150" s="76" t="n">
        <f aca="false">IF(AC149="Р",8,"")</f>
        <v>8</v>
      </c>
      <c r="AD150" s="76" t="str">
        <f aca="false">IF(AD149="Р",8,"")</f>
        <v/>
      </c>
      <c r="AE150" s="76" t="str">
        <f aca="false">IF(AE149="Р",8,"")</f>
        <v/>
      </c>
      <c r="AF150" s="76" t="n">
        <f aca="false">IF(AF149="Р",8,"")</f>
        <v>8</v>
      </c>
      <c r="AG150" s="76" t="n">
        <f aca="false">IF(AG149="Р",8,"")</f>
        <v>8</v>
      </c>
      <c r="AH150" s="76"/>
      <c r="AI150" s="76"/>
      <c r="AJ150" s="79"/>
      <c r="AK150" s="93"/>
      <c r="AL150" s="94"/>
      <c r="AM150" s="95"/>
      <c r="AN150" s="96"/>
      <c r="AO150" s="70"/>
      <c r="AP150" s="70"/>
      <c r="AQ150" s="70"/>
      <c r="AR150" s="98"/>
      <c r="AS150" s="98"/>
      <c r="AT150" s="98"/>
      <c r="AU150" s="98"/>
      <c r="AV150" s="98"/>
      <c r="AW150" s="98"/>
      <c r="AX150" s="98"/>
      <c r="AY150" s="99"/>
      <c r="AZ150" s="99"/>
      <c r="BA150" s="73"/>
    </row>
    <row r="151" customFormat="false" ht="12.75" hidden="false" customHeight="true" outlineLevel="0" collapsed="false">
      <c r="A151" s="57"/>
      <c r="B151" s="58"/>
      <c r="C151" s="102"/>
      <c r="D151" s="60"/>
      <c r="E151" s="100"/>
      <c r="F151" s="81" t="str">
        <f aca="false">IF(F152&gt;0,"НУ","")</f>
        <v/>
      </c>
      <c r="G151" s="82" t="str">
        <f aca="false">IF(G152&gt;0,"НУ","")</f>
        <v/>
      </c>
      <c r="H151" s="82" t="str">
        <f aca="false">IF(H152&gt;0,"НУ","")</f>
        <v/>
      </c>
      <c r="I151" s="82" t="str">
        <f aca="false">IF(I152&gt;0,"НУ","")</f>
        <v/>
      </c>
      <c r="J151" s="82" t="str">
        <f aca="false">IF(J152&gt;0,"НУ","")</f>
        <v/>
      </c>
      <c r="K151" s="82" t="str">
        <f aca="false">IF(K152&gt;0,"НУ","")</f>
        <v/>
      </c>
      <c r="L151" s="82" t="str">
        <f aca="false">IF(L152&gt;0,"НУ","")</f>
        <v/>
      </c>
      <c r="M151" s="82" t="str">
        <f aca="false">IF(M152&gt;0,"НУ","")</f>
        <v/>
      </c>
      <c r="N151" s="82" t="str">
        <f aca="false">IF(N152&gt;0,"НУ","")</f>
        <v/>
      </c>
      <c r="O151" s="82" t="str">
        <f aca="false">IF(O152&gt;0,"НУ","")</f>
        <v/>
      </c>
      <c r="P151" s="82" t="str">
        <f aca="false">IF(P152&gt;0,"НУ","")</f>
        <v/>
      </c>
      <c r="Q151" s="82" t="str">
        <f aca="false">IF(Q152&gt;0,"НУ","")</f>
        <v/>
      </c>
      <c r="R151" s="82" t="str">
        <f aca="false">IF(R152&gt;0,"НУ","")</f>
        <v/>
      </c>
      <c r="S151" s="82" t="str">
        <f aca="false">IF(S152&gt;0,"НУ","")</f>
        <v/>
      </c>
      <c r="T151" s="82" t="str">
        <f aca="false">IF(T152&gt;0,"НУ","")</f>
        <v/>
      </c>
      <c r="U151" s="82" t="str">
        <f aca="false">IF(U152&gt;0,"НУ","")</f>
        <v/>
      </c>
      <c r="V151" s="82" t="str">
        <f aca="false">IF(V152&gt;0,"НУ","")</f>
        <v/>
      </c>
      <c r="W151" s="82" t="str">
        <f aca="false">IF(W152&gt;0,"НУ","")</f>
        <v/>
      </c>
      <c r="X151" s="82" t="str">
        <f aca="false">IF(X152&gt;0,"НУ","")</f>
        <v/>
      </c>
      <c r="Y151" s="82" t="str">
        <f aca="false">IF(Y152&gt;0,"НУ","")</f>
        <v/>
      </c>
      <c r="Z151" s="82" t="str">
        <f aca="false">IF(Z152&gt;0,"НУ","")</f>
        <v/>
      </c>
      <c r="AA151" s="82" t="str">
        <f aca="false">IF(AA152&gt;0,"НУ","")</f>
        <v/>
      </c>
      <c r="AB151" s="82" t="str">
        <f aca="false">IF(AB152&gt;0,"НУ","")</f>
        <v/>
      </c>
      <c r="AC151" s="82" t="str">
        <f aca="false">IF(AC152&gt;0,"НУ","")</f>
        <v/>
      </c>
      <c r="AD151" s="82" t="str">
        <f aca="false">IF(AD152&gt;0,"НУ","")</f>
        <v/>
      </c>
      <c r="AE151" s="82" t="str">
        <f aca="false">IF(AE152&gt;0,"НУ","")</f>
        <v/>
      </c>
      <c r="AF151" s="82" t="str">
        <f aca="false">IF(AF152&gt;0,"НУ","")</f>
        <v/>
      </c>
      <c r="AG151" s="82" t="str">
        <f aca="false">IF(AG152&gt;0,"НУ","")</f>
        <v/>
      </c>
      <c r="AH151" s="83" t="str">
        <f aca="false">IF(AH152&gt;0,"НУ","")</f>
        <v/>
      </c>
      <c r="AI151" s="83" t="str">
        <f aca="false">IF(AI152&gt;0,"НУ","")</f>
        <v/>
      </c>
      <c r="AJ151" s="85" t="str">
        <f aca="false">IF(AJ152&gt;0,"НУ","")</f>
        <v/>
      </c>
      <c r="AK151" s="93"/>
      <c r="AL151" s="94"/>
      <c r="AM151" s="95"/>
      <c r="AN151" s="96"/>
      <c r="AO151" s="70"/>
      <c r="AP151" s="70"/>
      <c r="AQ151" s="70"/>
      <c r="AR151" s="98"/>
      <c r="AS151" s="98"/>
      <c r="AT151" s="98"/>
      <c r="AU151" s="98"/>
      <c r="AV151" s="98"/>
      <c r="AW151" s="98"/>
      <c r="AX151" s="98"/>
      <c r="AY151" s="99"/>
      <c r="AZ151" s="99"/>
      <c r="BA151" s="73"/>
    </row>
    <row r="152" customFormat="false" ht="13.5" hidden="false" customHeight="true" outlineLevel="0" collapsed="false">
      <c r="A152" s="57"/>
      <c r="B152" s="58"/>
      <c r="C152" s="102"/>
      <c r="D152" s="60"/>
      <c r="E152" s="101"/>
      <c r="F152" s="87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91"/>
      <c r="AK152" s="93"/>
      <c r="AL152" s="94"/>
      <c r="AM152" s="95"/>
      <c r="AN152" s="96"/>
      <c r="AO152" s="70"/>
      <c r="AP152" s="70"/>
      <c r="AQ152" s="70"/>
      <c r="AR152" s="98"/>
      <c r="AS152" s="98"/>
      <c r="AT152" s="98"/>
      <c r="AU152" s="98"/>
      <c r="AV152" s="98"/>
      <c r="AW152" s="98"/>
      <c r="AX152" s="98"/>
      <c r="AY152" s="99"/>
      <c r="AZ152" s="99"/>
      <c r="BA152" s="73"/>
    </row>
    <row r="153" customFormat="false" ht="12.75" hidden="false" customHeight="true" outlineLevel="0" collapsed="false">
      <c r="A153" s="57" t="n">
        <v>36</v>
      </c>
      <c r="B153" s="58" t="str">
        <f aca="false">IFERROR(VLOOKUP($C153,Списки!$A$1:$C$3999,2,0),"")</f>
        <v/>
      </c>
      <c r="C153" s="102"/>
      <c r="D153" s="60" t="str">
        <f aca="false">IFERROR(VLOOKUP($C153,Списки!$A$1:$C$3999,3,0),"")</f>
        <v/>
      </c>
      <c r="E153" s="92"/>
      <c r="F153" s="61" t="str">
        <f aca="false">VLOOKUP(F$11,Графік!$E$5:$H$32,3,0)</f>
        <v>ВВ</v>
      </c>
      <c r="G153" s="62" t="str">
        <f aca="false">VLOOKUP(G$11,Графік!$E$5:$H$32,3,0)</f>
        <v>ВВ</v>
      </c>
      <c r="H153" s="62" t="str">
        <f aca="false">VLOOKUP(H$11,Графік!$E$5:$H$32,3,0)</f>
        <v>Р</v>
      </c>
      <c r="I153" s="62" t="str">
        <f aca="false">VLOOKUP(I$11,Графік!$E$5:$H$32,3,0)</f>
        <v>Р</v>
      </c>
      <c r="J153" s="62" t="str">
        <f aca="false">VLOOKUP(J$11,Графік!$E$5:$H$32,3,0)</f>
        <v>Р</v>
      </c>
      <c r="K153" s="62" t="str">
        <f aca="false">VLOOKUP(K$11,Графік!$E$5:$H$32,3,0)</f>
        <v>Р</v>
      </c>
      <c r="L153" s="62" t="str">
        <f aca="false">VLOOKUP(L$11,Графік!$E$5:$H$32,3,0)</f>
        <v>ВВ</v>
      </c>
      <c r="M153" s="62" t="str">
        <f aca="false">VLOOKUP(M$11,Графік!$E$5:$H$32,3,0)</f>
        <v>ВВ</v>
      </c>
      <c r="N153" s="62" t="str">
        <f aca="false">VLOOKUP(N$11,Графік!$E$5:$H$32,3,0)</f>
        <v>Р</v>
      </c>
      <c r="O153" s="62" t="str">
        <f aca="false">VLOOKUP(O$11,Графік!$E$5:$H$32,3,0)</f>
        <v>Р</v>
      </c>
      <c r="P153" s="62" t="str">
        <f aca="false">VLOOKUP(P$11,Графік!$E$5:$H$32,3,0)</f>
        <v>Р</v>
      </c>
      <c r="Q153" s="62" t="str">
        <f aca="false">VLOOKUP(Q$11,Графік!$E$5:$H$32,3,0)</f>
        <v>Р</v>
      </c>
      <c r="R153" s="62" t="str">
        <f aca="false">VLOOKUP(R$11,Графік!$E$5:$H$32,3,0)</f>
        <v>ВВ</v>
      </c>
      <c r="S153" s="62" t="str">
        <f aca="false">VLOOKUP(S$11,Графік!$E$5:$H$32,3,0)</f>
        <v>ВВ</v>
      </c>
      <c r="T153" s="62" t="str">
        <f aca="false">VLOOKUP(T$11,Графік!$E$5:$H$32,3,0)</f>
        <v>Р</v>
      </c>
      <c r="U153" s="62" t="str">
        <f aca="false">VLOOKUP(U$11,Графік!$E$5:$H$32,3,0)</f>
        <v>Р</v>
      </c>
      <c r="V153" s="62" t="str">
        <f aca="false">VLOOKUP(V$11,Графік!$E$5:$H$32,3,0)</f>
        <v>Р</v>
      </c>
      <c r="W153" s="62" t="str">
        <f aca="false">VLOOKUP(W$11,Графік!$E$5:$H$32,3,0)</f>
        <v>Р</v>
      </c>
      <c r="X153" s="62" t="str">
        <f aca="false">VLOOKUP(X$11,Графік!$E$5:$H$32,3,0)</f>
        <v>ВВ</v>
      </c>
      <c r="Y153" s="62" t="str">
        <f aca="false">VLOOKUP(Y$11,Графік!$E$5:$H$32,3,0)</f>
        <v>ВВ</v>
      </c>
      <c r="Z153" s="62" t="str">
        <f aca="false">VLOOKUP(Z$11,Графік!$E$5:$H$32,3,0)</f>
        <v>Р</v>
      </c>
      <c r="AA153" s="62" t="str">
        <f aca="false">VLOOKUP(AA$11,Графік!$E$5:$H$32,3,0)</f>
        <v>Р</v>
      </c>
      <c r="AB153" s="62" t="str">
        <f aca="false">VLOOKUP(AB$11,Графік!$E$5:$H$32,3,0)</f>
        <v>Р</v>
      </c>
      <c r="AC153" s="62" t="str">
        <f aca="false">VLOOKUP(AC$11,Графік!$E$5:$H$32,3,0)</f>
        <v>Р</v>
      </c>
      <c r="AD153" s="62" t="str">
        <f aca="false">VLOOKUP(AD$11,Графік!$E$5:$H$32,3,0)</f>
        <v>ВВ</v>
      </c>
      <c r="AE153" s="62" t="str">
        <f aca="false">VLOOKUP(AE$11,Графік!$E$5:$H$32,3,0)</f>
        <v>ВВ</v>
      </c>
      <c r="AF153" s="62" t="str">
        <f aca="false">VLOOKUP(AF$11,Графік!$E$5:$H$32,3,0)</f>
        <v>Р</v>
      </c>
      <c r="AG153" s="62" t="str">
        <f aca="false">VLOOKUP(AG$11,Графік!$E$5:$H$32,3,0)</f>
        <v>Р</v>
      </c>
      <c r="AH153" s="62"/>
      <c r="AI153" s="62"/>
      <c r="AJ153" s="65"/>
      <c r="AK153" s="93" t="n">
        <f aca="false">SUMIF($F153:$AJ156,"Р",$F154:$AJ154)</f>
        <v>144</v>
      </c>
      <c r="AL153" s="94" t="n">
        <f aca="false">SUMIF($F155:$AJ156,"НУ",$F156:$AJ156)</f>
        <v>0</v>
      </c>
      <c r="AM153" s="95" t="n">
        <f aca="false">SUMIF(F153:AJ156,"РВ",F154:AJ154)</f>
        <v>0</v>
      </c>
      <c r="AN153" s="96" t="n">
        <f aca="false">AK153+AL153+AM153</f>
        <v>144</v>
      </c>
      <c r="AO153" s="70" t="n">
        <f aca="false">COUNTIF($F153:$AJ156,"=Р")</f>
        <v>18</v>
      </c>
      <c r="AP153" s="97" t="n">
        <f aca="false">COUNTIF($F153:$AJ156,"=ВВ")</f>
        <v>10</v>
      </c>
      <c r="AQ153" s="97" t="n">
        <f aca="false">COUNTIF($F153:$AJ156,"=В")</f>
        <v>0</v>
      </c>
      <c r="AR153" s="98" t="n">
        <f aca="false">COUNTIF($F153:$AJ156,"=НА")</f>
        <v>0</v>
      </c>
      <c r="AS153" s="98" t="n">
        <f aca="false">COUNTIF(F153:AJ156,"=ТН")</f>
        <v>0</v>
      </c>
      <c r="AT153" s="98" t="n">
        <f aca="false">COUNTIF($F153:$AJ156,"=ВД")</f>
        <v>0</v>
      </c>
      <c r="AU153" s="98" t="n">
        <f aca="false">COUNTIF($F153:$AJ156,"=ВП")</f>
        <v>0</v>
      </c>
      <c r="AV153" s="98" t="n">
        <f aca="false">COUNTIF($F153:$AJ156,"=ДД")</f>
        <v>0</v>
      </c>
      <c r="AW153" s="98" t="n">
        <f aca="false">COUNTIF($F153:$AJ156,"=П")</f>
        <v>0</v>
      </c>
      <c r="AX153" s="98" t="n">
        <f aca="false">COUNTIF($F153:$AJ156,"=ПР")</f>
        <v>0</v>
      </c>
      <c r="AY153" s="99" t="n">
        <f aca="false">COUNTIF($F153:$AJ156,"=І")</f>
        <v>0</v>
      </c>
      <c r="AZ153" s="99" t="n">
        <f aca="false">COUNTIF($F153:$AJ156,"=НЗ")</f>
        <v>0</v>
      </c>
      <c r="BA153" s="73" t="str">
        <f aca="false">IF(C153&gt;1,Графік!$H$36,"")</f>
        <v/>
      </c>
    </row>
    <row r="154" customFormat="false" ht="12.75" hidden="false" customHeight="true" outlineLevel="0" collapsed="false">
      <c r="A154" s="57"/>
      <c r="B154" s="58"/>
      <c r="C154" s="102"/>
      <c r="D154" s="60"/>
      <c r="E154" s="100"/>
      <c r="F154" s="75" t="str">
        <f aca="false">IF(F153="Р",8,"")</f>
        <v/>
      </c>
      <c r="G154" s="76" t="str">
        <f aca="false">IF(G153="Р",8,"")</f>
        <v/>
      </c>
      <c r="H154" s="76" t="n">
        <f aca="false">IF(H153="Р",8,"")</f>
        <v>8</v>
      </c>
      <c r="I154" s="76" t="n">
        <f aca="false">IF(I153="Р",8,"")</f>
        <v>8</v>
      </c>
      <c r="J154" s="76" t="n">
        <f aca="false">IF(J153="Р",8,"")</f>
        <v>8</v>
      </c>
      <c r="K154" s="76" t="n">
        <f aca="false">IF(K153="Р",8,"")</f>
        <v>8</v>
      </c>
      <c r="L154" s="76" t="str">
        <f aca="false">IF(L153="Р",8,"")</f>
        <v/>
      </c>
      <c r="M154" s="76" t="str">
        <f aca="false">IF(M153="Р",8,"")</f>
        <v/>
      </c>
      <c r="N154" s="76" t="n">
        <f aca="false">IF(N153="Р",8,"")</f>
        <v>8</v>
      </c>
      <c r="O154" s="76" t="n">
        <f aca="false">IF(O153="Р",8,"")</f>
        <v>8</v>
      </c>
      <c r="P154" s="76" t="n">
        <f aca="false">IF(P153="Р",8,"")</f>
        <v>8</v>
      </c>
      <c r="Q154" s="76" t="n">
        <f aca="false">IF(Q153="Р",8,"")</f>
        <v>8</v>
      </c>
      <c r="R154" s="76" t="str">
        <f aca="false">IF(R153="Р",8,"")</f>
        <v/>
      </c>
      <c r="S154" s="76" t="str">
        <f aca="false">IF(S153="Р",8,"")</f>
        <v/>
      </c>
      <c r="T154" s="76" t="n">
        <f aca="false">IF(T153="Р",8,"")</f>
        <v>8</v>
      </c>
      <c r="U154" s="76" t="n">
        <f aca="false">IF(U153="Р",8,"")</f>
        <v>8</v>
      </c>
      <c r="V154" s="76" t="n">
        <f aca="false">IF(V153="Р",8,"")</f>
        <v>8</v>
      </c>
      <c r="W154" s="76" t="n">
        <f aca="false">IF(W153="Р",8,"")</f>
        <v>8</v>
      </c>
      <c r="X154" s="76" t="str">
        <f aca="false">IF(X153="Р",8,"")</f>
        <v/>
      </c>
      <c r="Y154" s="76" t="str">
        <f aca="false">IF(Y153="Р",8,"")</f>
        <v/>
      </c>
      <c r="Z154" s="76" t="n">
        <f aca="false">IF(Z153="Р",8,"")</f>
        <v>8</v>
      </c>
      <c r="AA154" s="76" t="n">
        <f aca="false">IF(AA153="Р",8,"")</f>
        <v>8</v>
      </c>
      <c r="AB154" s="76" t="n">
        <f aca="false">IF(AB153="Р",8,"")</f>
        <v>8</v>
      </c>
      <c r="AC154" s="76" t="n">
        <f aca="false">IF(AC153="Р",8,"")</f>
        <v>8</v>
      </c>
      <c r="AD154" s="76" t="str">
        <f aca="false">IF(AD153="Р",8,"")</f>
        <v/>
      </c>
      <c r="AE154" s="76" t="str">
        <f aca="false">IF(AE153="Р",8,"")</f>
        <v/>
      </c>
      <c r="AF154" s="76" t="n">
        <f aca="false">IF(AF153="Р",8,"")</f>
        <v>8</v>
      </c>
      <c r="AG154" s="76" t="n">
        <f aca="false">IF(AG153="Р",8,"")</f>
        <v>8</v>
      </c>
      <c r="AH154" s="76"/>
      <c r="AI154" s="76"/>
      <c r="AJ154" s="79"/>
      <c r="AK154" s="93"/>
      <c r="AL154" s="94"/>
      <c r="AM154" s="95"/>
      <c r="AN154" s="96"/>
      <c r="AO154" s="70"/>
      <c r="AP154" s="70"/>
      <c r="AQ154" s="70"/>
      <c r="AR154" s="98"/>
      <c r="AS154" s="98"/>
      <c r="AT154" s="98"/>
      <c r="AU154" s="98"/>
      <c r="AV154" s="98"/>
      <c r="AW154" s="98"/>
      <c r="AX154" s="98"/>
      <c r="AY154" s="99"/>
      <c r="AZ154" s="99"/>
      <c r="BA154" s="73"/>
    </row>
    <row r="155" customFormat="false" ht="12.75" hidden="false" customHeight="true" outlineLevel="0" collapsed="false">
      <c r="A155" s="57"/>
      <c r="B155" s="58"/>
      <c r="C155" s="102"/>
      <c r="D155" s="60"/>
      <c r="E155" s="100"/>
      <c r="F155" s="81" t="str">
        <f aca="false">IF(F156&gt;0,"НУ","")</f>
        <v/>
      </c>
      <c r="G155" s="82" t="str">
        <f aca="false">IF(G156&gt;0,"НУ","")</f>
        <v/>
      </c>
      <c r="H155" s="82" t="str">
        <f aca="false">IF(H156&gt;0,"НУ","")</f>
        <v/>
      </c>
      <c r="I155" s="82" t="str">
        <f aca="false">IF(I156&gt;0,"НУ","")</f>
        <v/>
      </c>
      <c r="J155" s="82" t="str">
        <f aca="false">IF(J156&gt;0,"НУ","")</f>
        <v/>
      </c>
      <c r="K155" s="82" t="str">
        <f aca="false">IF(K156&gt;0,"НУ","")</f>
        <v/>
      </c>
      <c r="L155" s="82" t="str">
        <f aca="false">IF(L156&gt;0,"НУ","")</f>
        <v/>
      </c>
      <c r="M155" s="82" t="str">
        <f aca="false">IF(M156&gt;0,"НУ","")</f>
        <v/>
      </c>
      <c r="N155" s="82" t="str">
        <f aca="false">IF(N156&gt;0,"НУ","")</f>
        <v/>
      </c>
      <c r="O155" s="82" t="str">
        <f aca="false">IF(O156&gt;0,"НУ","")</f>
        <v/>
      </c>
      <c r="P155" s="82" t="str">
        <f aca="false">IF(P156&gt;0,"НУ","")</f>
        <v/>
      </c>
      <c r="Q155" s="82" t="str">
        <f aca="false">IF(Q156&gt;0,"НУ","")</f>
        <v/>
      </c>
      <c r="R155" s="82" t="str">
        <f aca="false">IF(R156&gt;0,"НУ","")</f>
        <v/>
      </c>
      <c r="S155" s="82" t="str">
        <f aca="false">IF(S156&gt;0,"НУ","")</f>
        <v/>
      </c>
      <c r="T155" s="82" t="str">
        <f aca="false">IF(T156&gt;0,"НУ","")</f>
        <v/>
      </c>
      <c r="U155" s="82" t="str">
        <f aca="false">IF(U156&gt;0,"НУ","")</f>
        <v/>
      </c>
      <c r="V155" s="82" t="str">
        <f aca="false">IF(V156&gt;0,"НУ","")</f>
        <v/>
      </c>
      <c r="W155" s="82" t="str">
        <f aca="false">IF(W156&gt;0,"НУ","")</f>
        <v/>
      </c>
      <c r="X155" s="82" t="str">
        <f aca="false">IF(X156&gt;0,"НУ","")</f>
        <v/>
      </c>
      <c r="Y155" s="82" t="str">
        <f aca="false">IF(Y156&gt;0,"НУ","")</f>
        <v/>
      </c>
      <c r="Z155" s="82" t="str">
        <f aca="false">IF(Z156&gt;0,"НУ","")</f>
        <v/>
      </c>
      <c r="AA155" s="82" t="str">
        <f aca="false">IF(AA156&gt;0,"НУ","")</f>
        <v/>
      </c>
      <c r="AB155" s="82" t="str">
        <f aca="false">IF(AB156&gt;0,"НУ","")</f>
        <v/>
      </c>
      <c r="AC155" s="82" t="str">
        <f aca="false">IF(AC156&gt;0,"НУ","")</f>
        <v/>
      </c>
      <c r="AD155" s="82" t="str">
        <f aca="false">IF(AD156&gt;0,"НУ","")</f>
        <v/>
      </c>
      <c r="AE155" s="82" t="str">
        <f aca="false">IF(AE156&gt;0,"НУ","")</f>
        <v/>
      </c>
      <c r="AF155" s="82" t="str">
        <f aca="false">IF(AF156&gt;0,"НУ","")</f>
        <v/>
      </c>
      <c r="AG155" s="82" t="str">
        <f aca="false">IF(AG156&gt;0,"НУ","")</f>
        <v/>
      </c>
      <c r="AH155" s="83" t="str">
        <f aca="false">IF(AH156&gt;0,"НУ","")</f>
        <v/>
      </c>
      <c r="AI155" s="83" t="str">
        <f aca="false">IF(AI156&gt;0,"НУ","")</f>
        <v/>
      </c>
      <c r="AJ155" s="85" t="str">
        <f aca="false">IF(AJ156&gt;0,"НУ","")</f>
        <v/>
      </c>
      <c r="AK155" s="93"/>
      <c r="AL155" s="94"/>
      <c r="AM155" s="95"/>
      <c r="AN155" s="96"/>
      <c r="AO155" s="70"/>
      <c r="AP155" s="70"/>
      <c r="AQ155" s="70"/>
      <c r="AR155" s="98"/>
      <c r="AS155" s="98"/>
      <c r="AT155" s="98"/>
      <c r="AU155" s="98"/>
      <c r="AV155" s="98"/>
      <c r="AW155" s="98"/>
      <c r="AX155" s="98"/>
      <c r="AY155" s="99"/>
      <c r="AZ155" s="99"/>
      <c r="BA155" s="73"/>
    </row>
    <row r="156" customFormat="false" ht="13.5" hidden="false" customHeight="true" outlineLevel="0" collapsed="false">
      <c r="A156" s="57"/>
      <c r="B156" s="58"/>
      <c r="C156" s="102"/>
      <c r="D156" s="60"/>
      <c r="E156" s="101"/>
      <c r="F156" s="87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91"/>
      <c r="AK156" s="93"/>
      <c r="AL156" s="94"/>
      <c r="AM156" s="95"/>
      <c r="AN156" s="96"/>
      <c r="AO156" s="70"/>
      <c r="AP156" s="70"/>
      <c r="AQ156" s="70"/>
      <c r="AR156" s="98"/>
      <c r="AS156" s="98"/>
      <c r="AT156" s="98"/>
      <c r="AU156" s="98"/>
      <c r="AV156" s="98"/>
      <c r="AW156" s="98"/>
      <c r="AX156" s="98"/>
      <c r="AY156" s="99"/>
      <c r="AZ156" s="99"/>
      <c r="BA156" s="73"/>
    </row>
    <row r="157" customFormat="false" ht="12.75" hidden="false" customHeight="true" outlineLevel="0" collapsed="false">
      <c r="A157" s="57" t="n">
        <v>37</v>
      </c>
      <c r="B157" s="58" t="str">
        <f aca="false">IFERROR(VLOOKUP($C157,Списки!$A$1:$C$3999,2,0),"")</f>
        <v/>
      </c>
      <c r="C157" s="102"/>
      <c r="D157" s="60" t="str">
        <f aca="false">IFERROR(VLOOKUP($C157,Списки!$A$1:$C$3999,3,0),"")</f>
        <v/>
      </c>
      <c r="E157" s="92"/>
      <c r="F157" s="61" t="str">
        <f aca="false">VLOOKUP(F$11,Графік!$E$5:$H$32,3,0)</f>
        <v>ВВ</v>
      </c>
      <c r="G157" s="62" t="str">
        <f aca="false">VLOOKUP(G$11,Графік!$E$5:$H$32,3,0)</f>
        <v>ВВ</v>
      </c>
      <c r="H157" s="62" t="str">
        <f aca="false">VLOOKUP(H$11,Графік!$E$5:$H$32,3,0)</f>
        <v>Р</v>
      </c>
      <c r="I157" s="62" t="str">
        <f aca="false">VLOOKUP(I$11,Графік!$E$5:$H$32,3,0)</f>
        <v>Р</v>
      </c>
      <c r="J157" s="62" t="str">
        <f aca="false">VLOOKUP(J$11,Графік!$E$5:$H$32,3,0)</f>
        <v>Р</v>
      </c>
      <c r="K157" s="62" t="str">
        <f aca="false">VLOOKUP(K$11,Графік!$E$5:$H$32,3,0)</f>
        <v>Р</v>
      </c>
      <c r="L157" s="62" t="str">
        <f aca="false">VLOOKUP(L$11,Графік!$E$5:$H$32,3,0)</f>
        <v>ВВ</v>
      </c>
      <c r="M157" s="62" t="str">
        <f aca="false">VLOOKUP(M$11,Графік!$E$5:$H$32,3,0)</f>
        <v>ВВ</v>
      </c>
      <c r="N157" s="62" t="str">
        <f aca="false">VLOOKUP(N$11,Графік!$E$5:$H$32,3,0)</f>
        <v>Р</v>
      </c>
      <c r="O157" s="62" t="str">
        <f aca="false">VLOOKUP(O$11,Графік!$E$5:$H$32,3,0)</f>
        <v>Р</v>
      </c>
      <c r="P157" s="62" t="str">
        <f aca="false">VLOOKUP(P$11,Графік!$E$5:$H$32,3,0)</f>
        <v>Р</v>
      </c>
      <c r="Q157" s="62" t="str">
        <f aca="false">VLOOKUP(Q$11,Графік!$E$5:$H$32,3,0)</f>
        <v>Р</v>
      </c>
      <c r="R157" s="62" t="str">
        <f aca="false">VLOOKUP(R$11,Графік!$E$5:$H$32,3,0)</f>
        <v>ВВ</v>
      </c>
      <c r="S157" s="62" t="str">
        <f aca="false">VLOOKUP(S$11,Графік!$E$5:$H$32,3,0)</f>
        <v>ВВ</v>
      </c>
      <c r="T157" s="62" t="str">
        <f aca="false">VLOOKUP(T$11,Графік!$E$5:$H$32,3,0)</f>
        <v>Р</v>
      </c>
      <c r="U157" s="62" t="str">
        <f aca="false">VLOOKUP(U$11,Графік!$E$5:$H$32,3,0)</f>
        <v>Р</v>
      </c>
      <c r="V157" s="62" t="str">
        <f aca="false">VLOOKUP(V$11,Графік!$E$5:$H$32,3,0)</f>
        <v>Р</v>
      </c>
      <c r="W157" s="62" t="str">
        <f aca="false">VLOOKUP(W$11,Графік!$E$5:$H$32,3,0)</f>
        <v>Р</v>
      </c>
      <c r="X157" s="62" t="str">
        <f aca="false">VLOOKUP(X$11,Графік!$E$5:$H$32,3,0)</f>
        <v>ВВ</v>
      </c>
      <c r="Y157" s="62" t="str">
        <f aca="false">VLOOKUP(Y$11,Графік!$E$5:$H$32,3,0)</f>
        <v>ВВ</v>
      </c>
      <c r="Z157" s="62" t="str">
        <f aca="false">VLOOKUP(Z$11,Графік!$E$5:$H$32,3,0)</f>
        <v>Р</v>
      </c>
      <c r="AA157" s="62" t="str">
        <f aca="false">VLOOKUP(AA$11,Графік!$E$5:$H$32,3,0)</f>
        <v>Р</v>
      </c>
      <c r="AB157" s="62" t="str">
        <f aca="false">VLOOKUP(AB$11,Графік!$E$5:$H$32,3,0)</f>
        <v>Р</v>
      </c>
      <c r="AC157" s="62" t="str">
        <f aca="false">VLOOKUP(AC$11,Графік!$E$5:$H$32,3,0)</f>
        <v>Р</v>
      </c>
      <c r="AD157" s="62" t="str">
        <f aca="false">VLOOKUP(AD$11,Графік!$E$5:$H$32,3,0)</f>
        <v>ВВ</v>
      </c>
      <c r="AE157" s="62" t="str">
        <f aca="false">VLOOKUP(AE$11,Графік!$E$5:$H$32,3,0)</f>
        <v>ВВ</v>
      </c>
      <c r="AF157" s="62" t="str">
        <f aca="false">VLOOKUP(AF$11,Графік!$E$5:$H$32,3,0)</f>
        <v>Р</v>
      </c>
      <c r="AG157" s="62" t="str">
        <f aca="false">VLOOKUP(AG$11,Графік!$E$5:$H$32,3,0)</f>
        <v>Р</v>
      </c>
      <c r="AH157" s="62"/>
      <c r="AI157" s="62"/>
      <c r="AJ157" s="65"/>
      <c r="AK157" s="93" t="n">
        <f aca="false">SUMIF($F157:$AJ160,"Р",$F158:$AJ158)</f>
        <v>144</v>
      </c>
      <c r="AL157" s="94" t="n">
        <f aca="false">SUMIF($F159:$AJ160,"НУ",$F160:$AJ160)</f>
        <v>0</v>
      </c>
      <c r="AM157" s="95" t="n">
        <f aca="false">SUMIF(F157:AJ160,"РВ",F158:AJ158)</f>
        <v>0</v>
      </c>
      <c r="AN157" s="96" t="n">
        <f aca="false">AK157+AL157+AM157</f>
        <v>144</v>
      </c>
      <c r="AO157" s="70" t="n">
        <f aca="false">COUNTIF($F157:$AJ160,"=Р")</f>
        <v>18</v>
      </c>
      <c r="AP157" s="97" t="n">
        <f aca="false">COUNTIF($F157:$AJ160,"=ВВ")</f>
        <v>10</v>
      </c>
      <c r="AQ157" s="97" t="n">
        <f aca="false">COUNTIF($F157:$AJ160,"=В")</f>
        <v>0</v>
      </c>
      <c r="AR157" s="98" t="n">
        <f aca="false">COUNTIF($F157:$AJ160,"=НА")</f>
        <v>0</v>
      </c>
      <c r="AS157" s="98" t="n">
        <f aca="false">COUNTIF(F157:AJ160,"=ТН")</f>
        <v>0</v>
      </c>
      <c r="AT157" s="98" t="n">
        <f aca="false">COUNTIF($F157:$AJ160,"=ВД")</f>
        <v>0</v>
      </c>
      <c r="AU157" s="98" t="n">
        <f aca="false">COUNTIF($F157:$AJ160,"=ВП")</f>
        <v>0</v>
      </c>
      <c r="AV157" s="98" t="n">
        <f aca="false">COUNTIF($F157:$AJ160,"=ДД")</f>
        <v>0</v>
      </c>
      <c r="AW157" s="98" t="n">
        <f aca="false">COUNTIF($F157:$AJ160,"=П")</f>
        <v>0</v>
      </c>
      <c r="AX157" s="98" t="n">
        <f aca="false">COUNTIF($F157:$AJ160,"=ПР")</f>
        <v>0</v>
      </c>
      <c r="AY157" s="99" t="n">
        <f aca="false">COUNTIF($F157:$AJ160,"=І")</f>
        <v>0</v>
      </c>
      <c r="AZ157" s="99" t="n">
        <f aca="false">COUNTIF($F157:$AJ160,"=НЗ")</f>
        <v>0</v>
      </c>
      <c r="BA157" s="73" t="str">
        <f aca="false">IF(C157&gt;1,Графік!$H$36,"")</f>
        <v/>
      </c>
    </row>
    <row r="158" customFormat="false" ht="12.75" hidden="false" customHeight="true" outlineLevel="0" collapsed="false">
      <c r="A158" s="57"/>
      <c r="B158" s="58"/>
      <c r="C158" s="102"/>
      <c r="D158" s="60"/>
      <c r="E158" s="100"/>
      <c r="F158" s="75" t="str">
        <f aca="false">IF(F157="Р",8,"")</f>
        <v/>
      </c>
      <c r="G158" s="76" t="str">
        <f aca="false">IF(G157="Р",8,"")</f>
        <v/>
      </c>
      <c r="H158" s="76" t="n">
        <f aca="false">IF(H157="Р",8,"")</f>
        <v>8</v>
      </c>
      <c r="I158" s="76" t="n">
        <f aca="false">IF(I157="Р",8,"")</f>
        <v>8</v>
      </c>
      <c r="J158" s="76" t="n">
        <f aca="false">IF(J157="Р",8,"")</f>
        <v>8</v>
      </c>
      <c r="K158" s="76" t="n">
        <f aca="false">IF(K157="Р",8,"")</f>
        <v>8</v>
      </c>
      <c r="L158" s="76" t="str">
        <f aca="false">IF(L157="Р",8,"")</f>
        <v/>
      </c>
      <c r="M158" s="76" t="str">
        <f aca="false">IF(M157="Р",8,"")</f>
        <v/>
      </c>
      <c r="N158" s="76" t="n">
        <f aca="false">IF(N157="Р",8,"")</f>
        <v>8</v>
      </c>
      <c r="O158" s="76" t="n">
        <f aca="false">IF(O157="Р",8,"")</f>
        <v>8</v>
      </c>
      <c r="P158" s="76" t="n">
        <f aca="false">IF(P157="Р",8,"")</f>
        <v>8</v>
      </c>
      <c r="Q158" s="76" t="n">
        <f aca="false">IF(Q157="Р",8,"")</f>
        <v>8</v>
      </c>
      <c r="R158" s="76" t="str">
        <f aca="false">IF(R157="Р",8,"")</f>
        <v/>
      </c>
      <c r="S158" s="76" t="str">
        <f aca="false">IF(S157="Р",8,"")</f>
        <v/>
      </c>
      <c r="T158" s="76" t="n">
        <f aca="false">IF(T157="Р",8,"")</f>
        <v>8</v>
      </c>
      <c r="U158" s="76" t="n">
        <f aca="false">IF(U157="Р",8,"")</f>
        <v>8</v>
      </c>
      <c r="V158" s="76" t="n">
        <f aca="false">IF(V157="Р",8,"")</f>
        <v>8</v>
      </c>
      <c r="W158" s="76" t="n">
        <f aca="false">IF(W157="Р",8,"")</f>
        <v>8</v>
      </c>
      <c r="X158" s="76" t="str">
        <f aca="false">IF(X157="Р",8,"")</f>
        <v/>
      </c>
      <c r="Y158" s="76" t="str">
        <f aca="false">IF(Y157="Р",8,"")</f>
        <v/>
      </c>
      <c r="Z158" s="76" t="n">
        <f aca="false">IF(Z157="Р",8,"")</f>
        <v>8</v>
      </c>
      <c r="AA158" s="76" t="n">
        <f aca="false">IF(AA157="Р",8,"")</f>
        <v>8</v>
      </c>
      <c r="AB158" s="76" t="n">
        <f aca="false">IF(AB157="Р",8,"")</f>
        <v>8</v>
      </c>
      <c r="AC158" s="76" t="n">
        <f aca="false">IF(AC157="Р",8,"")</f>
        <v>8</v>
      </c>
      <c r="AD158" s="76" t="str">
        <f aca="false">IF(AD157="Р",8,"")</f>
        <v/>
      </c>
      <c r="AE158" s="76" t="str">
        <f aca="false">IF(AE157="Р",8,"")</f>
        <v/>
      </c>
      <c r="AF158" s="76" t="n">
        <f aca="false">IF(AF157="Р",8,"")</f>
        <v>8</v>
      </c>
      <c r="AG158" s="76" t="n">
        <f aca="false">IF(AG157="Р",8,"")</f>
        <v>8</v>
      </c>
      <c r="AH158" s="76"/>
      <c r="AI158" s="76"/>
      <c r="AJ158" s="79"/>
      <c r="AK158" s="93"/>
      <c r="AL158" s="94"/>
      <c r="AM158" s="95"/>
      <c r="AN158" s="96"/>
      <c r="AO158" s="70"/>
      <c r="AP158" s="70"/>
      <c r="AQ158" s="70"/>
      <c r="AR158" s="98"/>
      <c r="AS158" s="98"/>
      <c r="AT158" s="98"/>
      <c r="AU158" s="98"/>
      <c r="AV158" s="98"/>
      <c r="AW158" s="98"/>
      <c r="AX158" s="98"/>
      <c r="AY158" s="99"/>
      <c r="AZ158" s="99"/>
      <c r="BA158" s="73"/>
    </row>
    <row r="159" customFormat="false" ht="12.75" hidden="false" customHeight="true" outlineLevel="0" collapsed="false">
      <c r="A159" s="57"/>
      <c r="B159" s="58"/>
      <c r="C159" s="102"/>
      <c r="D159" s="60"/>
      <c r="E159" s="100"/>
      <c r="F159" s="81" t="str">
        <f aca="false">IF(F160&gt;0,"НУ","")</f>
        <v/>
      </c>
      <c r="G159" s="82" t="str">
        <f aca="false">IF(G160&gt;0,"НУ","")</f>
        <v/>
      </c>
      <c r="H159" s="82" t="str">
        <f aca="false">IF(H160&gt;0,"НУ","")</f>
        <v/>
      </c>
      <c r="I159" s="82" t="str">
        <f aca="false">IF(I160&gt;0,"НУ","")</f>
        <v/>
      </c>
      <c r="J159" s="82" t="str">
        <f aca="false">IF(J160&gt;0,"НУ","")</f>
        <v/>
      </c>
      <c r="K159" s="82" t="str">
        <f aca="false">IF(K160&gt;0,"НУ","")</f>
        <v/>
      </c>
      <c r="L159" s="82" t="str">
        <f aca="false">IF(L160&gt;0,"НУ","")</f>
        <v/>
      </c>
      <c r="M159" s="82" t="str">
        <f aca="false">IF(M160&gt;0,"НУ","")</f>
        <v/>
      </c>
      <c r="N159" s="82" t="str">
        <f aca="false">IF(N160&gt;0,"НУ","")</f>
        <v/>
      </c>
      <c r="O159" s="82" t="str">
        <f aca="false">IF(O160&gt;0,"НУ","")</f>
        <v/>
      </c>
      <c r="P159" s="82" t="str">
        <f aca="false">IF(P160&gt;0,"НУ","")</f>
        <v/>
      </c>
      <c r="Q159" s="82" t="str">
        <f aca="false">IF(Q160&gt;0,"НУ","")</f>
        <v/>
      </c>
      <c r="R159" s="82" t="str">
        <f aca="false">IF(R160&gt;0,"НУ","")</f>
        <v/>
      </c>
      <c r="S159" s="82" t="str">
        <f aca="false">IF(S160&gt;0,"НУ","")</f>
        <v/>
      </c>
      <c r="T159" s="82" t="str">
        <f aca="false">IF(T160&gt;0,"НУ","")</f>
        <v/>
      </c>
      <c r="U159" s="82" t="str">
        <f aca="false">IF(U160&gt;0,"НУ","")</f>
        <v/>
      </c>
      <c r="V159" s="82" t="str">
        <f aca="false">IF(V160&gt;0,"НУ","")</f>
        <v/>
      </c>
      <c r="W159" s="82" t="str">
        <f aca="false">IF(W160&gt;0,"НУ","")</f>
        <v/>
      </c>
      <c r="X159" s="82" t="str">
        <f aca="false">IF(X160&gt;0,"НУ","")</f>
        <v/>
      </c>
      <c r="Y159" s="82" t="str">
        <f aca="false">IF(Y160&gt;0,"НУ","")</f>
        <v/>
      </c>
      <c r="Z159" s="82" t="str">
        <f aca="false">IF(Z160&gt;0,"НУ","")</f>
        <v/>
      </c>
      <c r="AA159" s="82" t="str">
        <f aca="false">IF(AA160&gt;0,"НУ","")</f>
        <v/>
      </c>
      <c r="AB159" s="82" t="str">
        <f aca="false">IF(AB160&gt;0,"НУ","")</f>
        <v/>
      </c>
      <c r="AC159" s="82" t="str">
        <f aca="false">IF(AC160&gt;0,"НУ","")</f>
        <v/>
      </c>
      <c r="AD159" s="82" t="str">
        <f aca="false">IF(AD160&gt;0,"НУ","")</f>
        <v/>
      </c>
      <c r="AE159" s="82" t="str">
        <f aca="false">IF(AE160&gt;0,"НУ","")</f>
        <v/>
      </c>
      <c r="AF159" s="82" t="str">
        <f aca="false">IF(AF160&gt;0,"НУ","")</f>
        <v/>
      </c>
      <c r="AG159" s="82" t="str">
        <f aca="false">IF(AG160&gt;0,"НУ","")</f>
        <v/>
      </c>
      <c r="AH159" s="83" t="str">
        <f aca="false">IF(AH160&gt;0,"НУ","")</f>
        <v/>
      </c>
      <c r="AI159" s="83" t="str">
        <f aca="false">IF(AI160&gt;0,"НУ","")</f>
        <v/>
      </c>
      <c r="AJ159" s="85" t="str">
        <f aca="false">IF(AJ160&gt;0,"НУ","")</f>
        <v/>
      </c>
      <c r="AK159" s="93"/>
      <c r="AL159" s="94"/>
      <c r="AM159" s="95"/>
      <c r="AN159" s="96"/>
      <c r="AO159" s="70"/>
      <c r="AP159" s="70"/>
      <c r="AQ159" s="70"/>
      <c r="AR159" s="98"/>
      <c r="AS159" s="98"/>
      <c r="AT159" s="98"/>
      <c r="AU159" s="98"/>
      <c r="AV159" s="98"/>
      <c r="AW159" s="98"/>
      <c r="AX159" s="98"/>
      <c r="AY159" s="99"/>
      <c r="AZ159" s="99"/>
      <c r="BA159" s="73"/>
    </row>
    <row r="160" customFormat="false" ht="13.5" hidden="false" customHeight="true" outlineLevel="0" collapsed="false">
      <c r="A160" s="57"/>
      <c r="B160" s="58"/>
      <c r="C160" s="102"/>
      <c r="D160" s="60"/>
      <c r="E160" s="101"/>
      <c r="F160" s="87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91"/>
      <c r="AK160" s="93"/>
      <c r="AL160" s="94"/>
      <c r="AM160" s="95"/>
      <c r="AN160" s="96"/>
      <c r="AO160" s="70"/>
      <c r="AP160" s="70"/>
      <c r="AQ160" s="70"/>
      <c r="AR160" s="98"/>
      <c r="AS160" s="98"/>
      <c r="AT160" s="98"/>
      <c r="AU160" s="98"/>
      <c r="AV160" s="98"/>
      <c r="AW160" s="98"/>
      <c r="AX160" s="98"/>
      <c r="AY160" s="99"/>
      <c r="AZ160" s="99"/>
      <c r="BA160" s="73"/>
    </row>
    <row r="161" customFormat="false" ht="12.75" hidden="false" customHeight="true" outlineLevel="0" collapsed="false">
      <c r="A161" s="57" t="n">
        <v>38</v>
      </c>
      <c r="B161" s="58" t="str">
        <f aca="false">IFERROR(VLOOKUP($C161,Списки!$A$1:$C$3999,2,0),"")</f>
        <v/>
      </c>
      <c r="C161" s="102"/>
      <c r="D161" s="60" t="str">
        <f aca="false">IFERROR(VLOOKUP($C161,Списки!$A$1:$C$3999,3,0),"")</f>
        <v/>
      </c>
      <c r="E161" s="92"/>
      <c r="F161" s="61" t="str">
        <f aca="false">VLOOKUP(F$11,Графік!$E$5:$H$32,3,0)</f>
        <v>ВВ</v>
      </c>
      <c r="G161" s="62" t="str">
        <f aca="false">VLOOKUP(G$11,Графік!$E$5:$H$32,3,0)</f>
        <v>ВВ</v>
      </c>
      <c r="H161" s="62" t="str">
        <f aca="false">VLOOKUP(H$11,Графік!$E$5:$H$32,3,0)</f>
        <v>Р</v>
      </c>
      <c r="I161" s="62" t="str">
        <f aca="false">VLOOKUP(I$11,Графік!$E$5:$H$32,3,0)</f>
        <v>Р</v>
      </c>
      <c r="J161" s="62" t="str">
        <f aca="false">VLOOKUP(J$11,Графік!$E$5:$H$32,3,0)</f>
        <v>Р</v>
      </c>
      <c r="K161" s="62" t="str">
        <f aca="false">VLOOKUP(K$11,Графік!$E$5:$H$32,3,0)</f>
        <v>Р</v>
      </c>
      <c r="L161" s="62" t="str">
        <f aca="false">VLOOKUP(L$11,Графік!$E$5:$H$32,3,0)</f>
        <v>ВВ</v>
      </c>
      <c r="M161" s="62" t="str">
        <f aca="false">VLOOKUP(M$11,Графік!$E$5:$H$32,3,0)</f>
        <v>ВВ</v>
      </c>
      <c r="N161" s="62" t="str">
        <f aca="false">VLOOKUP(N$11,Графік!$E$5:$H$32,3,0)</f>
        <v>Р</v>
      </c>
      <c r="O161" s="62" t="str">
        <f aca="false">VLOOKUP(O$11,Графік!$E$5:$H$32,3,0)</f>
        <v>Р</v>
      </c>
      <c r="P161" s="62" t="str">
        <f aca="false">VLOOKUP(P$11,Графік!$E$5:$H$32,3,0)</f>
        <v>Р</v>
      </c>
      <c r="Q161" s="62" t="str">
        <f aca="false">VLOOKUP(Q$11,Графік!$E$5:$H$32,3,0)</f>
        <v>Р</v>
      </c>
      <c r="R161" s="62" t="str">
        <f aca="false">VLOOKUP(R$11,Графік!$E$5:$H$32,3,0)</f>
        <v>ВВ</v>
      </c>
      <c r="S161" s="62" t="str">
        <f aca="false">VLOOKUP(S$11,Графік!$E$5:$H$32,3,0)</f>
        <v>ВВ</v>
      </c>
      <c r="T161" s="62" t="str">
        <f aca="false">VLOOKUP(T$11,Графік!$E$5:$H$32,3,0)</f>
        <v>Р</v>
      </c>
      <c r="U161" s="62" t="str">
        <f aca="false">VLOOKUP(U$11,Графік!$E$5:$H$32,3,0)</f>
        <v>Р</v>
      </c>
      <c r="V161" s="62" t="str">
        <f aca="false">VLOOKUP(V$11,Графік!$E$5:$H$32,3,0)</f>
        <v>Р</v>
      </c>
      <c r="W161" s="62" t="str">
        <f aca="false">VLOOKUP(W$11,Графік!$E$5:$H$32,3,0)</f>
        <v>Р</v>
      </c>
      <c r="X161" s="62" t="str">
        <f aca="false">VLOOKUP(X$11,Графік!$E$5:$H$32,3,0)</f>
        <v>ВВ</v>
      </c>
      <c r="Y161" s="62" t="str">
        <f aca="false">VLOOKUP(Y$11,Графік!$E$5:$H$32,3,0)</f>
        <v>ВВ</v>
      </c>
      <c r="Z161" s="62" t="str">
        <f aca="false">VLOOKUP(Z$11,Графік!$E$5:$H$32,3,0)</f>
        <v>Р</v>
      </c>
      <c r="AA161" s="62" t="str">
        <f aca="false">VLOOKUP(AA$11,Графік!$E$5:$H$32,3,0)</f>
        <v>Р</v>
      </c>
      <c r="AB161" s="62" t="str">
        <f aca="false">VLOOKUP(AB$11,Графік!$E$5:$H$32,3,0)</f>
        <v>Р</v>
      </c>
      <c r="AC161" s="62" t="str">
        <f aca="false">VLOOKUP(AC$11,Графік!$E$5:$H$32,3,0)</f>
        <v>Р</v>
      </c>
      <c r="AD161" s="62" t="str">
        <f aca="false">VLOOKUP(AD$11,Графік!$E$5:$H$32,3,0)</f>
        <v>ВВ</v>
      </c>
      <c r="AE161" s="62" t="str">
        <f aca="false">VLOOKUP(AE$11,Графік!$E$5:$H$32,3,0)</f>
        <v>ВВ</v>
      </c>
      <c r="AF161" s="62" t="str">
        <f aca="false">VLOOKUP(AF$11,Графік!$E$5:$H$32,3,0)</f>
        <v>Р</v>
      </c>
      <c r="AG161" s="62" t="str">
        <f aca="false">VLOOKUP(AG$11,Графік!$E$5:$H$32,3,0)</f>
        <v>Р</v>
      </c>
      <c r="AH161" s="62"/>
      <c r="AI161" s="62"/>
      <c r="AJ161" s="65"/>
      <c r="AK161" s="93" t="n">
        <f aca="false">SUMIF($F161:$AJ164,"Р",$F162:$AJ162)</f>
        <v>144</v>
      </c>
      <c r="AL161" s="94" t="n">
        <f aca="false">SUMIF($F163:$AJ164,"НУ",$F164:$AJ164)</f>
        <v>0</v>
      </c>
      <c r="AM161" s="95" t="n">
        <f aca="false">SUMIF(F161:AJ164,"РВ",F162:AJ162)</f>
        <v>0</v>
      </c>
      <c r="AN161" s="96" t="n">
        <f aca="false">AK161+AL161+AM161</f>
        <v>144</v>
      </c>
      <c r="AO161" s="70" t="n">
        <f aca="false">COUNTIF($F161:$AJ164,"=Р")</f>
        <v>18</v>
      </c>
      <c r="AP161" s="97" t="n">
        <f aca="false">COUNTIF($F161:$AJ164,"=ВВ")</f>
        <v>10</v>
      </c>
      <c r="AQ161" s="97" t="n">
        <f aca="false">COUNTIF($F161:$AJ164,"=В")</f>
        <v>0</v>
      </c>
      <c r="AR161" s="98" t="n">
        <f aca="false">COUNTIF($F161:$AJ164,"=НА")</f>
        <v>0</v>
      </c>
      <c r="AS161" s="98" t="n">
        <f aca="false">COUNTIF(F161:AJ164,"=ТН")</f>
        <v>0</v>
      </c>
      <c r="AT161" s="98" t="n">
        <f aca="false">COUNTIF($F161:$AJ164,"=ВД")</f>
        <v>0</v>
      </c>
      <c r="AU161" s="98" t="n">
        <f aca="false">COUNTIF($F161:$AJ164,"=ВП")</f>
        <v>0</v>
      </c>
      <c r="AV161" s="98" t="n">
        <f aca="false">COUNTIF($F161:$AJ164,"=ДД")</f>
        <v>0</v>
      </c>
      <c r="AW161" s="98" t="n">
        <f aca="false">COUNTIF($F161:$AJ164,"=П")</f>
        <v>0</v>
      </c>
      <c r="AX161" s="98" t="n">
        <f aca="false">COUNTIF($F161:$AJ164,"=ПР")</f>
        <v>0</v>
      </c>
      <c r="AY161" s="99" t="n">
        <f aca="false">COUNTIF($F161:$AJ164,"=І")</f>
        <v>0</v>
      </c>
      <c r="AZ161" s="99" t="n">
        <f aca="false">COUNTIF($F161:$AJ164,"=НЗ")</f>
        <v>0</v>
      </c>
      <c r="BA161" s="73" t="str">
        <f aca="false">IF(C161&gt;1,Графік!$H$36,"")</f>
        <v/>
      </c>
    </row>
    <row r="162" customFormat="false" ht="12.75" hidden="false" customHeight="true" outlineLevel="0" collapsed="false">
      <c r="A162" s="57"/>
      <c r="B162" s="58"/>
      <c r="C162" s="102"/>
      <c r="D162" s="60"/>
      <c r="E162" s="100"/>
      <c r="F162" s="75" t="str">
        <f aca="false">IF(F161="Р",8,"")</f>
        <v/>
      </c>
      <c r="G162" s="76" t="str">
        <f aca="false">IF(G161="Р",8,"")</f>
        <v/>
      </c>
      <c r="H162" s="76" t="n">
        <f aca="false">IF(H161="Р",8,"")</f>
        <v>8</v>
      </c>
      <c r="I162" s="76" t="n">
        <f aca="false">IF(I161="Р",8,"")</f>
        <v>8</v>
      </c>
      <c r="J162" s="76" t="n">
        <f aca="false">IF(J161="Р",8,"")</f>
        <v>8</v>
      </c>
      <c r="K162" s="76" t="n">
        <f aca="false">IF(K161="Р",8,"")</f>
        <v>8</v>
      </c>
      <c r="L162" s="76" t="str">
        <f aca="false">IF(L161="Р",8,"")</f>
        <v/>
      </c>
      <c r="M162" s="76" t="str">
        <f aca="false">IF(M161="Р",8,"")</f>
        <v/>
      </c>
      <c r="N162" s="76" t="n">
        <f aca="false">IF(N161="Р",8,"")</f>
        <v>8</v>
      </c>
      <c r="O162" s="76" t="n">
        <f aca="false">IF(O161="Р",8,"")</f>
        <v>8</v>
      </c>
      <c r="P162" s="76" t="n">
        <f aca="false">IF(P161="Р",8,"")</f>
        <v>8</v>
      </c>
      <c r="Q162" s="76" t="n">
        <f aca="false">IF(Q161="Р",8,"")</f>
        <v>8</v>
      </c>
      <c r="R162" s="76" t="str">
        <f aca="false">IF(R161="Р",8,"")</f>
        <v/>
      </c>
      <c r="S162" s="76" t="str">
        <f aca="false">IF(S161="Р",8,"")</f>
        <v/>
      </c>
      <c r="T162" s="76" t="n">
        <f aca="false">IF(T161="Р",8,"")</f>
        <v>8</v>
      </c>
      <c r="U162" s="76" t="n">
        <f aca="false">IF(U161="Р",8,"")</f>
        <v>8</v>
      </c>
      <c r="V162" s="76" t="n">
        <f aca="false">IF(V161="Р",8,"")</f>
        <v>8</v>
      </c>
      <c r="W162" s="76" t="n">
        <f aca="false">IF(W161="Р",8,"")</f>
        <v>8</v>
      </c>
      <c r="X162" s="76" t="str">
        <f aca="false">IF(X161="Р",8,"")</f>
        <v/>
      </c>
      <c r="Y162" s="76" t="str">
        <f aca="false">IF(Y161="Р",8,"")</f>
        <v/>
      </c>
      <c r="Z162" s="76" t="n">
        <f aca="false">IF(Z161="Р",8,"")</f>
        <v>8</v>
      </c>
      <c r="AA162" s="76" t="n">
        <f aca="false">IF(AA161="Р",8,"")</f>
        <v>8</v>
      </c>
      <c r="AB162" s="76" t="n">
        <f aca="false">IF(AB161="Р",8,"")</f>
        <v>8</v>
      </c>
      <c r="AC162" s="76" t="n">
        <f aca="false">IF(AC161="Р",8,"")</f>
        <v>8</v>
      </c>
      <c r="AD162" s="76" t="str">
        <f aca="false">IF(AD161="Р",8,"")</f>
        <v/>
      </c>
      <c r="AE162" s="76" t="str">
        <f aca="false">IF(AE161="Р",8,"")</f>
        <v/>
      </c>
      <c r="AF162" s="76" t="n">
        <f aca="false">IF(AF161="Р",8,"")</f>
        <v>8</v>
      </c>
      <c r="AG162" s="76" t="n">
        <f aca="false">IF(AG161="Р",8,"")</f>
        <v>8</v>
      </c>
      <c r="AH162" s="76"/>
      <c r="AI162" s="76"/>
      <c r="AJ162" s="79"/>
      <c r="AK162" s="93"/>
      <c r="AL162" s="94"/>
      <c r="AM162" s="95"/>
      <c r="AN162" s="96"/>
      <c r="AO162" s="70"/>
      <c r="AP162" s="70"/>
      <c r="AQ162" s="70"/>
      <c r="AR162" s="98"/>
      <c r="AS162" s="98"/>
      <c r="AT162" s="98"/>
      <c r="AU162" s="98"/>
      <c r="AV162" s="98"/>
      <c r="AW162" s="98"/>
      <c r="AX162" s="98"/>
      <c r="AY162" s="99"/>
      <c r="AZ162" s="99"/>
      <c r="BA162" s="73"/>
    </row>
    <row r="163" customFormat="false" ht="12.75" hidden="false" customHeight="true" outlineLevel="0" collapsed="false">
      <c r="A163" s="57"/>
      <c r="B163" s="58"/>
      <c r="C163" s="102"/>
      <c r="D163" s="60"/>
      <c r="E163" s="100"/>
      <c r="F163" s="81" t="str">
        <f aca="false">IF(F164&gt;0,"НУ","")</f>
        <v/>
      </c>
      <c r="G163" s="82" t="str">
        <f aca="false">IF(G164&gt;0,"НУ","")</f>
        <v/>
      </c>
      <c r="H163" s="82" t="str">
        <f aca="false">IF(H164&gt;0,"НУ","")</f>
        <v/>
      </c>
      <c r="I163" s="82" t="str">
        <f aca="false">IF(I164&gt;0,"НУ","")</f>
        <v/>
      </c>
      <c r="J163" s="82" t="str">
        <f aca="false">IF(J164&gt;0,"НУ","")</f>
        <v/>
      </c>
      <c r="K163" s="82" t="str">
        <f aca="false">IF(K164&gt;0,"НУ","")</f>
        <v/>
      </c>
      <c r="L163" s="82" t="str">
        <f aca="false">IF(L164&gt;0,"НУ","")</f>
        <v/>
      </c>
      <c r="M163" s="82" t="str">
        <f aca="false">IF(M164&gt;0,"НУ","")</f>
        <v/>
      </c>
      <c r="N163" s="82" t="str">
        <f aca="false">IF(N164&gt;0,"НУ","")</f>
        <v/>
      </c>
      <c r="O163" s="82" t="str">
        <f aca="false">IF(O164&gt;0,"НУ","")</f>
        <v/>
      </c>
      <c r="P163" s="82" t="str">
        <f aca="false">IF(P164&gt;0,"НУ","")</f>
        <v/>
      </c>
      <c r="Q163" s="82" t="str">
        <f aca="false">IF(Q164&gt;0,"НУ","")</f>
        <v/>
      </c>
      <c r="R163" s="82" t="str">
        <f aca="false">IF(R164&gt;0,"НУ","")</f>
        <v/>
      </c>
      <c r="S163" s="82" t="str">
        <f aca="false">IF(S164&gt;0,"НУ","")</f>
        <v/>
      </c>
      <c r="T163" s="82" t="str">
        <f aca="false">IF(T164&gt;0,"НУ","")</f>
        <v/>
      </c>
      <c r="U163" s="82" t="str">
        <f aca="false">IF(U164&gt;0,"НУ","")</f>
        <v/>
      </c>
      <c r="V163" s="82" t="str">
        <f aca="false">IF(V164&gt;0,"НУ","")</f>
        <v/>
      </c>
      <c r="W163" s="82" t="str">
        <f aca="false">IF(W164&gt;0,"НУ","")</f>
        <v/>
      </c>
      <c r="X163" s="82" t="str">
        <f aca="false">IF(X164&gt;0,"НУ","")</f>
        <v/>
      </c>
      <c r="Y163" s="82" t="str">
        <f aca="false">IF(Y164&gt;0,"НУ","")</f>
        <v/>
      </c>
      <c r="Z163" s="82" t="str">
        <f aca="false">IF(Z164&gt;0,"НУ","")</f>
        <v/>
      </c>
      <c r="AA163" s="82" t="str">
        <f aca="false">IF(AA164&gt;0,"НУ","")</f>
        <v/>
      </c>
      <c r="AB163" s="82" t="str">
        <f aca="false">IF(AB164&gt;0,"НУ","")</f>
        <v/>
      </c>
      <c r="AC163" s="82" t="str">
        <f aca="false">IF(AC164&gt;0,"НУ","")</f>
        <v/>
      </c>
      <c r="AD163" s="82" t="str">
        <f aca="false">IF(AD164&gt;0,"НУ","")</f>
        <v/>
      </c>
      <c r="AE163" s="82" t="str">
        <f aca="false">IF(AE164&gt;0,"НУ","")</f>
        <v/>
      </c>
      <c r="AF163" s="82" t="str">
        <f aca="false">IF(AF164&gt;0,"НУ","")</f>
        <v/>
      </c>
      <c r="AG163" s="82" t="str">
        <f aca="false">IF(AG164&gt;0,"НУ","")</f>
        <v/>
      </c>
      <c r="AH163" s="83" t="str">
        <f aca="false">IF(AH164&gt;0,"НУ","")</f>
        <v/>
      </c>
      <c r="AI163" s="83" t="str">
        <f aca="false">IF(AI164&gt;0,"НУ","")</f>
        <v/>
      </c>
      <c r="AJ163" s="85" t="str">
        <f aca="false">IF(AJ164&gt;0,"НУ","")</f>
        <v/>
      </c>
      <c r="AK163" s="93"/>
      <c r="AL163" s="94"/>
      <c r="AM163" s="95"/>
      <c r="AN163" s="96"/>
      <c r="AO163" s="70"/>
      <c r="AP163" s="70"/>
      <c r="AQ163" s="70"/>
      <c r="AR163" s="98"/>
      <c r="AS163" s="98"/>
      <c r="AT163" s="98"/>
      <c r="AU163" s="98"/>
      <c r="AV163" s="98"/>
      <c r="AW163" s="98"/>
      <c r="AX163" s="98"/>
      <c r="AY163" s="99"/>
      <c r="AZ163" s="99"/>
      <c r="BA163" s="73"/>
    </row>
    <row r="164" customFormat="false" ht="13.5" hidden="false" customHeight="true" outlineLevel="0" collapsed="false">
      <c r="A164" s="57"/>
      <c r="B164" s="58"/>
      <c r="C164" s="102"/>
      <c r="D164" s="60"/>
      <c r="E164" s="101"/>
      <c r="F164" s="87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91"/>
      <c r="AK164" s="93"/>
      <c r="AL164" s="94"/>
      <c r="AM164" s="95"/>
      <c r="AN164" s="96"/>
      <c r="AO164" s="70"/>
      <c r="AP164" s="70"/>
      <c r="AQ164" s="70"/>
      <c r="AR164" s="98"/>
      <c r="AS164" s="98"/>
      <c r="AT164" s="98"/>
      <c r="AU164" s="98"/>
      <c r="AV164" s="98"/>
      <c r="AW164" s="98"/>
      <c r="AX164" s="98"/>
      <c r="AY164" s="99"/>
      <c r="AZ164" s="99"/>
      <c r="BA164" s="73"/>
    </row>
    <row r="165" customFormat="false" ht="12.75" hidden="false" customHeight="true" outlineLevel="0" collapsed="false">
      <c r="A165" s="57" t="n">
        <v>39</v>
      </c>
      <c r="B165" s="58" t="str">
        <f aca="false">IFERROR(VLOOKUP($C165,Списки!$A$1:$C$3999,2,0),"")</f>
        <v/>
      </c>
      <c r="C165" s="102"/>
      <c r="D165" s="60" t="str">
        <f aca="false">IFERROR(VLOOKUP($C165,Списки!$A$1:$C$3999,3,0),"")</f>
        <v/>
      </c>
      <c r="E165" s="92"/>
      <c r="F165" s="61" t="str">
        <f aca="false">VLOOKUP(F$11,Графік!$E$5:$H$32,3,0)</f>
        <v>ВВ</v>
      </c>
      <c r="G165" s="62" t="str">
        <f aca="false">VLOOKUP(G$11,Графік!$E$5:$H$32,3,0)</f>
        <v>ВВ</v>
      </c>
      <c r="H165" s="62" t="str">
        <f aca="false">VLOOKUP(H$11,Графік!$E$5:$H$32,3,0)</f>
        <v>Р</v>
      </c>
      <c r="I165" s="62" t="str">
        <f aca="false">VLOOKUP(I$11,Графік!$E$5:$H$32,3,0)</f>
        <v>Р</v>
      </c>
      <c r="J165" s="62" t="str">
        <f aca="false">VLOOKUP(J$11,Графік!$E$5:$H$32,3,0)</f>
        <v>Р</v>
      </c>
      <c r="K165" s="62" t="str">
        <f aca="false">VLOOKUP(K$11,Графік!$E$5:$H$32,3,0)</f>
        <v>Р</v>
      </c>
      <c r="L165" s="62" t="str">
        <f aca="false">VLOOKUP(L$11,Графік!$E$5:$H$32,3,0)</f>
        <v>ВВ</v>
      </c>
      <c r="M165" s="62" t="str">
        <f aca="false">VLOOKUP(M$11,Графік!$E$5:$H$32,3,0)</f>
        <v>ВВ</v>
      </c>
      <c r="N165" s="62" t="str">
        <f aca="false">VLOOKUP(N$11,Графік!$E$5:$H$32,3,0)</f>
        <v>Р</v>
      </c>
      <c r="O165" s="62" t="str">
        <f aca="false">VLOOKUP(O$11,Графік!$E$5:$H$32,3,0)</f>
        <v>Р</v>
      </c>
      <c r="P165" s="62" t="str">
        <f aca="false">VLOOKUP(P$11,Графік!$E$5:$H$32,3,0)</f>
        <v>Р</v>
      </c>
      <c r="Q165" s="62" t="str">
        <f aca="false">VLOOKUP(Q$11,Графік!$E$5:$H$32,3,0)</f>
        <v>Р</v>
      </c>
      <c r="R165" s="62" t="str">
        <f aca="false">VLOOKUP(R$11,Графік!$E$5:$H$32,3,0)</f>
        <v>ВВ</v>
      </c>
      <c r="S165" s="62" t="str">
        <f aca="false">VLOOKUP(S$11,Графік!$E$5:$H$32,3,0)</f>
        <v>ВВ</v>
      </c>
      <c r="T165" s="62" t="str">
        <f aca="false">VLOOKUP(T$11,Графік!$E$5:$H$32,3,0)</f>
        <v>Р</v>
      </c>
      <c r="U165" s="62" t="str">
        <f aca="false">VLOOKUP(U$11,Графік!$E$5:$H$32,3,0)</f>
        <v>Р</v>
      </c>
      <c r="V165" s="62" t="str">
        <f aca="false">VLOOKUP(V$11,Графік!$E$5:$H$32,3,0)</f>
        <v>Р</v>
      </c>
      <c r="W165" s="62" t="str">
        <f aca="false">VLOOKUP(W$11,Графік!$E$5:$H$32,3,0)</f>
        <v>Р</v>
      </c>
      <c r="X165" s="62" t="str">
        <f aca="false">VLOOKUP(X$11,Графік!$E$5:$H$32,3,0)</f>
        <v>ВВ</v>
      </c>
      <c r="Y165" s="62" t="str">
        <f aca="false">VLOOKUP(Y$11,Графік!$E$5:$H$32,3,0)</f>
        <v>ВВ</v>
      </c>
      <c r="Z165" s="62" t="str">
        <f aca="false">VLOOKUP(Z$11,Графік!$E$5:$H$32,3,0)</f>
        <v>Р</v>
      </c>
      <c r="AA165" s="62" t="str">
        <f aca="false">VLOOKUP(AA$11,Графік!$E$5:$H$32,3,0)</f>
        <v>Р</v>
      </c>
      <c r="AB165" s="62" t="str">
        <f aca="false">VLOOKUP(AB$11,Графік!$E$5:$H$32,3,0)</f>
        <v>Р</v>
      </c>
      <c r="AC165" s="62" t="str">
        <f aca="false">VLOOKUP(AC$11,Графік!$E$5:$H$32,3,0)</f>
        <v>Р</v>
      </c>
      <c r="AD165" s="62" t="str">
        <f aca="false">VLOOKUP(AD$11,Графік!$E$5:$H$32,3,0)</f>
        <v>ВВ</v>
      </c>
      <c r="AE165" s="62" t="str">
        <f aca="false">VLOOKUP(AE$11,Графік!$E$5:$H$32,3,0)</f>
        <v>ВВ</v>
      </c>
      <c r="AF165" s="62" t="str">
        <f aca="false">VLOOKUP(AF$11,Графік!$E$5:$H$32,3,0)</f>
        <v>Р</v>
      </c>
      <c r="AG165" s="62" t="str">
        <f aca="false">VLOOKUP(AG$11,Графік!$E$5:$H$32,3,0)</f>
        <v>Р</v>
      </c>
      <c r="AH165" s="62"/>
      <c r="AI165" s="62"/>
      <c r="AJ165" s="65"/>
      <c r="AK165" s="93" t="n">
        <f aca="false">SUMIF($F165:$AJ168,"Р",$F166:$AJ166)</f>
        <v>144</v>
      </c>
      <c r="AL165" s="94" t="n">
        <f aca="false">SUMIF($F167:$AJ168,"НУ",$F168:$AJ168)</f>
        <v>0</v>
      </c>
      <c r="AM165" s="95" t="n">
        <f aca="false">SUMIF(F165:AJ168,"РВ",F166:AJ166)</f>
        <v>0</v>
      </c>
      <c r="AN165" s="96" t="n">
        <f aca="false">AK165+AL165+AM165</f>
        <v>144</v>
      </c>
      <c r="AO165" s="70" t="n">
        <f aca="false">COUNTIF($F165:$AJ168,"=Р")</f>
        <v>18</v>
      </c>
      <c r="AP165" s="97" t="n">
        <f aca="false">COUNTIF($F165:$AJ168,"=ВВ")</f>
        <v>10</v>
      </c>
      <c r="AQ165" s="97" t="n">
        <f aca="false">COUNTIF($F165:$AJ168,"=В")</f>
        <v>0</v>
      </c>
      <c r="AR165" s="98" t="n">
        <f aca="false">COUNTIF($F165:$AJ168,"=НА")</f>
        <v>0</v>
      </c>
      <c r="AS165" s="98" t="n">
        <f aca="false">COUNTIF(F165:AJ168,"=ТН")</f>
        <v>0</v>
      </c>
      <c r="AT165" s="98" t="n">
        <f aca="false">COUNTIF($F165:$AJ168,"=ВД")</f>
        <v>0</v>
      </c>
      <c r="AU165" s="98" t="n">
        <f aca="false">COUNTIF($F165:$AJ168,"=ВП")</f>
        <v>0</v>
      </c>
      <c r="AV165" s="98" t="n">
        <f aca="false">COUNTIF($F165:$AJ168,"=ДД")</f>
        <v>0</v>
      </c>
      <c r="AW165" s="98" t="n">
        <f aca="false">COUNTIF($F165:$AJ168,"=П")</f>
        <v>0</v>
      </c>
      <c r="AX165" s="98" t="n">
        <f aca="false">COUNTIF($F165:$AJ168,"=ПР")</f>
        <v>0</v>
      </c>
      <c r="AY165" s="99" t="n">
        <f aca="false">COUNTIF($F165:$AJ168,"=І")</f>
        <v>0</v>
      </c>
      <c r="AZ165" s="99" t="n">
        <f aca="false">COUNTIF($F165:$AJ168,"=НЗ")</f>
        <v>0</v>
      </c>
      <c r="BA165" s="73" t="str">
        <f aca="false">IF(C165&gt;1,Графік!$H$36,"")</f>
        <v/>
      </c>
    </row>
    <row r="166" customFormat="false" ht="12.75" hidden="false" customHeight="true" outlineLevel="0" collapsed="false">
      <c r="A166" s="57"/>
      <c r="B166" s="58"/>
      <c r="C166" s="102"/>
      <c r="D166" s="60"/>
      <c r="E166" s="100"/>
      <c r="F166" s="75" t="str">
        <f aca="false">IF(F165="Р",8,"")</f>
        <v/>
      </c>
      <c r="G166" s="76" t="str">
        <f aca="false">IF(G165="Р",8,"")</f>
        <v/>
      </c>
      <c r="H166" s="76" t="n">
        <f aca="false">IF(H165="Р",8,"")</f>
        <v>8</v>
      </c>
      <c r="I166" s="76" t="n">
        <f aca="false">IF(I165="Р",8,"")</f>
        <v>8</v>
      </c>
      <c r="J166" s="76" t="n">
        <f aca="false">IF(J165="Р",8,"")</f>
        <v>8</v>
      </c>
      <c r="K166" s="76" t="n">
        <f aca="false">IF(K165="Р",8,"")</f>
        <v>8</v>
      </c>
      <c r="L166" s="76" t="str">
        <f aca="false">IF(L165="Р",8,"")</f>
        <v/>
      </c>
      <c r="M166" s="76" t="str">
        <f aca="false">IF(M165="Р",8,"")</f>
        <v/>
      </c>
      <c r="N166" s="76" t="n">
        <f aca="false">IF(N165="Р",8,"")</f>
        <v>8</v>
      </c>
      <c r="O166" s="76" t="n">
        <f aca="false">IF(O165="Р",8,"")</f>
        <v>8</v>
      </c>
      <c r="P166" s="76" t="n">
        <f aca="false">IF(P165="Р",8,"")</f>
        <v>8</v>
      </c>
      <c r="Q166" s="76" t="n">
        <f aca="false">IF(Q165="Р",8,"")</f>
        <v>8</v>
      </c>
      <c r="R166" s="76" t="str">
        <f aca="false">IF(R165="Р",8,"")</f>
        <v/>
      </c>
      <c r="S166" s="76" t="str">
        <f aca="false">IF(S165="Р",8,"")</f>
        <v/>
      </c>
      <c r="T166" s="76" t="n">
        <f aca="false">IF(T165="Р",8,"")</f>
        <v>8</v>
      </c>
      <c r="U166" s="76" t="n">
        <f aca="false">IF(U165="Р",8,"")</f>
        <v>8</v>
      </c>
      <c r="V166" s="76" t="n">
        <f aca="false">IF(V165="Р",8,"")</f>
        <v>8</v>
      </c>
      <c r="W166" s="76" t="n">
        <f aca="false">IF(W165="Р",8,"")</f>
        <v>8</v>
      </c>
      <c r="X166" s="76" t="str">
        <f aca="false">IF(X165="Р",8,"")</f>
        <v/>
      </c>
      <c r="Y166" s="76" t="str">
        <f aca="false">IF(Y165="Р",8,"")</f>
        <v/>
      </c>
      <c r="Z166" s="76" t="n">
        <f aca="false">IF(Z165="Р",8,"")</f>
        <v>8</v>
      </c>
      <c r="AA166" s="76" t="n">
        <f aca="false">IF(AA165="Р",8,"")</f>
        <v>8</v>
      </c>
      <c r="AB166" s="76" t="n">
        <f aca="false">IF(AB165="Р",8,"")</f>
        <v>8</v>
      </c>
      <c r="AC166" s="76" t="n">
        <f aca="false">IF(AC165="Р",8,"")</f>
        <v>8</v>
      </c>
      <c r="AD166" s="76" t="str">
        <f aca="false">IF(AD165="Р",8,"")</f>
        <v/>
      </c>
      <c r="AE166" s="76" t="str">
        <f aca="false">IF(AE165="Р",8,"")</f>
        <v/>
      </c>
      <c r="AF166" s="76" t="n">
        <f aca="false">IF(AF165="Р",8,"")</f>
        <v>8</v>
      </c>
      <c r="AG166" s="76" t="n">
        <f aca="false">IF(AG165="Р",8,"")</f>
        <v>8</v>
      </c>
      <c r="AH166" s="76"/>
      <c r="AI166" s="76"/>
      <c r="AJ166" s="79"/>
      <c r="AK166" s="93"/>
      <c r="AL166" s="94"/>
      <c r="AM166" s="95"/>
      <c r="AN166" s="96"/>
      <c r="AO166" s="70"/>
      <c r="AP166" s="70"/>
      <c r="AQ166" s="70"/>
      <c r="AR166" s="98"/>
      <c r="AS166" s="98"/>
      <c r="AT166" s="98"/>
      <c r="AU166" s="98"/>
      <c r="AV166" s="98"/>
      <c r="AW166" s="98"/>
      <c r="AX166" s="98"/>
      <c r="AY166" s="99"/>
      <c r="AZ166" s="99"/>
      <c r="BA166" s="73"/>
    </row>
    <row r="167" customFormat="false" ht="12.75" hidden="false" customHeight="true" outlineLevel="0" collapsed="false">
      <c r="A167" s="57"/>
      <c r="B167" s="58"/>
      <c r="C167" s="102"/>
      <c r="D167" s="60"/>
      <c r="E167" s="100"/>
      <c r="F167" s="81" t="str">
        <f aca="false">IF(F168&gt;0,"НУ","")</f>
        <v/>
      </c>
      <c r="G167" s="82" t="str">
        <f aca="false">IF(G168&gt;0,"НУ","")</f>
        <v/>
      </c>
      <c r="H167" s="82" t="str">
        <f aca="false">IF(H168&gt;0,"НУ","")</f>
        <v/>
      </c>
      <c r="I167" s="82" t="str">
        <f aca="false">IF(I168&gt;0,"НУ","")</f>
        <v/>
      </c>
      <c r="J167" s="82" t="str">
        <f aca="false">IF(J168&gt;0,"НУ","")</f>
        <v/>
      </c>
      <c r="K167" s="82" t="str">
        <f aca="false">IF(K168&gt;0,"НУ","")</f>
        <v/>
      </c>
      <c r="L167" s="82" t="str">
        <f aca="false">IF(L168&gt;0,"НУ","")</f>
        <v/>
      </c>
      <c r="M167" s="82" t="str">
        <f aca="false">IF(M168&gt;0,"НУ","")</f>
        <v/>
      </c>
      <c r="N167" s="82" t="str">
        <f aca="false">IF(N168&gt;0,"НУ","")</f>
        <v/>
      </c>
      <c r="O167" s="82" t="str">
        <f aca="false">IF(O168&gt;0,"НУ","")</f>
        <v/>
      </c>
      <c r="P167" s="82" t="str">
        <f aca="false">IF(P168&gt;0,"НУ","")</f>
        <v/>
      </c>
      <c r="Q167" s="82" t="str">
        <f aca="false">IF(Q168&gt;0,"НУ","")</f>
        <v/>
      </c>
      <c r="R167" s="82" t="str">
        <f aca="false">IF(R168&gt;0,"НУ","")</f>
        <v/>
      </c>
      <c r="S167" s="82" t="str">
        <f aca="false">IF(S168&gt;0,"НУ","")</f>
        <v/>
      </c>
      <c r="T167" s="82" t="str">
        <f aca="false">IF(T168&gt;0,"НУ","")</f>
        <v/>
      </c>
      <c r="U167" s="82" t="str">
        <f aca="false">IF(U168&gt;0,"НУ","")</f>
        <v/>
      </c>
      <c r="V167" s="82" t="str">
        <f aca="false">IF(V168&gt;0,"НУ","")</f>
        <v/>
      </c>
      <c r="W167" s="82" t="str">
        <f aca="false">IF(W168&gt;0,"НУ","")</f>
        <v/>
      </c>
      <c r="X167" s="82" t="str">
        <f aca="false">IF(X168&gt;0,"НУ","")</f>
        <v/>
      </c>
      <c r="Y167" s="82" t="str">
        <f aca="false">IF(Y168&gt;0,"НУ","")</f>
        <v/>
      </c>
      <c r="Z167" s="82" t="str">
        <f aca="false">IF(Z168&gt;0,"НУ","")</f>
        <v/>
      </c>
      <c r="AA167" s="82" t="str">
        <f aca="false">IF(AA168&gt;0,"НУ","")</f>
        <v/>
      </c>
      <c r="AB167" s="82" t="str">
        <f aca="false">IF(AB168&gt;0,"НУ","")</f>
        <v/>
      </c>
      <c r="AC167" s="82" t="str">
        <f aca="false">IF(AC168&gt;0,"НУ","")</f>
        <v/>
      </c>
      <c r="AD167" s="82" t="str">
        <f aca="false">IF(AD168&gt;0,"НУ","")</f>
        <v/>
      </c>
      <c r="AE167" s="82" t="str">
        <f aca="false">IF(AE168&gt;0,"НУ","")</f>
        <v/>
      </c>
      <c r="AF167" s="82" t="str">
        <f aca="false">IF(AF168&gt;0,"НУ","")</f>
        <v/>
      </c>
      <c r="AG167" s="82" t="str">
        <f aca="false">IF(AG168&gt;0,"НУ","")</f>
        <v/>
      </c>
      <c r="AH167" s="83" t="str">
        <f aca="false">IF(AH168&gt;0,"НУ","")</f>
        <v/>
      </c>
      <c r="AI167" s="83" t="str">
        <f aca="false">IF(AI168&gt;0,"НУ","")</f>
        <v/>
      </c>
      <c r="AJ167" s="85" t="str">
        <f aca="false">IF(AJ168&gt;0,"НУ","")</f>
        <v/>
      </c>
      <c r="AK167" s="93"/>
      <c r="AL167" s="94"/>
      <c r="AM167" s="95"/>
      <c r="AN167" s="96"/>
      <c r="AO167" s="70"/>
      <c r="AP167" s="70"/>
      <c r="AQ167" s="70"/>
      <c r="AR167" s="98"/>
      <c r="AS167" s="98"/>
      <c r="AT167" s="98"/>
      <c r="AU167" s="98"/>
      <c r="AV167" s="98"/>
      <c r="AW167" s="98"/>
      <c r="AX167" s="98"/>
      <c r="AY167" s="99"/>
      <c r="AZ167" s="99"/>
      <c r="BA167" s="73"/>
    </row>
    <row r="168" customFormat="false" ht="13.5" hidden="false" customHeight="true" outlineLevel="0" collapsed="false">
      <c r="A168" s="57"/>
      <c r="B168" s="58"/>
      <c r="C168" s="102"/>
      <c r="D168" s="60"/>
      <c r="E168" s="101"/>
      <c r="F168" s="87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91"/>
      <c r="AK168" s="93"/>
      <c r="AL168" s="94"/>
      <c r="AM168" s="95"/>
      <c r="AN168" s="96"/>
      <c r="AO168" s="70"/>
      <c r="AP168" s="70"/>
      <c r="AQ168" s="70"/>
      <c r="AR168" s="98"/>
      <c r="AS168" s="98"/>
      <c r="AT168" s="98"/>
      <c r="AU168" s="98"/>
      <c r="AV168" s="98"/>
      <c r="AW168" s="98"/>
      <c r="AX168" s="98"/>
      <c r="AY168" s="99"/>
      <c r="AZ168" s="99"/>
      <c r="BA168" s="73"/>
    </row>
    <row r="169" customFormat="false" ht="12.75" hidden="false" customHeight="true" outlineLevel="0" collapsed="false">
      <c r="A169" s="57" t="n">
        <v>40</v>
      </c>
      <c r="B169" s="58" t="str">
        <f aca="false">IFERROR(VLOOKUP($C169,Списки!$A$1:$C$3999,2,0),"")</f>
        <v/>
      </c>
      <c r="C169" s="102"/>
      <c r="D169" s="60" t="str">
        <f aca="false">IFERROR(VLOOKUP($C169,Списки!$A$1:$C$3999,3,0),"")</f>
        <v/>
      </c>
      <c r="E169" s="92"/>
      <c r="F169" s="61" t="str">
        <f aca="false">VLOOKUP(F$11,Графік!$E$5:$H$32,3,0)</f>
        <v>ВВ</v>
      </c>
      <c r="G169" s="62" t="str">
        <f aca="false">VLOOKUP(G$11,Графік!$E$5:$H$32,3,0)</f>
        <v>ВВ</v>
      </c>
      <c r="H169" s="62" t="str">
        <f aca="false">VLOOKUP(H$11,Графік!$E$5:$H$32,3,0)</f>
        <v>Р</v>
      </c>
      <c r="I169" s="62" t="str">
        <f aca="false">VLOOKUP(I$11,Графік!$E$5:$H$32,3,0)</f>
        <v>Р</v>
      </c>
      <c r="J169" s="62" t="str">
        <f aca="false">VLOOKUP(J$11,Графік!$E$5:$H$32,3,0)</f>
        <v>Р</v>
      </c>
      <c r="K169" s="62" t="str">
        <f aca="false">VLOOKUP(K$11,Графік!$E$5:$H$32,3,0)</f>
        <v>Р</v>
      </c>
      <c r="L169" s="62" t="str">
        <f aca="false">VLOOKUP(L$11,Графік!$E$5:$H$32,3,0)</f>
        <v>ВВ</v>
      </c>
      <c r="M169" s="62" t="str">
        <f aca="false">VLOOKUP(M$11,Графік!$E$5:$H$32,3,0)</f>
        <v>ВВ</v>
      </c>
      <c r="N169" s="62" t="str">
        <f aca="false">VLOOKUP(N$11,Графік!$E$5:$H$32,3,0)</f>
        <v>Р</v>
      </c>
      <c r="O169" s="62" t="str">
        <f aca="false">VLOOKUP(O$11,Графік!$E$5:$H$32,3,0)</f>
        <v>Р</v>
      </c>
      <c r="P169" s="62" t="str">
        <f aca="false">VLOOKUP(P$11,Графік!$E$5:$H$32,3,0)</f>
        <v>Р</v>
      </c>
      <c r="Q169" s="62" t="str">
        <f aca="false">VLOOKUP(Q$11,Графік!$E$5:$H$32,3,0)</f>
        <v>Р</v>
      </c>
      <c r="R169" s="62" t="str">
        <f aca="false">VLOOKUP(R$11,Графік!$E$5:$H$32,3,0)</f>
        <v>ВВ</v>
      </c>
      <c r="S169" s="62" t="str">
        <f aca="false">VLOOKUP(S$11,Графік!$E$5:$H$32,3,0)</f>
        <v>ВВ</v>
      </c>
      <c r="T169" s="62" t="str">
        <f aca="false">VLOOKUP(T$11,Графік!$E$5:$H$32,3,0)</f>
        <v>Р</v>
      </c>
      <c r="U169" s="62" t="str">
        <f aca="false">VLOOKUP(U$11,Графік!$E$5:$H$32,3,0)</f>
        <v>Р</v>
      </c>
      <c r="V169" s="62" t="str">
        <f aca="false">VLOOKUP(V$11,Графік!$E$5:$H$32,3,0)</f>
        <v>Р</v>
      </c>
      <c r="W169" s="62" t="str">
        <f aca="false">VLOOKUP(W$11,Графік!$E$5:$H$32,3,0)</f>
        <v>Р</v>
      </c>
      <c r="X169" s="62" t="str">
        <f aca="false">VLOOKUP(X$11,Графік!$E$5:$H$32,3,0)</f>
        <v>ВВ</v>
      </c>
      <c r="Y169" s="62" t="str">
        <f aca="false">VLOOKUP(Y$11,Графік!$E$5:$H$32,3,0)</f>
        <v>ВВ</v>
      </c>
      <c r="Z169" s="62" t="str">
        <f aca="false">VLOOKUP(Z$11,Графік!$E$5:$H$32,3,0)</f>
        <v>Р</v>
      </c>
      <c r="AA169" s="62" t="str">
        <f aca="false">VLOOKUP(AA$11,Графік!$E$5:$H$32,3,0)</f>
        <v>Р</v>
      </c>
      <c r="AB169" s="62" t="str">
        <f aca="false">VLOOKUP(AB$11,Графік!$E$5:$H$32,3,0)</f>
        <v>Р</v>
      </c>
      <c r="AC169" s="62" t="str">
        <f aca="false">VLOOKUP(AC$11,Графік!$E$5:$H$32,3,0)</f>
        <v>Р</v>
      </c>
      <c r="AD169" s="62" t="str">
        <f aca="false">VLOOKUP(AD$11,Графік!$E$5:$H$32,3,0)</f>
        <v>ВВ</v>
      </c>
      <c r="AE169" s="62" t="str">
        <f aca="false">VLOOKUP(AE$11,Графік!$E$5:$H$32,3,0)</f>
        <v>ВВ</v>
      </c>
      <c r="AF169" s="62" t="str">
        <f aca="false">VLOOKUP(AF$11,Графік!$E$5:$H$32,3,0)</f>
        <v>Р</v>
      </c>
      <c r="AG169" s="62" t="str">
        <f aca="false">VLOOKUP(AG$11,Графік!$E$5:$H$32,3,0)</f>
        <v>Р</v>
      </c>
      <c r="AH169" s="62"/>
      <c r="AI169" s="62"/>
      <c r="AJ169" s="65"/>
      <c r="AK169" s="93" t="n">
        <f aca="false">SUMIF($F169:$AJ172,"Р",$F170:$AJ170)</f>
        <v>144</v>
      </c>
      <c r="AL169" s="94" t="n">
        <f aca="false">SUMIF($F171:$AJ172,"НУ",$F172:$AJ172)</f>
        <v>0</v>
      </c>
      <c r="AM169" s="95" t="n">
        <f aca="false">SUMIF(F169:AJ172,"РВ",F170:AJ170)</f>
        <v>0</v>
      </c>
      <c r="AN169" s="96" t="n">
        <f aca="false">AK169+AL169+AM169</f>
        <v>144</v>
      </c>
      <c r="AO169" s="70" t="n">
        <f aca="false">COUNTIF($F169:$AJ172,"=Р")</f>
        <v>18</v>
      </c>
      <c r="AP169" s="97" t="n">
        <f aca="false">COUNTIF($F169:$AJ172,"=ВВ")</f>
        <v>10</v>
      </c>
      <c r="AQ169" s="97" t="n">
        <f aca="false">COUNTIF($F169:$AJ172,"=В")</f>
        <v>0</v>
      </c>
      <c r="AR169" s="98" t="n">
        <f aca="false">COUNTIF($F169:$AJ172,"=НА")</f>
        <v>0</v>
      </c>
      <c r="AS169" s="98" t="n">
        <f aca="false">COUNTIF(F169:AJ172,"=ТН")</f>
        <v>0</v>
      </c>
      <c r="AT169" s="98" t="n">
        <f aca="false">COUNTIF($F169:$AJ172,"=ВД")</f>
        <v>0</v>
      </c>
      <c r="AU169" s="98" t="n">
        <f aca="false">COUNTIF($F169:$AJ172,"=ВП")</f>
        <v>0</v>
      </c>
      <c r="AV169" s="98" t="n">
        <f aca="false">COUNTIF($F169:$AJ172,"=ДД")</f>
        <v>0</v>
      </c>
      <c r="AW169" s="98" t="n">
        <f aca="false">COUNTIF($F169:$AJ172,"=П")</f>
        <v>0</v>
      </c>
      <c r="AX169" s="98" t="n">
        <f aca="false">COUNTIF($F169:$AJ172,"=ПР")</f>
        <v>0</v>
      </c>
      <c r="AY169" s="99" t="n">
        <f aca="false">COUNTIF($F169:$AJ172,"=І")</f>
        <v>0</v>
      </c>
      <c r="AZ169" s="99" t="n">
        <f aca="false">COUNTIF($F169:$AJ172,"=НЗ")</f>
        <v>0</v>
      </c>
      <c r="BA169" s="73" t="str">
        <f aca="false">IF(C169&gt;1,Графік!$H$36,"")</f>
        <v/>
      </c>
    </row>
    <row r="170" customFormat="false" ht="12.75" hidden="false" customHeight="true" outlineLevel="0" collapsed="false">
      <c r="A170" s="57"/>
      <c r="B170" s="58"/>
      <c r="C170" s="102"/>
      <c r="D170" s="60"/>
      <c r="E170" s="100"/>
      <c r="F170" s="75" t="str">
        <f aca="false">IF(F169="Р",8,"")</f>
        <v/>
      </c>
      <c r="G170" s="76" t="str">
        <f aca="false">IF(G169="Р",8,"")</f>
        <v/>
      </c>
      <c r="H170" s="76" t="n">
        <f aca="false">IF(H169="Р",8,"")</f>
        <v>8</v>
      </c>
      <c r="I170" s="76" t="n">
        <f aca="false">IF(I169="Р",8,"")</f>
        <v>8</v>
      </c>
      <c r="J170" s="76" t="n">
        <f aca="false">IF(J169="Р",8,"")</f>
        <v>8</v>
      </c>
      <c r="K170" s="76" t="n">
        <f aca="false">IF(K169="Р",8,"")</f>
        <v>8</v>
      </c>
      <c r="L170" s="76" t="str">
        <f aca="false">IF(L169="Р",8,"")</f>
        <v/>
      </c>
      <c r="M170" s="76" t="str">
        <f aca="false">IF(M169="Р",8,"")</f>
        <v/>
      </c>
      <c r="N170" s="76" t="n">
        <f aca="false">IF(N169="Р",8,"")</f>
        <v>8</v>
      </c>
      <c r="O170" s="76" t="n">
        <f aca="false">IF(O169="Р",8,"")</f>
        <v>8</v>
      </c>
      <c r="P170" s="76" t="n">
        <f aca="false">IF(P169="Р",8,"")</f>
        <v>8</v>
      </c>
      <c r="Q170" s="76" t="n">
        <f aca="false">IF(Q169="Р",8,"")</f>
        <v>8</v>
      </c>
      <c r="R170" s="76" t="str">
        <f aca="false">IF(R169="Р",8,"")</f>
        <v/>
      </c>
      <c r="S170" s="76" t="str">
        <f aca="false">IF(S169="Р",8,"")</f>
        <v/>
      </c>
      <c r="T170" s="76" t="n">
        <f aca="false">IF(T169="Р",8,"")</f>
        <v>8</v>
      </c>
      <c r="U170" s="76" t="n">
        <f aca="false">IF(U169="Р",8,"")</f>
        <v>8</v>
      </c>
      <c r="V170" s="76" t="n">
        <f aca="false">IF(V169="Р",8,"")</f>
        <v>8</v>
      </c>
      <c r="W170" s="76" t="n">
        <f aca="false">IF(W169="Р",8,"")</f>
        <v>8</v>
      </c>
      <c r="X170" s="76" t="str">
        <f aca="false">IF(X169="Р",8,"")</f>
        <v/>
      </c>
      <c r="Y170" s="76" t="str">
        <f aca="false">IF(Y169="Р",8,"")</f>
        <v/>
      </c>
      <c r="Z170" s="76" t="n">
        <f aca="false">IF(Z169="Р",8,"")</f>
        <v>8</v>
      </c>
      <c r="AA170" s="76" t="n">
        <f aca="false">IF(AA169="Р",8,"")</f>
        <v>8</v>
      </c>
      <c r="AB170" s="76" t="n">
        <f aca="false">IF(AB169="Р",8,"")</f>
        <v>8</v>
      </c>
      <c r="AC170" s="76" t="n">
        <f aca="false">IF(AC169="Р",8,"")</f>
        <v>8</v>
      </c>
      <c r="AD170" s="76" t="str">
        <f aca="false">IF(AD169="Р",8,"")</f>
        <v/>
      </c>
      <c r="AE170" s="76" t="str">
        <f aca="false">IF(AE169="Р",8,"")</f>
        <v/>
      </c>
      <c r="AF170" s="76" t="n">
        <f aca="false">IF(AF169="Р",8,"")</f>
        <v>8</v>
      </c>
      <c r="AG170" s="76" t="n">
        <f aca="false">IF(AG169="Р",8,"")</f>
        <v>8</v>
      </c>
      <c r="AH170" s="76"/>
      <c r="AI170" s="76"/>
      <c r="AJ170" s="79"/>
      <c r="AK170" s="93"/>
      <c r="AL170" s="94"/>
      <c r="AM170" s="95"/>
      <c r="AN170" s="96"/>
      <c r="AO170" s="70"/>
      <c r="AP170" s="70"/>
      <c r="AQ170" s="70"/>
      <c r="AR170" s="98"/>
      <c r="AS170" s="98"/>
      <c r="AT170" s="98"/>
      <c r="AU170" s="98"/>
      <c r="AV170" s="98"/>
      <c r="AW170" s="98"/>
      <c r="AX170" s="98"/>
      <c r="AY170" s="99"/>
      <c r="AZ170" s="99"/>
      <c r="BA170" s="73"/>
    </row>
    <row r="171" customFormat="false" ht="12.75" hidden="false" customHeight="true" outlineLevel="0" collapsed="false">
      <c r="A171" s="57"/>
      <c r="B171" s="58"/>
      <c r="C171" s="102"/>
      <c r="D171" s="60"/>
      <c r="E171" s="100"/>
      <c r="F171" s="81" t="str">
        <f aca="false">IF(F172&gt;0,"НУ","")</f>
        <v/>
      </c>
      <c r="G171" s="82" t="str">
        <f aca="false">IF(G172&gt;0,"НУ","")</f>
        <v/>
      </c>
      <c r="H171" s="82" t="str">
        <f aca="false">IF(H172&gt;0,"НУ","")</f>
        <v/>
      </c>
      <c r="I171" s="82" t="str">
        <f aca="false">IF(I172&gt;0,"НУ","")</f>
        <v/>
      </c>
      <c r="J171" s="82" t="str">
        <f aca="false">IF(J172&gt;0,"НУ","")</f>
        <v/>
      </c>
      <c r="K171" s="82" t="str">
        <f aca="false">IF(K172&gt;0,"НУ","")</f>
        <v/>
      </c>
      <c r="L171" s="82" t="str">
        <f aca="false">IF(L172&gt;0,"НУ","")</f>
        <v/>
      </c>
      <c r="M171" s="82" t="str">
        <f aca="false">IF(M172&gt;0,"НУ","")</f>
        <v/>
      </c>
      <c r="N171" s="82" t="str">
        <f aca="false">IF(N172&gt;0,"НУ","")</f>
        <v/>
      </c>
      <c r="O171" s="82" t="str">
        <f aca="false">IF(O172&gt;0,"НУ","")</f>
        <v/>
      </c>
      <c r="P171" s="82" t="str">
        <f aca="false">IF(P172&gt;0,"НУ","")</f>
        <v/>
      </c>
      <c r="Q171" s="82" t="str">
        <f aca="false">IF(Q172&gt;0,"НУ","")</f>
        <v/>
      </c>
      <c r="R171" s="82" t="str">
        <f aca="false">IF(R172&gt;0,"НУ","")</f>
        <v/>
      </c>
      <c r="S171" s="82" t="str">
        <f aca="false">IF(S172&gt;0,"НУ","")</f>
        <v/>
      </c>
      <c r="T171" s="82" t="str">
        <f aca="false">IF(T172&gt;0,"НУ","")</f>
        <v/>
      </c>
      <c r="U171" s="82" t="str">
        <f aca="false">IF(U172&gt;0,"НУ","")</f>
        <v/>
      </c>
      <c r="V171" s="82" t="str">
        <f aca="false">IF(V172&gt;0,"НУ","")</f>
        <v/>
      </c>
      <c r="W171" s="82" t="str">
        <f aca="false">IF(W172&gt;0,"НУ","")</f>
        <v/>
      </c>
      <c r="X171" s="82" t="str">
        <f aca="false">IF(X172&gt;0,"НУ","")</f>
        <v/>
      </c>
      <c r="Y171" s="82" t="str">
        <f aca="false">IF(Y172&gt;0,"НУ","")</f>
        <v/>
      </c>
      <c r="Z171" s="82" t="str">
        <f aca="false">IF(Z172&gt;0,"НУ","")</f>
        <v/>
      </c>
      <c r="AA171" s="82" t="str">
        <f aca="false">IF(AA172&gt;0,"НУ","")</f>
        <v/>
      </c>
      <c r="AB171" s="82" t="str">
        <f aca="false">IF(AB172&gt;0,"НУ","")</f>
        <v/>
      </c>
      <c r="AC171" s="82" t="str">
        <f aca="false">IF(AC172&gt;0,"НУ","")</f>
        <v/>
      </c>
      <c r="AD171" s="82" t="str">
        <f aca="false">IF(AD172&gt;0,"НУ","")</f>
        <v/>
      </c>
      <c r="AE171" s="82" t="str">
        <f aca="false">IF(AE172&gt;0,"НУ","")</f>
        <v/>
      </c>
      <c r="AF171" s="82" t="str">
        <f aca="false">IF(AF172&gt;0,"НУ","")</f>
        <v/>
      </c>
      <c r="AG171" s="82" t="str">
        <f aca="false">IF(AG172&gt;0,"НУ","")</f>
        <v/>
      </c>
      <c r="AH171" s="83" t="str">
        <f aca="false">IF(AH172&gt;0,"НУ","")</f>
        <v/>
      </c>
      <c r="AI171" s="83" t="str">
        <f aca="false">IF(AI172&gt;0,"НУ","")</f>
        <v/>
      </c>
      <c r="AJ171" s="85" t="str">
        <f aca="false">IF(AJ172&gt;0,"НУ","")</f>
        <v/>
      </c>
      <c r="AK171" s="93"/>
      <c r="AL171" s="94"/>
      <c r="AM171" s="95"/>
      <c r="AN171" s="96"/>
      <c r="AO171" s="70"/>
      <c r="AP171" s="70"/>
      <c r="AQ171" s="70"/>
      <c r="AR171" s="98"/>
      <c r="AS171" s="98"/>
      <c r="AT171" s="98"/>
      <c r="AU171" s="98"/>
      <c r="AV171" s="98"/>
      <c r="AW171" s="98"/>
      <c r="AX171" s="98"/>
      <c r="AY171" s="99"/>
      <c r="AZ171" s="99"/>
      <c r="BA171" s="73"/>
    </row>
    <row r="172" customFormat="false" ht="13.5" hidden="false" customHeight="true" outlineLevel="0" collapsed="false">
      <c r="A172" s="57"/>
      <c r="B172" s="58"/>
      <c r="C172" s="102"/>
      <c r="D172" s="60"/>
      <c r="E172" s="101"/>
      <c r="F172" s="87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91"/>
      <c r="AK172" s="93"/>
      <c r="AL172" s="94"/>
      <c r="AM172" s="95"/>
      <c r="AN172" s="96"/>
      <c r="AO172" s="70"/>
      <c r="AP172" s="70"/>
      <c r="AQ172" s="70"/>
      <c r="AR172" s="98"/>
      <c r="AS172" s="98"/>
      <c r="AT172" s="98"/>
      <c r="AU172" s="98"/>
      <c r="AV172" s="98"/>
      <c r="AW172" s="98"/>
      <c r="AX172" s="98"/>
      <c r="AY172" s="99"/>
      <c r="AZ172" s="99"/>
      <c r="BA172" s="73"/>
    </row>
    <row r="173" customFormat="false" ht="12.75" hidden="false" customHeight="true" outlineLevel="0" collapsed="false">
      <c r="A173" s="57" t="n">
        <v>41</v>
      </c>
      <c r="B173" s="58" t="str">
        <f aca="false">IFERROR(VLOOKUP($C173,Списки!$A$1:$C$3999,2,0),"")</f>
        <v/>
      </c>
      <c r="C173" s="102"/>
      <c r="D173" s="60" t="str">
        <f aca="false">IFERROR(VLOOKUP($C173,Списки!$A$1:$C$3999,3,0),"")</f>
        <v/>
      </c>
      <c r="E173" s="92"/>
      <c r="F173" s="61" t="str">
        <f aca="false">VLOOKUP(F$11,Графік!$E$5:$H$32,3,0)</f>
        <v>ВВ</v>
      </c>
      <c r="G173" s="62" t="str">
        <f aca="false">VLOOKUP(G$11,Графік!$E$5:$H$32,3,0)</f>
        <v>ВВ</v>
      </c>
      <c r="H173" s="62" t="str">
        <f aca="false">VLOOKUP(H$11,Графік!$E$5:$H$32,3,0)</f>
        <v>Р</v>
      </c>
      <c r="I173" s="62" t="str">
        <f aca="false">VLOOKUP(I$11,Графік!$E$5:$H$32,3,0)</f>
        <v>Р</v>
      </c>
      <c r="J173" s="62" t="str">
        <f aca="false">VLOOKUP(J$11,Графік!$E$5:$H$32,3,0)</f>
        <v>Р</v>
      </c>
      <c r="K173" s="62" t="str">
        <f aca="false">VLOOKUP(K$11,Графік!$E$5:$H$32,3,0)</f>
        <v>Р</v>
      </c>
      <c r="L173" s="62" t="str">
        <f aca="false">VLOOKUP(L$11,Графік!$E$5:$H$32,3,0)</f>
        <v>ВВ</v>
      </c>
      <c r="M173" s="62" t="str">
        <f aca="false">VLOOKUP(M$11,Графік!$E$5:$H$32,3,0)</f>
        <v>ВВ</v>
      </c>
      <c r="N173" s="62" t="str">
        <f aca="false">VLOOKUP(N$11,Графік!$E$5:$H$32,3,0)</f>
        <v>Р</v>
      </c>
      <c r="O173" s="62" t="str">
        <f aca="false">VLOOKUP(O$11,Графік!$E$5:$H$32,3,0)</f>
        <v>Р</v>
      </c>
      <c r="P173" s="62" t="str">
        <f aca="false">VLOOKUP(P$11,Графік!$E$5:$H$32,3,0)</f>
        <v>Р</v>
      </c>
      <c r="Q173" s="62" t="str">
        <f aca="false">VLOOKUP(Q$11,Графік!$E$5:$H$32,3,0)</f>
        <v>Р</v>
      </c>
      <c r="R173" s="62" t="str">
        <f aca="false">VLOOKUP(R$11,Графік!$E$5:$H$32,3,0)</f>
        <v>ВВ</v>
      </c>
      <c r="S173" s="62" t="str">
        <f aca="false">VLOOKUP(S$11,Графік!$E$5:$H$32,3,0)</f>
        <v>ВВ</v>
      </c>
      <c r="T173" s="62" t="str">
        <f aca="false">VLOOKUP(T$11,Графік!$E$5:$H$32,3,0)</f>
        <v>Р</v>
      </c>
      <c r="U173" s="62" t="str">
        <f aca="false">VLOOKUP(U$11,Графік!$E$5:$H$32,3,0)</f>
        <v>Р</v>
      </c>
      <c r="V173" s="62" t="str">
        <f aca="false">VLOOKUP(V$11,Графік!$E$5:$H$32,3,0)</f>
        <v>Р</v>
      </c>
      <c r="W173" s="62" t="str">
        <f aca="false">VLOOKUP(W$11,Графік!$E$5:$H$32,3,0)</f>
        <v>Р</v>
      </c>
      <c r="X173" s="62" t="str">
        <f aca="false">VLOOKUP(X$11,Графік!$E$5:$H$32,3,0)</f>
        <v>ВВ</v>
      </c>
      <c r="Y173" s="62" t="str">
        <f aca="false">VLOOKUP(Y$11,Графік!$E$5:$H$32,3,0)</f>
        <v>ВВ</v>
      </c>
      <c r="Z173" s="62" t="str">
        <f aca="false">VLOOKUP(Z$11,Графік!$E$5:$H$32,3,0)</f>
        <v>Р</v>
      </c>
      <c r="AA173" s="62" t="str">
        <f aca="false">VLOOKUP(AA$11,Графік!$E$5:$H$32,3,0)</f>
        <v>Р</v>
      </c>
      <c r="AB173" s="62" t="str">
        <f aca="false">VLOOKUP(AB$11,Графік!$E$5:$H$32,3,0)</f>
        <v>Р</v>
      </c>
      <c r="AC173" s="62" t="str">
        <f aca="false">VLOOKUP(AC$11,Графік!$E$5:$H$32,3,0)</f>
        <v>Р</v>
      </c>
      <c r="AD173" s="62" t="str">
        <f aca="false">VLOOKUP(AD$11,Графік!$E$5:$H$32,3,0)</f>
        <v>ВВ</v>
      </c>
      <c r="AE173" s="62" t="str">
        <f aca="false">VLOOKUP(AE$11,Графік!$E$5:$H$32,3,0)</f>
        <v>ВВ</v>
      </c>
      <c r="AF173" s="62" t="str">
        <f aca="false">VLOOKUP(AF$11,Графік!$E$5:$H$32,3,0)</f>
        <v>Р</v>
      </c>
      <c r="AG173" s="62" t="str">
        <f aca="false">VLOOKUP(AG$11,Графік!$E$5:$H$32,3,0)</f>
        <v>Р</v>
      </c>
      <c r="AH173" s="62"/>
      <c r="AI173" s="62"/>
      <c r="AJ173" s="65"/>
      <c r="AK173" s="93" t="n">
        <f aca="false">SUMIF($F173:$AJ176,"Р",$F174:$AJ174)</f>
        <v>144</v>
      </c>
      <c r="AL173" s="94" t="n">
        <f aca="false">SUMIF($F175:$AJ176,"НУ",$F176:$AJ176)</f>
        <v>0</v>
      </c>
      <c r="AM173" s="95" t="n">
        <f aca="false">SUMIF(F173:AJ176,"РВ",F174:AJ174)</f>
        <v>0</v>
      </c>
      <c r="AN173" s="96" t="n">
        <f aca="false">AK173+AL173+AM173</f>
        <v>144</v>
      </c>
      <c r="AO173" s="70" t="n">
        <f aca="false">COUNTIF($F173:$AJ176,"=Р")</f>
        <v>18</v>
      </c>
      <c r="AP173" s="97" t="n">
        <f aca="false">COUNTIF($F173:$AJ176,"=ВВ")</f>
        <v>10</v>
      </c>
      <c r="AQ173" s="97" t="n">
        <f aca="false">COUNTIF($F173:$AJ176,"=В")</f>
        <v>0</v>
      </c>
      <c r="AR173" s="98" t="n">
        <f aca="false">COUNTIF($F173:$AJ176,"=НА")</f>
        <v>0</v>
      </c>
      <c r="AS173" s="98" t="n">
        <f aca="false">COUNTIF(F173:AJ176,"=ТН")</f>
        <v>0</v>
      </c>
      <c r="AT173" s="98" t="n">
        <f aca="false">COUNTIF($F173:$AJ176,"=ВД")</f>
        <v>0</v>
      </c>
      <c r="AU173" s="98" t="n">
        <f aca="false">COUNTIF($F173:$AJ176,"=ВП")</f>
        <v>0</v>
      </c>
      <c r="AV173" s="98" t="n">
        <f aca="false">COUNTIF($F173:$AJ176,"=ДД")</f>
        <v>0</v>
      </c>
      <c r="AW173" s="98" t="n">
        <f aca="false">COUNTIF($F173:$AJ176,"=П")</f>
        <v>0</v>
      </c>
      <c r="AX173" s="98" t="n">
        <f aca="false">COUNTIF($F173:$AJ176,"=ПР")</f>
        <v>0</v>
      </c>
      <c r="AY173" s="99" t="n">
        <f aca="false">COUNTIF($F173:$AJ176,"=І")</f>
        <v>0</v>
      </c>
      <c r="AZ173" s="99" t="n">
        <f aca="false">COUNTIF($F173:$AJ176,"=НЗ")</f>
        <v>0</v>
      </c>
      <c r="BA173" s="73" t="str">
        <f aca="false">IF(C173&gt;1,Графік!$H$36,"")</f>
        <v/>
      </c>
    </row>
    <row r="174" customFormat="false" ht="12.75" hidden="false" customHeight="true" outlineLevel="0" collapsed="false">
      <c r="A174" s="57"/>
      <c r="B174" s="58"/>
      <c r="C174" s="102"/>
      <c r="D174" s="60"/>
      <c r="E174" s="100"/>
      <c r="F174" s="75" t="str">
        <f aca="false">IF(F173="Р",8,"")</f>
        <v/>
      </c>
      <c r="G174" s="76" t="str">
        <f aca="false">IF(G173="Р",8,"")</f>
        <v/>
      </c>
      <c r="H174" s="76" t="n">
        <f aca="false">IF(H173="Р",8,"")</f>
        <v>8</v>
      </c>
      <c r="I174" s="76" t="n">
        <f aca="false">IF(I173="Р",8,"")</f>
        <v>8</v>
      </c>
      <c r="J174" s="76" t="n">
        <f aca="false">IF(J173="Р",8,"")</f>
        <v>8</v>
      </c>
      <c r="K174" s="76" t="n">
        <f aca="false">IF(K173="Р",8,"")</f>
        <v>8</v>
      </c>
      <c r="L174" s="76" t="str">
        <f aca="false">IF(L173="Р",8,"")</f>
        <v/>
      </c>
      <c r="M174" s="76" t="str">
        <f aca="false">IF(M173="Р",8,"")</f>
        <v/>
      </c>
      <c r="N174" s="76" t="n">
        <f aca="false">IF(N173="Р",8,"")</f>
        <v>8</v>
      </c>
      <c r="O174" s="76" t="n">
        <f aca="false">IF(O173="Р",8,"")</f>
        <v>8</v>
      </c>
      <c r="P174" s="76" t="n">
        <f aca="false">IF(P173="Р",8,"")</f>
        <v>8</v>
      </c>
      <c r="Q174" s="76" t="n">
        <f aca="false">IF(Q173="Р",8,"")</f>
        <v>8</v>
      </c>
      <c r="R174" s="76" t="str">
        <f aca="false">IF(R173="Р",8,"")</f>
        <v/>
      </c>
      <c r="S174" s="76" t="str">
        <f aca="false">IF(S173="Р",8,"")</f>
        <v/>
      </c>
      <c r="T174" s="76" t="n">
        <f aca="false">IF(T173="Р",8,"")</f>
        <v>8</v>
      </c>
      <c r="U174" s="76" t="n">
        <f aca="false">IF(U173="Р",8,"")</f>
        <v>8</v>
      </c>
      <c r="V174" s="76" t="n">
        <f aca="false">IF(V173="Р",8,"")</f>
        <v>8</v>
      </c>
      <c r="W174" s="76" t="n">
        <f aca="false">IF(W173="Р",8,"")</f>
        <v>8</v>
      </c>
      <c r="X174" s="76" t="str">
        <f aca="false">IF(X173="Р",8,"")</f>
        <v/>
      </c>
      <c r="Y174" s="76" t="str">
        <f aca="false">IF(Y173="Р",8,"")</f>
        <v/>
      </c>
      <c r="Z174" s="76" t="n">
        <f aca="false">IF(Z173="Р",8,"")</f>
        <v>8</v>
      </c>
      <c r="AA174" s="76" t="n">
        <f aca="false">IF(AA173="Р",8,"")</f>
        <v>8</v>
      </c>
      <c r="AB174" s="76" t="n">
        <f aca="false">IF(AB173="Р",8,"")</f>
        <v>8</v>
      </c>
      <c r="AC174" s="76" t="n">
        <f aca="false">IF(AC173="Р",8,"")</f>
        <v>8</v>
      </c>
      <c r="AD174" s="76" t="str">
        <f aca="false">IF(AD173="Р",8,"")</f>
        <v/>
      </c>
      <c r="AE174" s="76" t="str">
        <f aca="false">IF(AE173="Р",8,"")</f>
        <v/>
      </c>
      <c r="AF174" s="76" t="n">
        <f aca="false">IF(AF173="Р",8,"")</f>
        <v>8</v>
      </c>
      <c r="AG174" s="76" t="n">
        <f aca="false">IF(AG173="Р",8,"")</f>
        <v>8</v>
      </c>
      <c r="AH174" s="76"/>
      <c r="AI174" s="76"/>
      <c r="AJ174" s="79"/>
      <c r="AK174" s="93"/>
      <c r="AL174" s="94"/>
      <c r="AM174" s="95"/>
      <c r="AN174" s="96"/>
      <c r="AO174" s="70"/>
      <c r="AP174" s="70"/>
      <c r="AQ174" s="70"/>
      <c r="AR174" s="98"/>
      <c r="AS174" s="98"/>
      <c r="AT174" s="98"/>
      <c r="AU174" s="98"/>
      <c r="AV174" s="98"/>
      <c r="AW174" s="98"/>
      <c r="AX174" s="98"/>
      <c r="AY174" s="99"/>
      <c r="AZ174" s="99"/>
      <c r="BA174" s="73"/>
    </row>
    <row r="175" customFormat="false" ht="12.75" hidden="false" customHeight="true" outlineLevel="0" collapsed="false">
      <c r="A175" s="57"/>
      <c r="B175" s="58"/>
      <c r="C175" s="102"/>
      <c r="D175" s="60"/>
      <c r="E175" s="100"/>
      <c r="F175" s="81" t="str">
        <f aca="false">IF(F176&gt;0,"НУ","")</f>
        <v/>
      </c>
      <c r="G175" s="82" t="str">
        <f aca="false">IF(G176&gt;0,"НУ","")</f>
        <v/>
      </c>
      <c r="H175" s="82" t="str">
        <f aca="false">IF(H176&gt;0,"НУ","")</f>
        <v/>
      </c>
      <c r="I175" s="82" t="str">
        <f aca="false">IF(I176&gt;0,"НУ","")</f>
        <v/>
      </c>
      <c r="J175" s="82" t="str">
        <f aca="false">IF(J176&gt;0,"НУ","")</f>
        <v/>
      </c>
      <c r="K175" s="82" t="str">
        <f aca="false">IF(K176&gt;0,"НУ","")</f>
        <v/>
      </c>
      <c r="L175" s="82" t="str">
        <f aca="false">IF(L176&gt;0,"НУ","")</f>
        <v/>
      </c>
      <c r="M175" s="82" t="str">
        <f aca="false">IF(M176&gt;0,"НУ","")</f>
        <v/>
      </c>
      <c r="N175" s="82" t="str">
        <f aca="false">IF(N176&gt;0,"НУ","")</f>
        <v/>
      </c>
      <c r="O175" s="82" t="str">
        <f aca="false">IF(O176&gt;0,"НУ","")</f>
        <v/>
      </c>
      <c r="P175" s="82" t="str">
        <f aca="false">IF(P176&gt;0,"НУ","")</f>
        <v/>
      </c>
      <c r="Q175" s="82" t="str">
        <f aca="false">IF(Q176&gt;0,"НУ","")</f>
        <v/>
      </c>
      <c r="R175" s="82" t="str">
        <f aca="false">IF(R176&gt;0,"НУ","")</f>
        <v/>
      </c>
      <c r="S175" s="82" t="str">
        <f aca="false">IF(S176&gt;0,"НУ","")</f>
        <v/>
      </c>
      <c r="T175" s="82" t="str">
        <f aca="false">IF(T176&gt;0,"НУ","")</f>
        <v/>
      </c>
      <c r="U175" s="82" t="str">
        <f aca="false">IF(U176&gt;0,"НУ","")</f>
        <v/>
      </c>
      <c r="V175" s="82" t="str">
        <f aca="false">IF(V176&gt;0,"НУ","")</f>
        <v/>
      </c>
      <c r="W175" s="82" t="str">
        <f aca="false">IF(W176&gt;0,"НУ","")</f>
        <v/>
      </c>
      <c r="X175" s="82" t="str">
        <f aca="false">IF(X176&gt;0,"НУ","")</f>
        <v/>
      </c>
      <c r="Y175" s="82" t="str">
        <f aca="false">IF(Y176&gt;0,"НУ","")</f>
        <v/>
      </c>
      <c r="Z175" s="82" t="str">
        <f aca="false">IF(Z176&gt;0,"НУ","")</f>
        <v/>
      </c>
      <c r="AA175" s="82" t="str">
        <f aca="false">IF(AA176&gt;0,"НУ","")</f>
        <v/>
      </c>
      <c r="AB175" s="82" t="str">
        <f aca="false">IF(AB176&gt;0,"НУ","")</f>
        <v/>
      </c>
      <c r="AC175" s="82" t="str">
        <f aca="false">IF(AC176&gt;0,"НУ","")</f>
        <v/>
      </c>
      <c r="AD175" s="82" t="str">
        <f aca="false">IF(AD176&gt;0,"НУ","")</f>
        <v/>
      </c>
      <c r="AE175" s="82" t="str">
        <f aca="false">IF(AE176&gt;0,"НУ","")</f>
        <v/>
      </c>
      <c r="AF175" s="82" t="str">
        <f aca="false">IF(AF176&gt;0,"НУ","")</f>
        <v/>
      </c>
      <c r="AG175" s="82" t="str">
        <f aca="false">IF(AG176&gt;0,"НУ","")</f>
        <v/>
      </c>
      <c r="AH175" s="83" t="str">
        <f aca="false">IF(AH176&gt;0,"НУ","")</f>
        <v/>
      </c>
      <c r="AI175" s="83" t="str">
        <f aca="false">IF(AI176&gt;0,"НУ","")</f>
        <v/>
      </c>
      <c r="AJ175" s="85" t="str">
        <f aca="false">IF(AJ176&gt;0,"НУ","")</f>
        <v/>
      </c>
      <c r="AK175" s="93"/>
      <c r="AL175" s="94"/>
      <c r="AM175" s="95"/>
      <c r="AN175" s="96"/>
      <c r="AO175" s="70"/>
      <c r="AP175" s="70"/>
      <c r="AQ175" s="70"/>
      <c r="AR175" s="98"/>
      <c r="AS175" s="98"/>
      <c r="AT175" s="98"/>
      <c r="AU175" s="98"/>
      <c r="AV175" s="98"/>
      <c r="AW175" s="98"/>
      <c r="AX175" s="98"/>
      <c r="AY175" s="99"/>
      <c r="AZ175" s="99"/>
      <c r="BA175" s="73"/>
    </row>
    <row r="176" customFormat="false" ht="13.5" hidden="false" customHeight="true" outlineLevel="0" collapsed="false">
      <c r="A176" s="57"/>
      <c r="B176" s="58"/>
      <c r="C176" s="102"/>
      <c r="D176" s="60"/>
      <c r="E176" s="101"/>
      <c r="F176" s="87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91"/>
      <c r="AK176" s="93"/>
      <c r="AL176" s="94"/>
      <c r="AM176" s="95"/>
      <c r="AN176" s="96"/>
      <c r="AO176" s="70"/>
      <c r="AP176" s="70"/>
      <c r="AQ176" s="70"/>
      <c r="AR176" s="98"/>
      <c r="AS176" s="98"/>
      <c r="AT176" s="98"/>
      <c r="AU176" s="98"/>
      <c r="AV176" s="98"/>
      <c r="AW176" s="98"/>
      <c r="AX176" s="98"/>
      <c r="AY176" s="99"/>
      <c r="AZ176" s="99"/>
      <c r="BA176" s="73"/>
    </row>
    <row r="177" customFormat="false" ht="12.75" hidden="false" customHeight="true" outlineLevel="0" collapsed="false">
      <c r="A177" s="57" t="n">
        <v>42</v>
      </c>
      <c r="B177" s="58" t="str">
        <f aca="false">IFERROR(VLOOKUP($C177,Списки!$A$1:$C$3999,2,0),"")</f>
        <v/>
      </c>
      <c r="C177" s="102"/>
      <c r="D177" s="60" t="str">
        <f aca="false">IFERROR(VLOOKUP($C177,Списки!$A$1:$C$3999,3,0),"")</f>
        <v/>
      </c>
      <c r="E177" s="92"/>
      <c r="F177" s="61" t="str">
        <f aca="false">VLOOKUP(F$11,Графік!$E$5:$H$32,3,0)</f>
        <v>ВВ</v>
      </c>
      <c r="G177" s="62" t="str">
        <f aca="false">VLOOKUP(G$11,Графік!$E$5:$H$32,3,0)</f>
        <v>ВВ</v>
      </c>
      <c r="H177" s="62" t="str">
        <f aca="false">VLOOKUP(H$11,Графік!$E$5:$H$32,3,0)</f>
        <v>Р</v>
      </c>
      <c r="I177" s="62" t="str">
        <f aca="false">VLOOKUP(I$11,Графік!$E$5:$H$32,3,0)</f>
        <v>Р</v>
      </c>
      <c r="J177" s="62" t="str">
        <f aca="false">VLOOKUP(J$11,Графік!$E$5:$H$32,3,0)</f>
        <v>Р</v>
      </c>
      <c r="K177" s="62" t="str">
        <f aca="false">VLOOKUP(K$11,Графік!$E$5:$H$32,3,0)</f>
        <v>Р</v>
      </c>
      <c r="L177" s="62" t="str">
        <f aca="false">VLOOKUP(L$11,Графік!$E$5:$H$32,3,0)</f>
        <v>ВВ</v>
      </c>
      <c r="M177" s="62" t="str">
        <f aca="false">VLOOKUP(M$11,Графік!$E$5:$H$32,3,0)</f>
        <v>ВВ</v>
      </c>
      <c r="N177" s="62" t="str">
        <f aca="false">VLOOKUP(N$11,Графік!$E$5:$H$32,3,0)</f>
        <v>Р</v>
      </c>
      <c r="O177" s="62" t="str">
        <f aca="false">VLOOKUP(O$11,Графік!$E$5:$H$32,3,0)</f>
        <v>Р</v>
      </c>
      <c r="P177" s="62" t="str">
        <f aca="false">VLOOKUP(P$11,Графік!$E$5:$H$32,3,0)</f>
        <v>Р</v>
      </c>
      <c r="Q177" s="62" t="str">
        <f aca="false">VLOOKUP(Q$11,Графік!$E$5:$H$32,3,0)</f>
        <v>Р</v>
      </c>
      <c r="R177" s="62" t="str">
        <f aca="false">VLOOKUP(R$11,Графік!$E$5:$H$32,3,0)</f>
        <v>ВВ</v>
      </c>
      <c r="S177" s="62" t="str">
        <f aca="false">VLOOKUP(S$11,Графік!$E$5:$H$32,3,0)</f>
        <v>ВВ</v>
      </c>
      <c r="T177" s="62" t="str">
        <f aca="false">VLOOKUP(T$11,Графік!$E$5:$H$32,3,0)</f>
        <v>Р</v>
      </c>
      <c r="U177" s="62" t="str">
        <f aca="false">VLOOKUP(U$11,Графік!$E$5:$H$32,3,0)</f>
        <v>Р</v>
      </c>
      <c r="V177" s="62" t="str">
        <f aca="false">VLOOKUP(V$11,Графік!$E$5:$H$32,3,0)</f>
        <v>Р</v>
      </c>
      <c r="W177" s="62" t="str">
        <f aca="false">VLOOKUP(W$11,Графік!$E$5:$H$32,3,0)</f>
        <v>Р</v>
      </c>
      <c r="X177" s="62" t="str">
        <f aca="false">VLOOKUP(X$11,Графік!$E$5:$H$32,3,0)</f>
        <v>ВВ</v>
      </c>
      <c r="Y177" s="62" t="str">
        <f aca="false">VLOOKUP(Y$11,Графік!$E$5:$H$32,3,0)</f>
        <v>ВВ</v>
      </c>
      <c r="Z177" s="62" t="str">
        <f aca="false">VLOOKUP(Z$11,Графік!$E$5:$H$32,3,0)</f>
        <v>Р</v>
      </c>
      <c r="AA177" s="62" t="str">
        <f aca="false">VLOOKUP(AA$11,Графік!$E$5:$H$32,3,0)</f>
        <v>Р</v>
      </c>
      <c r="AB177" s="62" t="str">
        <f aca="false">VLOOKUP(AB$11,Графік!$E$5:$H$32,3,0)</f>
        <v>Р</v>
      </c>
      <c r="AC177" s="62" t="str">
        <f aca="false">VLOOKUP(AC$11,Графік!$E$5:$H$32,3,0)</f>
        <v>Р</v>
      </c>
      <c r="AD177" s="62" t="str">
        <f aca="false">VLOOKUP(AD$11,Графік!$E$5:$H$32,3,0)</f>
        <v>ВВ</v>
      </c>
      <c r="AE177" s="62" t="str">
        <f aca="false">VLOOKUP(AE$11,Графік!$E$5:$H$32,3,0)</f>
        <v>ВВ</v>
      </c>
      <c r="AF177" s="62" t="str">
        <f aca="false">VLOOKUP(AF$11,Графік!$E$5:$H$32,3,0)</f>
        <v>Р</v>
      </c>
      <c r="AG177" s="62" t="str">
        <f aca="false">VLOOKUP(AG$11,Графік!$E$5:$H$32,3,0)</f>
        <v>Р</v>
      </c>
      <c r="AH177" s="62"/>
      <c r="AI177" s="62"/>
      <c r="AJ177" s="65"/>
      <c r="AK177" s="93" t="n">
        <f aca="false">SUMIF($F177:$AJ180,"Р",$F178:$AJ178)</f>
        <v>144</v>
      </c>
      <c r="AL177" s="94" t="n">
        <f aca="false">SUMIF($F179:$AJ180,"НУ",$F180:$AJ180)</f>
        <v>0</v>
      </c>
      <c r="AM177" s="95" t="n">
        <f aca="false">SUMIF(F177:AJ180,"РВ",F178:AJ178)</f>
        <v>0</v>
      </c>
      <c r="AN177" s="96" t="n">
        <f aca="false">AK177+AL177+AM177</f>
        <v>144</v>
      </c>
      <c r="AO177" s="70" t="n">
        <f aca="false">COUNTIF($F177:$AJ180,"=Р")</f>
        <v>18</v>
      </c>
      <c r="AP177" s="97" t="n">
        <f aca="false">COUNTIF($F177:$AJ180,"=ВВ")</f>
        <v>10</v>
      </c>
      <c r="AQ177" s="97" t="n">
        <f aca="false">COUNTIF($F177:$AJ180,"=В")</f>
        <v>0</v>
      </c>
      <c r="AR177" s="98" t="n">
        <f aca="false">COUNTIF($F177:$AJ180,"=НА")</f>
        <v>0</v>
      </c>
      <c r="AS177" s="98" t="n">
        <f aca="false">COUNTIF(F177:AJ180,"=ТН")</f>
        <v>0</v>
      </c>
      <c r="AT177" s="98" t="n">
        <f aca="false">COUNTIF($F177:$AJ180,"=ВД")</f>
        <v>0</v>
      </c>
      <c r="AU177" s="98" t="n">
        <f aca="false">COUNTIF($F177:$AJ180,"=ВП")</f>
        <v>0</v>
      </c>
      <c r="AV177" s="98" t="n">
        <f aca="false">COUNTIF($F177:$AJ180,"=ДД")</f>
        <v>0</v>
      </c>
      <c r="AW177" s="98" t="n">
        <f aca="false">COUNTIF($F177:$AJ180,"=П")</f>
        <v>0</v>
      </c>
      <c r="AX177" s="98" t="n">
        <f aca="false">COUNTIF($F177:$AJ180,"=ПР")</f>
        <v>0</v>
      </c>
      <c r="AY177" s="99" t="n">
        <f aca="false">COUNTIF($F177:$AJ180,"=І")</f>
        <v>0</v>
      </c>
      <c r="AZ177" s="99" t="n">
        <f aca="false">COUNTIF($F177:$AJ180,"=НЗ")</f>
        <v>0</v>
      </c>
      <c r="BA177" s="73" t="str">
        <f aca="false">IF(C177&gt;1,Графік!$H$36,"")</f>
        <v/>
      </c>
    </row>
    <row r="178" customFormat="false" ht="12.75" hidden="false" customHeight="true" outlineLevel="0" collapsed="false">
      <c r="A178" s="57"/>
      <c r="B178" s="58"/>
      <c r="C178" s="102"/>
      <c r="D178" s="60"/>
      <c r="E178" s="100"/>
      <c r="F178" s="75" t="str">
        <f aca="false">IF(F177="Р",8,"")</f>
        <v/>
      </c>
      <c r="G178" s="76" t="str">
        <f aca="false">IF(G177="Р",8,"")</f>
        <v/>
      </c>
      <c r="H178" s="76" t="n">
        <f aca="false">IF(H177="Р",8,"")</f>
        <v>8</v>
      </c>
      <c r="I178" s="76" t="n">
        <f aca="false">IF(I177="Р",8,"")</f>
        <v>8</v>
      </c>
      <c r="J178" s="76" t="n">
        <f aca="false">IF(J177="Р",8,"")</f>
        <v>8</v>
      </c>
      <c r="K178" s="76" t="n">
        <f aca="false">IF(K177="Р",8,"")</f>
        <v>8</v>
      </c>
      <c r="L178" s="76" t="str">
        <f aca="false">IF(L177="Р",8,"")</f>
        <v/>
      </c>
      <c r="M178" s="76" t="str">
        <f aca="false">IF(M177="Р",8,"")</f>
        <v/>
      </c>
      <c r="N178" s="76" t="n">
        <f aca="false">IF(N177="Р",8,"")</f>
        <v>8</v>
      </c>
      <c r="O178" s="76" t="n">
        <f aca="false">IF(O177="Р",8,"")</f>
        <v>8</v>
      </c>
      <c r="P178" s="76" t="n">
        <f aca="false">IF(P177="Р",8,"")</f>
        <v>8</v>
      </c>
      <c r="Q178" s="76" t="n">
        <f aca="false">IF(Q177="Р",8,"")</f>
        <v>8</v>
      </c>
      <c r="R178" s="76" t="str">
        <f aca="false">IF(R177="Р",8,"")</f>
        <v/>
      </c>
      <c r="S178" s="76" t="str">
        <f aca="false">IF(S177="Р",8,"")</f>
        <v/>
      </c>
      <c r="T178" s="76" t="n">
        <f aca="false">IF(T177="Р",8,"")</f>
        <v>8</v>
      </c>
      <c r="U178" s="76" t="n">
        <f aca="false">IF(U177="Р",8,"")</f>
        <v>8</v>
      </c>
      <c r="V178" s="76" t="n">
        <f aca="false">IF(V177="Р",8,"")</f>
        <v>8</v>
      </c>
      <c r="W178" s="76" t="n">
        <f aca="false">IF(W177="Р",8,"")</f>
        <v>8</v>
      </c>
      <c r="X178" s="76" t="str">
        <f aca="false">IF(X177="Р",8,"")</f>
        <v/>
      </c>
      <c r="Y178" s="76" t="str">
        <f aca="false">IF(Y177="Р",8,"")</f>
        <v/>
      </c>
      <c r="Z178" s="76" t="n">
        <f aca="false">IF(Z177="Р",8,"")</f>
        <v>8</v>
      </c>
      <c r="AA178" s="76" t="n">
        <f aca="false">IF(AA177="Р",8,"")</f>
        <v>8</v>
      </c>
      <c r="AB178" s="76" t="n">
        <f aca="false">IF(AB177="Р",8,"")</f>
        <v>8</v>
      </c>
      <c r="AC178" s="76" t="n">
        <f aca="false">IF(AC177="Р",8,"")</f>
        <v>8</v>
      </c>
      <c r="AD178" s="76" t="str">
        <f aca="false">IF(AD177="Р",8,"")</f>
        <v/>
      </c>
      <c r="AE178" s="76" t="str">
        <f aca="false">IF(AE177="Р",8,"")</f>
        <v/>
      </c>
      <c r="AF178" s="76" t="n">
        <f aca="false">IF(AF177="Р",8,"")</f>
        <v>8</v>
      </c>
      <c r="AG178" s="76" t="n">
        <f aca="false">IF(AG177="Р",8,"")</f>
        <v>8</v>
      </c>
      <c r="AH178" s="76"/>
      <c r="AI178" s="76"/>
      <c r="AJ178" s="79"/>
      <c r="AK178" s="93"/>
      <c r="AL178" s="94"/>
      <c r="AM178" s="95"/>
      <c r="AN178" s="96"/>
      <c r="AO178" s="70"/>
      <c r="AP178" s="70"/>
      <c r="AQ178" s="70"/>
      <c r="AR178" s="98"/>
      <c r="AS178" s="98"/>
      <c r="AT178" s="98"/>
      <c r="AU178" s="98"/>
      <c r="AV178" s="98"/>
      <c r="AW178" s="98"/>
      <c r="AX178" s="98"/>
      <c r="AY178" s="99"/>
      <c r="AZ178" s="99"/>
      <c r="BA178" s="73"/>
    </row>
    <row r="179" customFormat="false" ht="12.75" hidden="false" customHeight="true" outlineLevel="0" collapsed="false">
      <c r="A179" s="57"/>
      <c r="B179" s="58"/>
      <c r="C179" s="102"/>
      <c r="D179" s="60"/>
      <c r="E179" s="100"/>
      <c r="F179" s="81" t="str">
        <f aca="false">IF(F180&gt;0,"НУ","")</f>
        <v/>
      </c>
      <c r="G179" s="82" t="str">
        <f aca="false">IF(G180&gt;0,"НУ","")</f>
        <v/>
      </c>
      <c r="H179" s="82" t="str">
        <f aca="false">IF(H180&gt;0,"НУ","")</f>
        <v/>
      </c>
      <c r="I179" s="82" t="str">
        <f aca="false">IF(I180&gt;0,"НУ","")</f>
        <v/>
      </c>
      <c r="J179" s="82" t="str">
        <f aca="false">IF(J180&gt;0,"НУ","")</f>
        <v/>
      </c>
      <c r="K179" s="82" t="str">
        <f aca="false">IF(K180&gt;0,"НУ","")</f>
        <v/>
      </c>
      <c r="L179" s="82" t="str">
        <f aca="false">IF(L180&gt;0,"НУ","")</f>
        <v/>
      </c>
      <c r="M179" s="82" t="str">
        <f aca="false">IF(M180&gt;0,"НУ","")</f>
        <v/>
      </c>
      <c r="N179" s="82" t="str">
        <f aca="false">IF(N180&gt;0,"НУ","")</f>
        <v/>
      </c>
      <c r="O179" s="82" t="str">
        <f aca="false">IF(O180&gt;0,"НУ","")</f>
        <v/>
      </c>
      <c r="P179" s="82" t="str">
        <f aca="false">IF(P180&gt;0,"НУ","")</f>
        <v/>
      </c>
      <c r="Q179" s="82" t="str">
        <f aca="false">IF(Q180&gt;0,"НУ","")</f>
        <v/>
      </c>
      <c r="R179" s="82" t="str">
        <f aca="false">IF(R180&gt;0,"НУ","")</f>
        <v/>
      </c>
      <c r="S179" s="82" t="str">
        <f aca="false">IF(S180&gt;0,"НУ","")</f>
        <v/>
      </c>
      <c r="T179" s="82" t="str">
        <f aca="false">IF(T180&gt;0,"НУ","")</f>
        <v/>
      </c>
      <c r="U179" s="82" t="str">
        <f aca="false">IF(U180&gt;0,"НУ","")</f>
        <v/>
      </c>
      <c r="V179" s="82" t="str">
        <f aca="false">IF(V180&gt;0,"НУ","")</f>
        <v/>
      </c>
      <c r="W179" s="82" t="str">
        <f aca="false">IF(W180&gt;0,"НУ","")</f>
        <v/>
      </c>
      <c r="X179" s="82" t="str">
        <f aca="false">IF(X180&gt;0,"НУ","")</f>
        <v/>
      </c>
      <c r="Y179" s="82" t="str">
        <f aca="false">IF(Y180&gt;0,"НУ","")</f>
        <v/>
      </c>
      <c r="Z179" s="82" t="str">
        <f aca="false">IF(Z180&gt;0,"НУ","")</f>
        <v/>
      </c>
      <c r="AA179" s="82" t="str">
        <f aca="false">IF(AA180&gt;0,"НУ","")</f>
        <v/>
      </c>
      <c r="AB179" s="82" t="str">
        <f aca="false">IF(AB180&gt;0,"НУ","")</f>
        <v/>
      </c>
      <c r="AC179" s="82" t="str">
        <f aca="false">IF(AC180&gt;0,"НУ","")</f>
        <v/>
      </c>
      <c r="AD179" s="82" t="str">
        <f aca="false">IF(AD180&gt;0,"НУ","")</f>
        <v/>
      </c>
      <c r="AE179" s="82" t="str">
        <f aca="false">IF(AE180&gt;0,"НУ","")</f>
        <v/>
      </c>
      <c r="AF179" s="82" t="str">
        <f aca="false">IF(AF180&gt;0,"НУ","")</f>
        <v/>
      </c>
      <c r="AG179" s="82" t="str">
        <f aca="false">IF(AG180&gt;0,"НУ","")</f>
        <v/>
      </c>
      <c r="AH179" s="83" t="str">
        <f aca="false">IF(AH180&gt;0,"НУ","")</f>
        <v/>
      </c>
      <c r="AI179" s="83" t="str">
        <f aca="false">IF(AI180&gt;0,"НУ","")</f>
        <v/>
      </c>
      <c r="AJ179" s="85" t="str">
        <f aca="false">IF(AJ180&gt;0,"НУ","")</f>
        <v/>
      </c>
      <c r="AK179" s="93"/>
      <c r="AL179" s="94"/>
      <c r="AM179" s="95"/>
      <c r="AN179" s="96"/>
      <c r="AO179" s="70"/>
      <c r="AP179" s="70"/>
      <c r="AQ179" s="70"/>
      <c r="AR179" s="98"/>
      <c r="AS179" s="98"/>
      <c r="AT179" s="98"/>
      <c r="AU179" s="98"/>
      <c r="AV179" s="98"/>
      <c r="AW179" s="98"/>
      <c r="AX179" s="98"/>
      <c r="AY179" s="99"/>
      <c r="AZ179" s="99"/>
      <c r="BA179" s="73"/>
    </row>
    <row r="180" customFormat="false" ht="13.5" hidden="false" customHeight="true" outlineLevel="0" collapsed="false">
      <c r="A180" s="57"/>
      <c r="B180" s="58"/>
      <c r="C180" s="102"/>
      <c r="D180" s="60"/>
      <c r="E180" s="101"/>
      <c r="F180" s="87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91"/>
      <c r="AK180" s="93"/>
      <c r="AL180" s="94"/>
      <c r="AM180" s="95"/>
      <c r="AN180" s="96"/>
      <c r="AO180" s="70"/>
      <c r="AP180" s="70"/>
      <c r="AQ180" s="70"/>
      <c r="AR180" s="98"/>
      <c r="AS180" s="98"/>
      <c r="AT180" s="98"/>
      <c r="AU180" s="98"/>
      <c r="AV180" s="98"/>
      <c r="AW180" s="98"/>
      <c r="AX180" s="98"/>
      <c r="AY180" s="99"/>
      <c r="AZ180" s="99"/>
      <c r="BA180" s="73"/>
    </row>
    <row r="181" customFormat="false" ht="12.75" hidden="false" customHeight="true" outlineLevel="0" collapsed="false">
      <c r="A181" s="57" t="n">
        <v>43</v>
      </c>
      <c r="B181" s="58" t="str">
        <f aca="false">IFERROR(VLOOKUP($C181,Списки!$A$1:$C$3999,2,0),"")</f>
        <v/>
      </c>
      <c r="C181" s="102"/>
      <c r="D181" s="60" t="str">
        <f aca="false">IFERROR(VLOOKUP($C181,Списки!$A$1:$C$3999,3,0),"")</f>
        <v/>
      </c>
      <c r="E181" s="92"/>
      <c r="F181" s="61" t="str">
        <f aca="false">VLOOKUP(F$11,Графік!$E$5:$H$32,3,0)</f>
        <v>ВВ</v>
      </c>
      <c r="G181" s="62" t="str">
        <f aca="false">VLOOKUP(G$11,Графік!$E$5:$H$32,3,0)</f>
        <v>ВВ</v>
      </c>
      <c r="H181" s="62" t="str">
        <f aca="false">VLOOKUP(H$11,Графік!$E$5:$H$32,3,0)</f>
        <v>Р</v>
      </c>
      <c r="I181" s="62" t="str">
        <f aca="false">VLOOKUP(I$11,Графік!$E$5:$H$32,3,0)</f>
        <v>Р</v>
      </c>
      <c r="J181" s="62" t="str">
        <f aca="false">VLOOKUP(J$11,Графік!$E$5:$H$32,3,0)</f>
        <v>Р</v>
      </c>
      <c r="K181" s="62" t="str">
        <f aca="false">VLOOKUP(K$11,Графік!$E$5:$H$32,3,0)</f>
        <v>Р</v>
      </c>
      <c r="L181" s="62" t="str">
        <f aca="false">VLOOKUP(L$11,Графік!$E$5:$H$32,3,0)</f>
        <v>ВВ</v>
      </c>
      <c r="M181" s="62" t="str">
        <f aca="false">VLOOKUP(M$11,Графік!$E$5:$H$32,3,0)</f>
        <v>ВВ</v>
      </c>
      <c r="N181" s="62" t="str">
        <f aca="false">VLOOKUP(N$11,Графік!$E$5:$H$32,3,0)</f>
        <v>Р</v>
      </c>
      <c r="O181" s="62" t="str">
        <f aca="false">VLOOKUP(O$11,Графік!$E$5:$H$32,3,0)</f>
        <v>Р</v>
      </c>
      <c r="P181" s="62" t="str">
        <f aca="false">VLOOKUP(P$11,Графік!$E$5:$H$32,3,0)</f>
        <v>Р</v>
      </c>
      <c r="Q181" s="62" t="str">
        <f aca="false">VLOOKUP(Q$11,Графік!$E$5:$H$32,3,0)</f>
        <v>Р</v>
      </c>
      <c r="R181" s="62" t="str">
        <f aca="false">VLOOKUP(R$11,Графік!$E$5:$H$32,3,0)</f>
        <v>ВВ</v>
      </c>
      <c r="S181" s="62" t="str">
        <f aca="false">VLOOKUP(S$11,Графік!$E$5:$H$32,3,0)</f>
        <v>ВВ</v>
      </c>
      <c r="T181" s="62" t="str">
        <f aca="false">VLOOKUP(T$11,Графік!$E$5:$H$32,3,0)</f>
        <v>Р</v>
      </c>
      <c r="U181" s="62" t="str">
        <f aca="false">VLOOKUP(U$11,Графік!$E$5:$H$32,3,0)</f>
        <v>Р</v>
      </c>
      <c r="V181" s="62" t="str">
        <f aca="false">VLOOKUP(V$11,Графік!$E$5:$H$32,3,0)</f>
        <v>Р</v>
      </c>
      <c r="W181" s="62" t="str">
        <f aca="false">VLOOKUP(W$11,Графік!$E$5:$H$32,3,0)</f>
        <v>Р</v>
      </c>
      <c r="X181" s="62" t="str">
        <f aca="false">VLOOKUP(X$11,Графік!$E$5:$H$32,3,0)</f>
        <v>ВВ</v>
      </c>
      <c r="Y181" s="62" t="str">
        <f aca="false">VLOOKUP(Y$11,Графік!$E$5:$H$32,3,0)</f>
        <v>ВВ</v>
      </c>
      <c r="Z181" s="62" t="str">
        <f aca="false">VLOOKUP(Z$11,Графік!$E$5:$H$32,3,0)</f>
        <v>Р</v>
      </c>
      <c r="AA181" s="62" t="str">
        <f aca="false">VLOOKUP(AA$11,Графік!$E$5:$H$32,3,0)</f>
        <v>Р</v>
      </c>
      <c r="AB181" s="62" t="str">
        <f aca="false">VLOOKUP(AB$11,Графік!$E$5:$H$32,3,0)</f>
        <v>Р</v>
      </c>
      <c r="AC181" s="62" t="str">
        <f aca="false">VLOOKUP(AC$11,Графік!$E$5:$H$32,3,0)</f>
        <v>Р</v>
      </c>
      <c r="AD181" s="62" t="str">
        <f aca="false">VLOOKUP(AD$11,Графік!$E$5:$H$32,3,0)</f>
        <v>ВВ</v>
      </c>
      <c r="AE181" s="62" t="str">
        <f aca="false">VLOOKUP(AE$11,Графік!$E$5:$H$32,3,0)</f>
        <v>ВВ</v>
      </c>
      <c r="AF181" s="62" t="str">
        <f aca="false">VLOOKUP(AF$11,Графік!$E$5:$H$32,3,0)</f>
        <v>Р</v>
      </c>
      <c r="AG181" s="62" t="str">
        <f aca="false">VLOOKUP(AG$11,Графік!$E$5:$H$32,3,0)</f>
        <v>Р</v>
      </c>
      <c r="AH181" s="62"/>
      <c r="AI181" s="62"/>
      <c r="AJ181" s="65"/>
      <c r="AK181" s="93" t="n">
        <f aca="false">SUMIF($F181:$AJ184,"Р",$F182:$AJ182)</f>
        <v>144</v>
      </c>
      <c r="AL181" s="94" t="n">
        <f aca="false">SUMIF($F183:$AJ184,"НУ",$F184:$AJ184)</f>
        <v>0</v>
      </c>
      <c r="AM181" s="95" t="n">
        <f aca="false">SUMIF(F181:AJ184,"РВ",F182:AJ182)</f>
        <v>0</v>
      </c>
      <c r="AN181" s="96" t="n">
        <f aca="false">AK181+AL181+AM181</f>
        <v>144</v>
      </c>
      <c r="AO181" s="70" t="n">
        <f aca="false">COUNTIF($F181:$AJ184,"=Р")</f>
        <v>18</v>
      </c>
      <c r="AP181" s="97" t="n">
        <f aca="false">COUNTIF($F181:$AJ184,"=ВВ")</f>
        <v>10</v>
      </c>
      <c r="AQ181" s="97" t="n">
        <f aca="false">COUNTIF($F181:$AJ184,"=В")</f>
        <v>0</v>
      </c>
      <c r="AR181" s="98" t="n">
        <f aca="false">COUNTIF($F181:$AJ184,"=НА")</f>
        <v>0</v>
      </c>
      <c r="AS181" s="98" t="n">
        <f aca="false">COUNTIF(F181:AJ184,"=ТН")</f>
        <v>0</v>
      </c>
      <c r="AT181" s="98" t="n">
        <f aca="false">COUNTIF($F181:$AJ184,"=ВД")</f>
        <v>0</v>
      </c>
      <c r="AU181" s="98" t="n">
        <f aca="false">COUNTIF($F181:$AJ184,"=ВП")</f>
        <v>0</v>
      </c>
      <c r="AV181" s="98" t="n">
        <f aca="false">COUNTIF($F181:$AJ184,"=ДД")</f>
        <v>0</v>
      </c>
      <c r="AW181" s="98" t="n">
        <f aca="false">COUNTIF($F181:$AJ184,"=П")</f>
        <v>0</v>
      </c>
      <c r="AX181" s="98" t="n">
        <f aca="false">COUNTIF($F181:$AJ184,"=ПР")</f>
        <v>0</v>
      </c>
      <c r="AY181" s="99" t="n">
        <f aca="false">COUNTIF($F181:$AJ184,"=І")</f>
        <v>0</v>
      </c>
      <c r="AZ181" s="99" t="n">
        <f aca="false">COUNTIF($F181:$AJ184,"=НЗ")</f>
        <v>0</v>
      </c>
      <c r="BA181" s="73" t="str">
        <f aca="false">IF(C181&gt;1,Графік!$H$36,"")</f>
        <v/>
      </c>
    </row>
    <row r="182" customFormat="false" ht="12.75" hidden="false" customHeight="true" outlineLevel="0" collapsed="false">
      <c r="A182" s="57"/>
      <c r="B182" s="58"/>
      <c r="C182" s="102"/>
      <c r="D182" s="60"/>
      <c r="E182" s="100"/>
      <c r="F182" s="75" t="str">
        <f aca="false">IF(F181="Р",8,"")</f>
        <v/>
      </c>
      <c r="G182" s="76" t="str">
        <f aca="false">IF(G181="Р",8,"")</f>
        <v/>
      </c>
      <c r="H182" s="76" t="n">
        <f aca="false">IF(H181="Р",8,"")</f>
        <v>8</v>
      </c>
      <c r="I182" s="76" t="n">
        <f aca="false">IF(I181="Р",8,"")</f>
        <v>8</v>
      </c>
      <c r="J182" s="76" t="n">
        <f aca="false">IF(J181="Р",8,"")</f>
        <v>8</v>
      </c>
      <c r="K182" s="76" t="n">
        <f aca="false">IF(K181="Р",8,"")</f>
        <v>8</v>
      </c>
      <c r="L182" s="76" t="str">
        <f aca="false">IF(L181="Р",8,"")</f>
        <v/>
      </c>
      <c r="M182" s="76" t="str">
        <f aca="false">IF(M181="Р",8,"")</f>
        <v/>
      </c>
      <c r="N182" s="76" t="n">
        <f aca="false">IF(N181="Р",8,"")</f>
        <v>8</v>
      </c>
      <c r="O182" s="76" t="n">
        <f aca="false">IF(O181="Р",8,"")</f>
        <v>8</v>
      </c>
      <c r="P182" s="76" t="n">
        <f aca="false">IF(P181="Р",8,"")</f>
        <v>8</v>
      </c>
      <c r="Q182" s="76" t="n">
        <f aca="false">IF(Q181="Р",8,"")</f>
        <v>8</v>
      </c>
      <c r="R182" s="76" t="str">
        <f aca="false">IF(R181="Р",8,"")</f>
        <v/>
      </c>
      <c r="S182" s="76" t="str">
        <f aca="false">IF(S181="Р",8,"")</f>
        <v/>
      </c>
      <c r="T182" s="76" t="n">
        <f aca="false">IF(T181="Р",8,"")</f>
        <v>8</v>
      </c>
      <c r="U182" s="76" t="n">
        <f aca="false">IF(U181="Р",8,"")</f>
        <v>8</v>
      </c>
      <c r="V182" s="76" t="n">
        <f aca="false">IF(V181="Р",8,"")</f>
        <v>8</v>
      </c>
      <c r="W182" s="76" t="n">
        <f aca="false">IF(W181="Р",8,"")</f>
        <v>8</v>
      </c>
      <c r="X182" s="76" t="str">
        <f aca="false">IF(X181="Р",8,"")</f>
        <v/>
      </c>
      <c r="Y182" s="76" t="str">
        <f aca="false">IF(Y181="Р",8,"")</f>
        <v/>
      </c>
      <c r="Z182" s="76" t="n">
        <f aca="false">IF(Z181="Р",8,"")</f>
        <v>8</v>
      </c>
      <c r="AA182" s="76" t="n">
        <f aca="false">IF(AA181="Р",8,"")</f>
        <v>8</v>
      </c>
      <c r="AB182" s="76" t="n">
        <f aca="false">IF(AB181="Р",8,"")</f>
        <v>8</v>
      </c>
      <c r="AC182" s="76" t="n">
        <f aca="false">IF(AC181="Р",8,"")</f>
        <v>8</v>
      </c>
      <c r="AD182" s="76" t="str">
        <f aca="false">IF(AD181="Р",8,"")</f>
        <v/>
      </c>
      <c r="AE182" s="76" t="str">
        <f aca="false">IF(AE181="Р",8,"")</f>
        <v/>
      </c>
      <c r="AF182" s="76" t="n">
        <f aca="false">IF(AF181="Р",8,"")</f>
        <v>8</v>
      </c>
      <c r="AG182" s="76" t="n">
        <f aca="false">IF(AG181="Р",8,"")</f>
        <v>8</v>
      </c>
      <c r="AH182" s="76"/>
      <c r="AI182" s="76"/>
      <c r="AJ182" s="79"/>
      <c r="AK182" s="93"/>
      <c r="AL182" s="94"/>
      <c r="AM182" s="95"/>
      <c r="AN182" s="96"/>
      <c r="AO182" s="70"/>
      <c r="AP182" s="70"/>
      <c r="AQ182" s="70"/>
      <c r="AR182" s="98"/>
      <c r="AS182" s="98"/>
      <c r="AT182" s="98"/>
      <c r="AU182" s="98"/>
      <c r="AV182" s="98"/>
      <c r="AW182" s="98"/>
      <c r="AX182" s="98"/>
      <c r="AY182" s="99"/>
      <c r="AZ182" s="99"/>
      <c r="BA182" s="73"/>
    </row>
    <row r="183" customFormat="false" ht="12.75" hidden="false" customHeight="true" outlineLevel="0" collapsed="false">
      <c r="A183" s="57"/>
      <c r="B183" s="58"/>
      <c r="C183" s="102"/>
      <c r="D183" s="60"/>
      <c r="E183" s="100"/>
      <c r="F183" s="81" t="str">
        <f aca="false">IF(F184&gt;0,"НУ","")</f>
        <v/>
      </c>
      <c r="G183" s="82" t="str">
        <f aca="false">IF(G184&gt;0,"НУ","")</f>
        <v/>
      </c>
      <c r="H183" s="82" t="str">
        <f aca="false">IF(H184&gt;0,"НУ","")</f>
        <v/>
      </c>
      <c r="I183" s="82" t="str">
        <f aca="false">IF(I184&gt;0,"НУ","")</f>
        <v/>
      </c>
      <c r="J183" s="82" t="str">
        <f aca="false">IF(J184&gt;0,"НУ","")</f>
        <v/>
      </c>
      <c r="K183" s="82" t="str">
        <f aca="false">IF(K184&gt;0,"НУ","")</f>
        <v/>
      </c>
      <c r="L183" s="82" t="str">
        <f aca="false">IF(L184&gt;0,"НУ","")</f>
        <v/>
      </c>
      <c r="M183" s="82" t="str">
        <f aca="false">IF(M184&gt;0,"НУ","")</f>
        <v/>
      </c>
      <c r="N183" s="82" t="str">
        <f aca="false">IF(N184&gt;0,"НУ","")</f>
        <v/>
      </c>
      <c r="O183" s="82" t="str">
        <f aca="false">IF(O184&gt;0,"НУ","")</f>
        <v/>
      </c>
      <c r="P183" s="82" t="str">
        <f aca="false">IF(P184&gt;0,"НУ","")</f>
        <v/>
      </c>
      <c r="Q183" s="82" t="str">
        <f aca="false">IF(Q184&gt;0,"НУ","")</f>
        <v/>
      </c>
      <c r="R183" s="82" t="str">
        <f aca="false">IF(R184&gt;0,"НУ","")</f>
        <v/>
      </c>
      <c r="S183" s="82" t="str">
        <f aca="false">IF(S184&gt;0,"НУ","")</f>
        <v/>
      </c>
      <c r="T183" s="82" t="str">
        <f aca="false">IF(T184&gt;0,"НУ","")</f>
        <v/>
      </c>
      <c r="U183" s="82" t="str">
        <f aca="false">IF(U184&gt;0,"НУ","")</f>
        <v/>
      </c>
      <c r="V183" s="82" t="str">
        <f aca="false">IF(V184&gt;0,"НУ","")</f>
        <v/>
      </c>
      <c r="W183" s="82" t="str">
        <f aca="false">IF(W184&gt;0,"НУ","")</f>
        <v/>
      </c>
      <c r="X183" s="82" t="str">
        <f aca="false">IF(X184&gt;0,"НУ","")</f>
        <v/>
      </c>
      <c r="Y183" s="82" t="str">
        <f aca="false">IF(Y184&gt;0,"НУ","")</f>
        <v/>
      </c>
      <c r="Z183" s="82" t="str">
        <f aca="false">IF(Z184&gt;0,"НУ","")</f>
        <v/>
      </c>
      <c r="AA183" s="82" t="str">
        <f aca="false">IF(AA184&gt;0,"НУ","")</f>
        <v/>
      </c>
      <c r="AB183" s="82" t="str">
        <f aca="false">IF(AB184&gt;0,"НУ","")</f>
        <v/>
      </c>
      <c r="AC183" s="82" t="str">
        <f aca="false">IF(AC184&gt;0,"НУ","")</f>
        <v/>
      </c>
      <c r="AD183" s="82" t="str">
        <f aca="false">IF(AD184&gt;0,"НУ","")</f>
        <v/>
      </c>
      <c r="AE183" s="82" t="str">
        <f aca="false">IF(AE184&gt;0,"НУ","")</f>
        <v/>
      </c>
      <c r="AF183" s="82" t="str">
        <f aca="false">IF(AF184&gt;0,"НУ","")</f>
        <v/>
      </c>
      <c r="AG183" s="82" t="str">
        <f aca="false">IF(AG184&gt;0,"НУ","")</f>
        <v/>
      </c>
      <c r="AH183" s="83" t="str">
        <f aca="false">IF(AH184&gt;0,"НУ","")</f>
        <v/>
      </c>
      <c r="AI183" s="83" t="str">
        <f aca="false">IF(AI184&gt;0,"НУ","")</f>
        <v/>
      </c>
      <c r="AJ183" s="85" t="str">
        <f aca="false">IF(AJ184&gt;0,"НУ","")</f>
        <v/>
      </c>
      <c r="AK183" s="93"/>
      <c r="AL183" s="94"/>
      <c r="AM183" s="95"/>
      <c r="AN183" s="96"/>
      <c r="AO183" s="70"/>
      <c r="AP183" s="70"/>
      <c r="AQ183" s="70"/>
      <c r="AR183" s="98"/>
      <c r="AS183" s="98"/>
      <c r="AT183" s="98"/>
      <c r="AU183" s="98"/>
      <c r="AV183" s="98"/>
      <c r="AW183" s="98"/>
      <c r="AX183" s="98"/>
      <c r="AY183" s="99"/>
      <c r="AZ183" s="99"/>
      <c r="BA183" s="73"/>
    </row>
    <row r="184" customFormat="false" ht="13.5" hidden="false" customHeight="true" outlineLevel="0" collapsed="false">
      <c r="A184" s="57"/>
      <c r="B184" s="58"/>
      <c r="C184" s="102"/>
      <c r="D184" s="60"/>
      <c r="E184" s="101"/>
      <c r="F184" s="87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91"/>
      <c r="AK184" s="93"/>
      <c r="AL184" s="94"/>
      <c r="AM184" s="95"/>
      <c r="AN184" s="96"/>
      <c r="AO184" s="70"/>
      <c r="AP184" s="70"/>
      <c r="AQ184" s="70"/>
      <c r="AR184" s="98"/>
      <c r="AS184" s="98"/>
      <c r="AT184" s="98"/>
      <c r="AU184" s="98"/>
      <c r="AV184" s="98"/>
      <c r="AW184" s="98"/>
      <c r="AX184" s="98"/>
      <c r="AY184" s="99"/>
      <c r="AZ184" s="99"/>
      <c r="BA184" s="73"/>
    </row>
    <row r="185" customFormat="false" ht="12.75" hidden="false" customHeight="true" outlineLevel="0" collapsed="false">
      <c r="A185" s="57" t="n">
        <v>44</v>
      </c>
      <c r="B185" s="58" t="str">
        <f aca="false">IFERROR(VLOOKUP($C185,Списки!$A$1:$C$3999,2,0),"")</f>
        <v/>
      </c>
      <c r="C185" s="102"/>
      <c r="D185" s="60" t="str">
        <f aca="false">IFERROR(VLOOKUP($C185,Списки!$A$1:$C$3999,3,0),"")</f>
        <v/>
      </c>
      <c r="E185" s="92"/>
      <c r="F185" s="61" t="str">
        <f aca="false">VLOOKUP(F$11,Графік!$E$5:$H$32,3,0)</f>
        <v>ВВ</v>
      </c>
      <c r="G185" s="62" t="str">
        <f aca="false">VLOOKUP(G$11,Графік!$E$5:$H$32,3,0)</f>
        <v>ВВ</v>
      </c>
      <c r="H185" s="62" t="str">
        <f aca="false">VLOOKUP(H$11,Графік!$E$5:$H$32,3,0)</f>
        <v>Р</v>
      </c>
      <c r="I185" s="62" t="str">
        <f aca="false">VLOOKUP(I$11,Графік!$E$5:$H$32,3,0)</f>
        <v>Р</v>
      </c>
      <c r="J185" s="62" t="str">
        <f aca="false">VLOOKUP(J$11,Графік!$E$5:$H$32,3,0)</f>
        <v>Р</v>
      </c>
      <c r="K185" s="62" t="str">
        <f aca="false">VLOOKUP(K$11,Графік!$E$5:$H$32,3,0)</f>
        <v>Р</v>
      </c>
      <c r="L185" s="62" t="str">
        <f aca="false">VLOOKUP(L$11,Графік!$E$5:$H$32,3,0)</f>
        <v>ВВ</v>
      </c>
      <c r="M185" s="62" t="str">
        <f aca="false">VLOOKUP(M$11,Графік!$E$5:$H$32,3,0)</f>
        <v>ВВ</v>
      </c>
      <c r="N185" s="62" t="str">
        <f aca="false">VLOOKUP(N$11,Графік!$E$5:$H$32,3,0)</f>
        <v>Р</v>
      </c>
      <c r="O185" s="62" t="str">
        <f aca="false">VLOOKUP(O$11,Графік!$E$5:$H$32,3,0)</f>
        <v>Р</v>
      </c>
      <c r="P185" s="62" t="str">
        <f aca="false">VLOOKUP(P$11,Графік!$E$5:$H$32,3,0)</f>
        <v>Р</v>
      </c>
      <c r="Q185" s="62" t="str">
        <f aca="false">VLOOKUP(Q$11,Графік!$E$5:$H$32,3,0)</f>
        <v>Р</v>
      </c>
      <c r="R185" s="62" t="str">
        <f aca="false">VLOOKUP(R$11,Графік!$E$5:$H$32,3,0)</f>
        <v>ВВ</v>
      </c>
      <c r="S185" s="62" t="str">
        <f aca="false">VLOOKUP(S$11,Графік!$E$5:$H$32,3,0)</f>
        <v>ВВ</v>
      </c>
      <c r="T185" s="62" t="str">
        <f aca="false">VLOOKUP(T$11,Графік!$E$5:$H$32,3,0)</f>
        <v>Р</v>
      </c>
      <c r="U185" s="62" t="str">
        <f aca="false">VLOOKUP(U$11,Графік!$E$5:$H$32,3,0)</f>
        <v>Р</v>
      </c>
      <c r="V185" s="62" t="str">
        <f aca="false">VLOOKUP(V$11,Графік!$E$5:$H$32,3,0)</f>
        <v>Р</v>
      </c>
      <c r="W185" s="62" t="str">
        <f aca="false">VLOOKUP(W$11,Графік!$E$5:$H$32,3,0)</f>
        <v>Р</v>
      </c>
      <c r="X185" s="62" t="str">
        <f aca="false">VLOOKUP(X$11,Графік!$E$5:$H$32,3,0)</f>
        <v>ВВ</v>
      </c>
      <c r="Y185" s="62" t="str">
        <f aca="false">VLOOKUP(Y$11,Графік!$E$5:$H$32,3,0)</f>
        <v>ВВ</v>
      </c>
      <c r="Z185" s="62" t="str">
        <f aca="false">VLOOKUP(Z$11,Графік!$E$5:$H$32,3,0)</f>
        <v>Р</v>
      </c>
      <c r="AA185" s="62" t="str">
        <f aca="false">VLOOKUP(AA$11,Графік!$E$5:$H$32,3,0)</f>
        <v>Р</v>
      </c>
      <c r="AB185" s="62" t="str">
        <f aca="false">VLOOKUP(AB$11,Графік!$E$5:$H$32,3,0)</f>
        <v>Р</v>
      </c>
      <c r="AC185" s="62" t="str">
        <f aca="false">VLOOKUP(AC$11,Графік!$E$5:$H$32,3,0)</f>
        <v>Р</v>
      </c>
      <c r="AD185" s="62" t="str">
        <f aca="false">VLOOKUP(AD$11,Графік!$E$5:$H$32,3,0)</f>
        <v>ВВ</v>
      </c>
      <c r="AE185" s="62" t="str">
        <f aca="false">VLOOKUP(AE$11,Графік!$E$5:$H$32,3,0)</f>
        <v>ВВ</v>
      </c>
      <c r="AF185" s="62" t="str">
        <f aca="false">VLOOKUP(AF$11,Графік!$E$5:$H$32,3,0)</f>
        <v>Р</v>
      </c>
      <c r="AG185" s="62" t="str">
        <f aca="false">VLOOKUP(AG$11,Графік!$E$5:$H$32,3,0)</f>
        <v>Р</v>
      </c>
      <c r="AH185" s="62"/>
      <c r="AI185" s="62"/>
      <c r="AJ185" s="65"/>
      <c r="AK185" s="93" t="n">
        <f aca="false">SUMIF($F185:$AJ188,"Р",$F186:$AJ186)</f>
        <v>144</v>
      </c>
      <c r="AL185" s="94" t="n">
        <f aca="false">SUMIF($F187:$AJ188,"НУ",$F188:$AJ188)</f>
        <v>0</v>
      </c>
      <c r="AM185" s="95" t="n">
        <f aca="false">SUMIF(F185:AJ188,"РВ",F186:AJ186)</f>
        <v>0</v>
      </c>
      <c r="AN185" s="96" t="n">
        <f aca="false">AK185+AL185+AM185</f>
        <v>144</v>
      </c>
      <c r="AO185" s="70" t="n">
        <f aca="false">COUNTIF($F185:$AJ188,"=Р")</f>
        <v>18</v>
      </c>
      <c r="AP185" s="97" t="n">
        <f aca="false">COUNTIF($F185:$AJ188,"=ВВ")</f>
        <v>10</v>
      </c>
      <c r="AQ185" s="97" t="n">
        <f aca="false">COUNTIF($F185:$AJ188,"=В")</f>
        <v>0</v>
      </c>
      <c r="AR185" s="98" t="n">
        <f aca="false">COUNTIF($F185:$AJ188,"=НА")</f>
        <v>0</v>
      </c>
      <c r="AS185" s="98" t="n">
        <f aca="false">COUNTIF(F185:AJ188,"=ТН")</f>
        <v>0</v>
      </c>
      <c r="AT185" s="98" t="n">
        <f aca="false">COUNTIF($F185:$AJ188,"=ВД")</f>
        <v>0</v>
      </c>
      <c r="AU185" s="98" t="n">
        <f aca="false">COUNTIF($F185:$AJ188,"=ВП")</f>
        <v>0</v>
      </c>
      <c r="AV185" s="98" t="n">
        <f aca="false">COUNTIF($F185:$AJ188,"=ДД")</f>
        <v>0</v>
      </c>
      <c r="AW185" s="98" t="n">
        <f aca="false">COUNTIF($F185:$AJ188,"=П")</f>
        <v>0</v>
      </c>
      <c r="AX185" s="98" t="n">
        <f aca="false">COUNTIF($F185:$AJ188,"=ПР")</f>
        <v>0</v>
      </c>
      <c r="AY185" s="99" t="n">
        <f aca="false">COUNTIF($F185:$AJ188,"=І")</f>
        <v>0</v>
      </c>
      <c r="AZ185" s="99" t="n">
        <f aca="false">COUNTIF($F185:$AJ188,"=НЗ")</f>
        <v>0</v>
      </c>
      <c r="BA185" s="73" t="str">
        <f aca="false">IF(C185&gt;1,Графік!$H$36,"")</f>
        <v/>
      </c>
    </row>
    <row r="186" customFormat="false" ht="12.75" hidden="false" customHeight="true" outlineLevel="0" collapsed="false">
      <c r="A186" s="57"/>
      <c r="B186" s="58"/>
      <c r="C186" s="102"/>
      <c r="D186" s="60"/>
      <c r="E186" s="100"/>
      <c r="F186" s="75" t="str">
        <f aca="false">IF(F185="Р",8,"")</f>
        <v/>
      </c>
      <c r="G186" s="76" t="str">
        <f aca="false">IF(G185="Р",8,"")</f>
        <v/>
      </c>
      <c r="H186" s="76" t="n">
        <f aca="false">IF(H185="Р",8,"")</f>
        <v>8</v>
      </c>
      <c r="I186" s="76" t="n">
        <f aca="false">IF(I185="Р",8,"")</f>
        <v>8</v>
      </c>
      <c r="J186" s="76" t="n">
        <f aca="false">IF(J185="Р",8,"")</f>
        <v>8</v>
      </c>
      <c r="K186" s="76" t="n">
        <f aca="false">IF(K185="Р",8,"")</f>
        <v>8</v>
      </c>
      <c r="L186" s="76" t="str">
        <f aca="false">IF(L185="Р",8,"")</f>
        <v/>
      </c>
      <c r="M186" s="76" t="str">
        <f aca="false">IF(M185="Р",8,"")</f>
        <v/>
      </c>
      <c r="N186" s="76" t="n">
        <f aca="false">IF(N185="Р",8,"")</f>
        <v>8</v>
      </c>
      <c r="O186" s="76" t="n">
        <f aca="false">IF(O185="Р",8,"")</f>
        <v>8</v>
      </c>
      <c r="P186" s="76" t="n">
        <f aca="false">IF(P185="Р",8,"")</f>
        <v>8</v>
      </c>
      <c r="Q186" s="76" t="n">
        <f aca="false">IF(Q185="Р",8,"")</f>
        <v>8</v>
      </c>
      <c r="R186" s="76" t="str">
        <f aca="false">IF(R185="Р",8,"")</f>
        <v/>
      </c>
      <c r="S186" s="76" t="str">
        <f aca="false">IF(S185="Р",8,"")</f>
        <v/>
      </c>
      <c r="T186" s="76" t="n">
        <f aca="false">IF(T185="Р",8,"")</f>
        <v>8</v>
      </c>
      <c r="U186" s="76" t="n">
        <f aca="false">IF(U185="Р",8,"")</f>
        <v>8</v>
      </c>
      <c r="V186" s="76" t="n">
        <f aca="false">IF(V185="Р",8,"")</f>
        <v>8</v>
      </c>
      <c r="W186" s="76" t="n">
        <f aca="false">IF(W185="Р",8,"")</f>
        <v>8</v>
      </c>
      <c r="X186" s="76" t="str">
        <f aca="false">IF(X185="Р",8,"")</f>
        <v/>
      </c>
      <c r="Y186" s="76" t="str">
        <f aca="false">IF(Y185="Р",8,"")</f>
        <v/>
      </c>
      <c r="Z186" s="76" t="n">
        <f aca="false">IF(Z185="Р",8,"")</f>
        <v>8</v>
      </c>
      <c r="AA186" s="76" t="n">
        <f aca="false">IF(AA185="Р",8,"")</f>
        <v>8</v>
      </c>
      <c r="AB186" s="76" t="n">
        <f aca="false">IF(AB185="Р",8,"")</f>
        <v>8</v>
      </c>
      <c r="AC186" s="76" t="n">
        <f aca="false">IF(AC185="Р",8,"")</f>
        <v>8</v>
      </c>
      <c r="AD186" s="76" t="str">
        <f aca="false">IF(AD185="Р",8,"")</f>
        <v/>
      </c>
      <c r="AE186" s="76" t="str">
        <f aca="false">IF(AE185="Р",8,"")</f>
        <v/>
      </c>
      <c r="AF186" s="76" t="n">
        <f aca="false">IF(AF185="Р",8,"")</f>
        <v>8</v>
      </c>
      <c r="AG186" s="76" t="n">
        <f aca="false">IF(AG185="Р",8,"")</f>
        <v>8</v>
      </c>
      <c r="AH186" s="76"/>
      <c r="AI186" s="76"/>
      <c r="AJ186" s="79"/>
      <c r="AK186" s="93"/>
      <c r="AL186" s="94"/>
      <c r="AM186" s="95"/>
      <c r="AN186" s="96"/>
      <c r="AO186" s="70"/>
      <c r="AP186" s="70"/>
      <c r="AQ186" s="70"/>
      <c r="AR186" s="98"/>
      <c r="AS186" s="98"/>
      <c r="AT186" s="98"/>
      <c r="AU186" s="98"/>
      <c r="AV186" s="98"/>
      <c r="AW186" s="98"/>
      <c r="AX186" s="98"/>
      <c r="AY186" s="99"/>
      <c r="AZ186" s="99"/>
      <c r="BA186" s="73"/>
    </row>
    <row r="187" customFormat="false" ht="12.75" hidden="false" customHeight="true" outlineLevel="0" collapsed="false">
      <c r="A187" s="57"/>
      <c r="B187" s="58"/>
      <c r="C187" s="102"/>
      <c r="D187" s="60"/>
      <c r="E187" s="100"/>
      <c r="F187" s="81" t="str">
        <f aca="false">IF(F188&gt;0,"НУ","")</f>
        <v/>
      </c>
      <c r="G187" s="82" t="str">
        <f aca="false">IF(G188&gt;0,"НУ","")</f>
        <v/>
      </c>
      <c r="H187" s="82" t="str">
        <f aca="false">IF(H188&gt;0,"НУ","")</f>
        <v/>
      </c>
      <c r="I187" s="82" t="str">
        <f aca="false">IF(I188&gt;0,"НУ","")</f>
        <v/>
      </c>
      <c r="J187" s="82" t="str">
        <f aca="false">IF(J188&gt;0,"НУ","")</f>
        <v/>
      </c>
      <c r="K187" s="82" t="str">
        <f aca="false">IF(K188&gt;0,"НУ","")</f>
        <v/>
      </c>
      <c r="L187" s="82" t="str">
        <f aca="false">IF(L188&gt;0,"НУ","")</f>
        <v/>
      </c>
      <c r="M187" s="82" t="str">
        <f aca="false">IF(M188&gt;0,"НУ","")</f>
        <v/>
      </c>
      <c r="N187" s="82" t="str">
        <f aca="false">IF(N188&gt;0,"НУ","")</f>
        <v/>
      </c>
      <c r="O187" s="82" t="str">
        <f aca="false">IF(O188&gt;0,"НУ","")</f>
        <v/>
      </c>
      <c r="P187" s="82" t="str">
        <f aca="false">IF(P188&gt;0,"НУ","")</f>
        <v/>
      </c>
      <c r="Q187" s="82" t="str">
        <f aca="false">IF(Q188&gt;0,"НУ","")</f>
        <v/>
      </c>
      <c r="R187" s="82" t="str">
        <f aca="false">IF(R188&gt;0,"НУ","")</f>
        <v/>
      </c>
      <c r="S187" s="82" t="str">
        <f aca="false">IF(S188&gt;0,"НУ","")</f>
        <v/>
      </c>
      <c r="T187" s="82" t="str">
        <f aca="false">IF(T188&gt;0,"НУ","")</f>
        <v/>
      </c>
      <c r="U187" s="82" t="str">
        <f aca="false">IF(U188&gt;0,"НУ","")</f>
        <v/>
      </c>
      <c r="V187" s="82" t="str">
        <f aca="false">IF(V188&gt;0,"НУ","")</f>
        <v/>
      </c>
      <c r="W187" s="82" t="str">
        <f aca="false">IF(W188&gt;0,"НУ","")</f>
        <v/>
      </c>
      <c r="X187" s="82" t="str">
        <f aca="false">IF(X188&gt;0,"НУ","")</f>
        <v/>
      </c>
      <c r="Y187" s="82" t="str">
        <f aca="false">IF(Y188&gt;0,"НУ","")</f>
        <v/>
      </c>
      <c r="Z187" s="82" t="str">
        <f aca="false">IF(Z188&gt;0,"НУ","")</f>
        <v/>
      </c>
      <c r="AA187" s="82" t="str">
        <f aca="false">IF(AA188&gt;0,"НУ","")</f>
        <v/>
      </c>
      <c r="AB187" s="82" t="str">
        <f aca="false">IF(AB188&gt;0,"НУ","")</f>
        <v/>
      </c>
      <c r="AC187" s="82" t="str">
        <f aca="false">IF(AC188&gt;0,"НУ","")</f>
        <v/>
      </c>
      <c r="AD187" s="82" t="str">
        <f aca="false">IF(AD188&gt;0,"НУ","")</f>
        <v/>
      </c>
      <c r="AE187" s="82" t="str">
        <f aca="false">IF(AE188&gt;0,"НУ","")</f>
        <v/>
      </c>
      <c r="AF187" s="82" t="str">
        <f aca="false">IF(AF188&gt;0,"НУ","")</f>
        <v/>
      </c>
      <c r="AG187" s="82" t="str">
        <f aca="false">IF(AG188&gt;0,"НУ","")</f>
        <v/>
      </c>
      <c r="AH187" s="83" t="str">
        <f aca="false">IF(AH188&gt;0,"НУ","")</f>
        <v/>
      </c>
      <c r="AI187" s="83" t="str">
        <f aca="false">IF(AI188&gt;0,"НУ","")</f>
        <v/>
      </c>
      <c r="AJ187" s="85" t="str">
        <f aca="false">IF(AJ188&gt;0,"НУ","")</f>
        <v/>
      </c>
      <c r="AK187" s="93"/>
      <c r="AL187" s="94"/>
      <c r="AM187" s="95"/>
      <c r="AN187" s="96"/>
      <c r="AO187" s="70"/>
      <c r="AP187" s="70"/>
      <c r="AQ187" s="70"/>
      <c r="AR187" s="98"/>
      <c r="AS187" s="98"/>
      <c r="AT187" s="98"/>
      <c r="AU187" s="98"/>
      <c r="AV187" s="98"/>
      <c r="AW187" s="98"/>
      <c r="AX187" s="98"/>
      <c r="AY187" s="99"/>
      <c r="AZ187" s="99"/>
      <c r="BA187" s="73"/>
    </row>
    <row r="188" customFormat="false" ht="13.5" hidden="false" customHeight="true" outlineLevel="0" collapsed="false">
      <c r="A188" s="57"/>
      <c r="B188" s="58"/>
      <c r="C188" s="102"/>
      <c r="D188" s="60"/>
      <c r="E188" s="101"/>
      <c r="F188" s="87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91"/>
      <c r="AK188" s="93"/>
      <c r="AL188" s="94"/>
      <c r="AM188" s="95"/>
      <c r="AN188" s="96"/>
      <c r="AO188" s="70"/>
      <c r="AP188" s="70"/>
      <c r="AQ188" s="70"/>
      <c r="AR188" s="98"/>
      <c r="AS188" s="98"/>
      <c r="AT188" s="98"/>
      <c r="AU188" s="98"/>
      <c r="AV188" s="98"/>
      <c r="AW188" s="98"/>
      <c r="AX188" s="98"/>
      <c r="AY188" s="99"/>
      <c r="AZ188" s="99"/>
      <c r="BA188" s="73"/>
    </row>
    <row r="189" customFormat="false" ht="12.75" hidden="false" customHeight="true" outlineLevel="0" collapsed="false">
      <c r="A189" s="57" t="n">
        <v>45</v>
      </c>
      <c r="B189" s="58" t="str">
        <f aca="false">IFERROR(VLOOKUP($C189,Списки!$A$1:$C$3999,2,0),"")</f>
        <v/>
      </c>
      <c r="C189" s="102"/>
      <c r="D189" s="60" t="str">
        <f aca="false">IFERROR(VLOOKUP($C189,Списки!$A$1:$C$3999,3,0),"")</f>
        <v/>
      </c>
      <c r="E189" s="92"/>
      <c r="F189" s="61" t="str">
        <f aca="false">VLOOKUP(F$11,Графік!$E$5:$H$32,3,0)</f>
        <v>ВВ</v>
      </c>
      <c r="G189" s="62" t="str">
        <f aca="false">VLOOKUP(G$11,Графік!$E$5:$H$32,3,0)</f>
        <v>ВВ</v>
      </c>
      <c r="H189" s="62" t="str">
        <f aca="false">VLOOKUP(H$11,Графік!$E$5:$H$32,3,0)</f>
        <v>Р</v>
      </c>
      <c r="I189" s="62" t="str">
        <f aca="false">VLOOKUP(I$11,Графік!$E$5:$H$32,3,0)</f>
        <v>Р</v>
      </c>
      <c r="J189" s="62" t="str">
        <f aca="false">VLOOKUP(J$11,Графік!$E$5:$H$32,3,0)</f>
        <v>Р</v>
      </c>
      <c r="K189" s="62" t="str">
        <f aca="false">VLOOKUP(K$11,Графік!$E$5:$H$32,3,0)</f>
        <v>Р</v>
      </c>
      <c r="L189" s="62" t="str">
        <f aca="false">VLOOKUP(L$11,Графік!$E$5:$H$32,3,0)</f>
        <v>ВВ</v>
      </c>
      <c r="M189" s="62" t="str">
        <f aca="false">VLOOKUP(M$11,Графік!$E$5:$H$32,3,0)</f>
        <v>ВВ</v>
      </c>
      <c r="N189" s="62" t="str">
        <f aca="false">VLOOKUP(N$11,Графік!$E$5:$H$32,3,0)</f>
        <v>Р</v>
      </c>
      <c r="O189" s="62" t="str">
        <f aca="false">VLOOKUP(O$11,Графік!$E$5:$H$32,3,0)</f>
        <v>Р</v>
      </c>
      <c r="P189" s="62" t="str">
        <f aca="false">VLOOKUP(P$11,Графік!$E$5:$H$32,3,0)</f>
        <v>Р</v>
      </c>
      <c r="Q189" s="62" t="str">
        <f aca="false">VLOOKUP(Q$11,Графік!$E$5:$H$32,3,0)</f>
        <v>Р</v>
      </c>
      <c r="R189" s="62" t="str">
        <f aca="false">VLOOKUP(R$11,Графік!$E$5:$H$32,3,0)</f>
        <v>ВВ</v>
      </c>
      <c r="S189" s="62" t="str">
        <f aca="false">VLOOKUP(S$11,Графік!$E$5:$H$32,3,0)</f>
        <v>ВВ</v>
      </c>
      <c r="T189" s="62" t="str">
        <f aca="false">VLOOKUP(T$11,Графік!$E$5:$H$32,3,0)</f>
        <v>Р</v>
      </c>
      <c r="U189" s="62" t="str">
        <f aca="false">VLOOKUP(U$11,Графік!$E$5:$H$32,3,0)</f>
        <v>Р</v>
      </c>
      <c r="V189" s="62" t="str">
        <f aca="false">VLOOKUP(V$11,Графік!$E$5:$H$32,3,0)</f>
        <v>Р</v>
      </c>
      <c r="W189" s="62" t="str">
        <f aca="false">VLOOKUP(W$11,Графік!$E$5:$H$32,3,0)</f>
        <v>Р</v>
      </c>
      <c r="X189" s="62" t="str">
        <f aca="false">VLOOKUP(X$11,Графік!$E$5:$H$32,3,0)</f>
        <v>ВВ</v>
      </c>
      <c r="Y189" s="62" t="str">
        <f aca="false">VLOOKUP(Y$11,Графік!$E$5:$H$32,3,0)</f>
        <v>ВВ</v>
      </c>
      <c r="Z189" s="62" t="str">
        <f aca="false">VLOOKUP(Z$11,Графік!$E$5:$H$32,3,0)</f>
        <v>Р</v>
      </c>
      <c r="AA189" s="62" t="str">
        <f aca="false">VLOOKUP(AA$11,Графік!$E$5:$H$32,3,0)</f>
        <v>Р</v>
      </c>
      <c r="AB189" s="62" t="str">
        <f aca="false">VLOOKUP(AB$11,Графік!$E$5:$H$32,3,0)</f>
        <v>Р</v>
      </c>
      <c r="AC189" s="62" t="str">
        <f aca="false">VLOOKUP(AC$11,Графік!$E$5:$H$32,3,0)</f>
        <v>Р</v>
      </c>
      <c r="AD189" s="62" t="str">
        <f aca="false">VLOOKUP(AD$11,Графік!$E$5:$H$32,3,0)</f>
        <v>ВВ</v>
      </c>
      <c r="AE189" s="62" t="str">
        <f aca="false">VLOOKUP(AE$11,Графік!$E$5:$H$32,3,0)</f>
        <v>ВВ</v>
      </c>
      <c r="AF189" s="62" t="str">
        <f aca="false">VLOOKUP(AF$11,Графік!$E$5:$H$32,3,0)</f>
        <v>Р</v>
      </c>
      <c r="AG189" s="62" t="str">
        <f aca="false">VLOOKUP(AG$11,Графік!$E$5:$H$32,3,0)</f>
        <v>Р</v>
      </c>
      <c r="AH189" s="62"/>
      <c r="AI189" s="62"/>
      <c r="AJ189" s="65"/>
      <c r="AK189" s="93" t="n">
        <f aca="false">SUMIF($F189:$AJ192,"Р",$F190:$AJ190)</f>
        <v>144</v>
      </c>
      <c r="AL189" s="94" t="n">
        <f aca="false">SUMIF($F191:$AJ192,"НУ",$F192:$AJ192)</f>
        <v>0</v>
      </c>
      <c r="AM189" s="95" t="n">
        <f aca="false">SUMIF(F189:AJ192,"РВ",F190:AJ190)</f>
        <v>0</v>
      </c>
      <c r="AN189" s="96" t="n">
        <f aca="false">AK189+AL189+AM189</f>
        <v>144</v>
      </c>
      <c r="AO189" s="70" t="n">
        <f aca="false">COUNTIF($F189:$AJ192,"=Р")</f>
        <v>18</v>
      </c>
      <c r="AP189" s="97" t="n">
        <f aca="false">COUNTIF($F189:$AJ192,"=ВВ")</f>
        <v>10</v>
      </c>
      <c r="AQ189" s="97" t="n">
        <f aca="false">COUNTIF($F189:$AJ192,"=В")</f>
        <v>0</v>
      </c>
      <c r="AR189" s="98" t="n">
        <f aca="false">COUNTIF($F189:$AJ192,"=НА")</f>
        <v>0</v>
      </c>
      <c r="AS189" s="98" t="n">
        <f aca="false">COUNTIF(F189:AJ192,"=ТН")</f>
        <v>0</v>
      </c>
      <c r="AT189" s="98" t="n">
        <f aca="false">COUNTIF($F189:$AJ192,"=ВД")</f>
        <v>0</v>
      </c>
      <c r="AU189" s="98" t="n">
        <f aca="false">COUNTIF($F189:$AJ192,"=ВП")</f>
        <v>0</v>
      </c>
      <c r="AV189" s="98" t="n">
        <f aca="false">COUNTIF($F189:$AJ192,"=ДД")</f>
        <v>0</v>
      </c>
      <c r="AW189" s="98" t="n">
        <f aca="false">COUNTIF($F189:$AJ192,"=П")</f>
        <v>0</v>
      </c>
      <c r="AX189" s="98" t="n">
        <f aca="false">COUNTIF($F189:$AJ192,"=ПР")</f>
        <v>0</v>
      </c>
      <c r="AY189" s="99" t="n">
        <f aca="false">COUNTIF($F189:$AJ192,"=І")</f>
        <v>0</v>
      </c>
      <c r="AZ189" s="99" t="n">
        <f aca="false">COUNTIF($F189:$AJ192,"=НЗ")</f>
        <v>0</v>
      </c>
      <c r="BA189" s="73" t="str">
        <f aca="false">IF(C189&gt;1,Графік!$H$36,"")</f>
        <v/>
      </c>
    </row>
    <row r="190" customFormat="false" ht="12.75" hidden="false" customHeight="true" outlineLevel="0" collapsed="false">
      <c r="A190" s="57"/>
      <c r="B190" s="58"/>
      <c r="C190" s="102"/>
      <c r="D190" s="60"/>
      <c r="E190" s="100"/>
      <c r="F190" s="75" t="str">
        <f aca="false">IF(F189="Р",8,"")</f>
        <v/>
      </c>
      <c r="G190" s="76" t="str">
        <f aca="false">IF(G189="Р",8,"")</f>
        <v/>
      </c>
      <c r="H190" s="76" t="n">
        <f aca="false">IF(H189="Р",8,"")</f>
        <v>8</v>
      </c>
      <c r="I190" s="76" t="n">
        <f aca="false">IF(I189="Р",8,"")</f>
        <v>8</v>
      </c>
      <c r="J190" s="76" t="n">
        <f aca="false">IF(J189="Р",8,"")</f>
        <v>8</v>
      </c>
      <c r="K190" s="76" t="n">
        <f aca="false">IF(K189="Р",8,"")</f>
        <v>8</v>
      </c>
      <c r="L190" s="76" t="str">
        <f aca="false">IF(L189="Р",8,"")</f>
        <v/>
      </c>
      <c r="M190" s="76" t="str">
        <f aca="false">IF(M189="Р",8,"")</f>
        <v/>
      </c>
      <c r="N190" s="76" t="n">
        <f aca="false">IF(N189="Р",8,"")</f>
        <v>8</v>
      </c>
      <c r="O190" s="76" t="n">
        <f aca="false">IF(O189="Р",8,"")</f>
        <v>8</v>
      </c>
      <c r="P190" s="76" t="n">
        <f aca="false">IF(P189="Р",8,"")</f>
        <v>8</v>
      </c>
      <c r="Q190" s="76" t="n">
        <f aca="false">IF(Q189="Р",8,"")</f>
        <v>8</v>
      </c>
      <c r="R190" s="76" t="str">
        <f aca="false">IF(R189="Р",8,"")</f>
        <v/>
      </c>
      <c r="S190" s="76" t="str">
        <f aca="false">IF(S189="Р",8,"")</f>
        <v/>
      </c>
      <c r="T190" s="76" t="n">
        <f aca="false">IF(T189="Р",8,"")</f>
        <v>8</v>
      </c>
      <c r="U190" s="76" t="n">
        <f aca="false">IF(U189="Р",8,"")</f>
        <v>8</v>
      </c>
      <c r="V190" s="76" t="n">
        <f aca="false">IF(V189="Р",8,"")</f>
        <v>8</v>
      </c>
      <c r="W190" s="76" t="n">
        <f aca="false">IF(W189="Р",8,"")</f>
        <v>8</v>
      </c>
      <c r="X190" s="76" t="str">
        <f aca="false">IF(X189="Р",8,"")</f>
        <v/>
      </c>
      <c r="Y190" s="76" t="str">
        <f aca="false">IF(Y189="Р",8,"")</f>
        <v/>
      </c>
      <c r="Z190" s="76" t="n">
        <f aca="false">IF(Z189="Р",8,"")</f>
        <v>8</v>
      </c>
      <c r="AA190" s="76" t="n">
        <f aca="false">IF(AA189="Р",8,"")</f>
        <v>8</v>
      </c>
      <c r="AB190" s="76" t="n">
        <f aca="false">IF(AB189="Р",8,"")</f>
        <v>8</v>
      </c>
      <c r="AC190" s="76" t="n">
        <f aca="false">IF(AC189="Р",8,"")</f>
        <v>8</v>
      </c>
      <c r="AD190" s="76" t="str">
        <f aca="false">IF(AD189="Р",8,"")</f>
        <v/>
      </c>
      <c r="AE190" s="76" t="str">
        <f aca="false">IF(AE189="Р",8,"")</f>
        <v/>
      </c>
      <c r="AF190" s="76" t="n">
        <f aca="false">IF(AF189="Р",8,"")</f>
        <v>8</v>
      </c>
      <c r="AG190" s="76" t="n">
        <f aca="false">IF(AG189="Р",8,"")</f>
        <v>8</v>
      </c>
      <c r="AH190" s="76"/>
      <c r="AI190" s="76"/>
      <c r="AJ190" s="79"/>
      <c r="AK190" s="93"/>
      <c r="AL190" s="94"/>
      <c r="AM190" s="95"/>
      <c r="AN190" s="96"/>
      <c r="AO190" s="70"/>
      <c r="AP190" s="70"/>
      <c r="AQ190" s="70"/>
      <c r="AR190" s="98"/>
      <c r="AS190" s="98"/>
      <c r="AT190" s="98"/>
      <c r="AU190" s="98"/>
      <c r="AV190" s="98"/>
      <c r="AW190" s="98"/>
      <c r="AX190" s="98"/>
      <c r="AY190" s="99"/>
      <c r="AZ190" s="99"/>
      <c r="BA190" s="73"/>
    </row>
    <row r="191" customFormat="false" ht="12.75" hidden="false" customHeight="true" outlineLevel="0" collapsed="false">
      <c r="A191" s="57"/>
      <c r="B191" s="58"/>
      <c r="C191" s="102"/>
      <c r="D191" s="60"/>
      <c r="E191" s="100"/>
      <c r="F191" s="81" t="str">
        <f aca="false">IF(F192&gt;0,"НУ","")</f>
        <v/>
      </c>
      <c r="G191" s="82" t="str">
        <f aca="false">IF(G192&gt;0,"НУ","")</f>
        <v/>
      </c>
      <c r="H191" s="82" t="str">
        <f aca="false">IF(H192&gt;0,"НУ","")</f>
        <v/>
      </c>
      <c r="I191" s="82" t="str">
        <f aca="false">IF(I192&gt;0,"НУ","")</f>
        <v/>
      </c>
      <c r="J191" s="82" t="str">
        <f aca="false">IF(J192&gt;0,"НУ","")</f>
        <v/>
      </c>
      <c r="K191" s="82" t="str">
        <f aca="false">IF(K192&gt;0,"НУ","")</f>
        <v/>
      </c>
      <c r="L191" s="82" t="str">
        <f aca="false">IF(L192&gt;0,"НУ","")</f>
        <v/>
      </c>
      <c r="M191" s="82" t="str">
        <f aca="false">IF(M192&gt;0,"НУ","")</f>
        <v/>
      </c>
      <c r="N191" s="82" t="str">
        <f aca="false">IF(N192&gt;0,"НУ","")</f>
        <v/>
      </c>
      <c r="O191" s="82" t="str">
        <f aca="false">IF(O192&gt;0,"НУ","")</f>
        <v/>
      </c>
      <c r="P191" s="82" t="str">
        <f aca="false">IF(P192&gt;0,"НУ","")</f>
        <v/>
      </c>
      <c r="Q191" s="82" t="str">
        <f aca="false">IF(Q192&gt;0,"НУ","")</f>
        <v/>
      </c>
      <c r="R191" s="82" t="str">
        <f aca="false">IF(R192&gt;0,"НУ","")</f>
        <v/>
      </c>
      <c r="S191" s="82" t="str">
        <f aca="false">IF(S192&gt;0,"НУ","")</f>
        <v/>
      </c>
      <c r="T191" s="82" t="str">
        <f aca="false">IF(T192&gt;0,"НУ","")</f>
        <v/>
      </c>
      <c r="U191" s="82" t="str">
        <f aca="false">IF(U192&gt;0,"НУ","")</f>
        <v/>
      </c>
      <c r="V191" s="82" t="str">
        <f aca="false">IF(V192&gt;0,"НУ","")</f>
        <v/>
      </c>
      <c r="W191" s="82" t="str">
        <f aca="false">IF(W192&gt;0,"НУ","")</f>
        <v/>
      </c>
      <c r="X191" s="82" t="str">
        <f aca="false">IF(X192&gt;0,"НУ","")</f>
        <v/>
      </c>
      <c r="Y191" s="82" t="str">
        <f aca="false">IF(Y192&gt;0,"НУ","")</f>
        <v/>
      </c>
      <c r="Z191" s="82" t="str">
        <f aca="false">IF(Z192&gt;0,"НУ","")</f>
        <v/>
      </c>
      <c r="AA191" s="82" t="str">
        <f aca="false">IF(AA192&gt;0,"НУ","")</f>
        <v/>
      </c>
      <c r="AB191" s="82" t="str">
        <f aca="false">IF(AB192&gt;0,"НУ","")</f>
        <v/>
      </c>
      <c r="AC191" s="82" t="str">
        <f aca="false">IF(AC192&gt;0,"НУ","")</f>
        <v/>
      </c>
      <c r="AD191" s="82" t="str">
        <f aca="false">IF(AD192&gt;0,"НУ","")</f>
        <v/>
      </c>
      <c r="AE191" s="82" t="str">
        <f aca="false">IF(AE192&gt;0,"НУ","")</f>
        <v/>
      </c>
      <c r="AF191" s="82" t="str">
        <f aca="false">IF(AF192&gt;0,"НУ","")</f>
        <v/>
      </c>
      <c r="AG191" s="82" t="str">
        <f aca="false">IF(AG192&gt;0,"НУ","")</f>
        <v/>
      </c>
      <c r="AH191" s="83" t="str">
        <f aca="false">IF(AH192&gt;0,"НУ","")</f>
        <v/>
      </c>
      <c r="AI191" s="83" t="str">
        <f aca="false">IF(AI192&gt;0,"НУ","")</f>
        <v/>
      </c>
      <c r="AJ191" s="85" t="str">
        <f aca="false">IF(AJ192&gt;0,"НУ","")</f>
        <v/>
      </c>
      <c r="AK191" s="93"/>
      <c r="AL191" s="94"/>
      <c r="AM191" s="95"/>
      <c r="AN191" s="96"/>
      <c r="AO191" s="70"/>
      <c r="AP191" s="70"/>
      <c r="AQ191" s="70"/>
      <c r="AR191" s="98"/>
      <c r="AS191" s="98"/>
      <c r="AT191" s="98"/>
      <c r="AU191" s="98"/>
      <c r="AV191" s="98"/>
      <c r="AW191" s="98"/>
      <c r="AX191" s="98"/>
      <c r="AY191" s="99"/>
      <c r="AZ191" s="99"/>
      <c r="BA191" s="73"/>
    </row>
    <row r="192" customFormat="false" ht="13.5" hidden="false" customHeight="true" outlineLevel="0" collapsed="false">
      <c r="A192" s="57"/>
      <c r="B192" s="58"/>
      <c r="C192" s="102"/>
      <c r="D192" s="60"/>
      <c r="E192" s="101"/>
      <c r="F192" s="87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91"/>
      <c r="AK192" s="93"/>
      <c r="AL192" s="94"/>
      <c r="AM192" s="95"/>
      <c r="AN192" s="96"/>
      <c r="AO192" s="70"/>
      <c r="AP192" s="70"/>
      <c r="AQ192" s="70"/>
      <c r="AR192" s="98"/>
      <c r="AS192" s="98"/>
      <c r="AT192" s="98"/>
      <c r="AU192" s="98"/>
      <c r="AV192" s="98"/>
      <c r="AW192" s="98"/>
      <c r="AX192" s="98"/>
      <c r="AY192" s="99"/>
      <c r="AZ192" s="99"/>
      <c r="BA192" s="73"/>
    </row>
    <row r="193" customFormat="false" ht="12.75" hidden="false" customHeight="true" outlineLevel="0" collapsed="false">
      <c r="A193" s="57" t="n">
        <v>46</v>
      </c>
      <c r="B193" s="58" t="str">
        <f aca="false">IFERROR(VLOOKUP($C193,Списки!$A$1:$C$3999,2,0),"")</f>
        <v/>
      </c>
      <c r="C193" s="102"/>
      <c r="D193" s="60" t="str">
        <f aca="false">IFERROR(VLOOKUP($C193,Списки!$A$1:$C$3999,3,0),"")</f>
        <v/>
      </c>
      <c r="E193" s="92"/>
      <c r="F193" s="61" t="str">
        <f aca="false">VLOOKUP(F$11,Графік!$E$5:$H$32,3,0)</f>
        <v>ВВ</v>
      </c>
      <c r="G193" s="62" t="str">
        <f aca="false">VLOOKUP(G$11,Графік!$E$5:$H$32,3,0)</f>
        <v>ВВ</v>
      </c>
      <c r="H193" s="62" t="str">
        <f aca="false">VLOOKUP(H$11,Графік!$E$5:$H$32,3,0)</f>
        <v>Р</v>
      </c>
      <c r="I193" s="62" t="str">
        <f aca="false">VLOOKUP(I$11,Графік!$E$5:$H$32,3,0)</f>
        <v>Р</v>
      </c>
      <c r="J193" s="62" t="str">
        <f aca="false">VLOOKUP(J$11,Графік!$E$5:$H$32,3,0)</f>
        <v>Р</v>
      </c>
      <c r="K193" s="62" t="str">
        <f aca="false">VLOOKUP(K$11,Графік!$E$5:$H$32,3,0)</f>
        <v>Р</v>
      </c>
      <c r="L193" s="62" t="str">
        <f aca="false">VLOOKUP(L$11,Графік!$E$5:$H$32,3,0)</f>
        <v>ВВ</v>
      </c>
      <c r="M193" s="62" t="str">
        <f aca="false">VLOOKUP(M$11,Графік!$E$5:$H$32,3,0)</f>
        <v>ВВ</v>
      </c>
      <c r="N193" s="62" t="str">
        <f aca="false">VLOOKUP(N$11,Графік!$E$5:$H$32,3,0)</f>
        <v>Р</v>
      </c>
      <c r="O193" s="62" t="str">
        <f aca="false">VLOOKUP(O$11,Графік!$E$5:$H$32,3,0)</f>
        <v>Р</v>
      </c>
      <c r="P193" s="62" t="str">
        <f aca="false">VLOOKUP(P$11,Графік!$E$5:$H$32,3,0)</f>
        <v>Р</v>
      </c>
      <c r="Q193" s="62" t="str">
        <f aca="false">VLOOKUP(Q$11,Графік!$E$5:$H$32,3,0)</f>
        <v>Р</v>
      </c>
      <c r="R193" s="62" t="str">
        <f aca="false">VLOOKUP(R$11,Графік!$E$5:$H$32,3,0)</f>
        <v>ВВ</v>
      </c>
      <c r="S193" s="62" t="str">
        <f aca="false">VLOOKUP(S$11,Графік!$E$5:$H$32,3,0)</f>
        <v>ВВ</v>
      </c>
      <c r="T193" s="62" t="str">
        <f aca="false">VLOOKUP(T$11,Графік!$E$5:$H$32,3,0)</f>
        <v>Р</v>
      </c>
      <c r="U193" s="62" t="str">
        <f aca="false">VLOOKUP(U$11,Графік!$E$5:$H$32,3,0)</f>
        <v>Р</v>
      </c>
      <c r="V193" s="62" t="str">
        <f aca="false">VLOOKUP(V$11,Графік!$E$5:$H$32,3,0)</f>
        <v>Р</v>
      </c>
      <c r="W193" s="62" t="str">
        <f aca="false">VLOOKUP(W$11,Графік!$E$5:$H$32,3,0)</f>
        <v>Р</v>
      </c>
      <c r="X193" s="62" t="str">
        <f aca="false">VLOOKUP(X$11,Графік!$E$5:$H$32,3,0)</f>
        <v>ВВ</v>
      </c>
      <c r="Y193" s="62" t="str">
        <f aca="false">VLOOKUP(Y$11,Графік!$E$5:$H$32,3,0)</f>
        <v>ВВ</v>
      </c>
      <c r="Z193" s="62" t="str">
        <f aca="false">VLOOKUP(Z$11,Графік!$E$5:$H$32,3,0)</f>
        <v>Р</v>
      </c>
      <c r="AA193" s="62" t="str">
        <f aca="false">VLOOKUP(AA$11,Графік!$E$5:$H$32,3,0)</f>
        <v>Р</v>
      </c>
      <c r="AB193" s="62" t="str">
        <f aca="false">VLOOKUP(AB$11,Графік!$E$5:$H$32,3,0)</f>
        <v>Р</v>
      </c>
      <c r="AC193" s="62" t="str">
        <f aca="false">VLOOKUP(AC$11,Графік!$E$5:$H$32,3,0)</f>
        <v>Р</v>
      </c>
      <c r="AD193" s="62" t="str">
        <f aca="false">VLOOKUP(AD$11,Графік!$E$5:$H$32,3,0)</f>
        <v>ВВ</v>
      </c>
      <c r="AE193" s="62" t="str">
        <f aca="false">VLOOKUP(AE$11,Графік!$E$5:$H$32,3,0)</f>
        <v>ВВ</v>
      </c>
      <c r="AF193" s="62" t="str">
        <f aca="false">VLOOKUP(AF$11,Графік!$E$5:$H$32,3,0)</f>
        <v>Р</v>
      </c>
      <c r="AG193" s="62" t="str">
        <f aca="false">VLOOKUP(AG$11,Графік!$E$5:$H$32,3,0)</f>
        <v>Р</v>
      </c>
      <c r="AH193" s="62"/>
      <c r="AI193" s="62"/>
      <c r="AJ193" s="65"/>
      <c r="AK193" s="93" t="n">
        <f aca="false">SUMIF($F193:$AJ196,"Р",$F194:$AJ194)</f>
        <v>144</v>
      </c>
      <c r="AL193" s="94" t="n">
        <f aca="false">SUMIF($F195:$AJ196,"НУ",$F196:$AJ196)</f>
        <v>0</v>
      </c>
      <c r="AM193" s="95" t="n">
        <f aca="false">SUMIF(F193:AJ196,"РВ",F194:AJ194)</f>
        <v>0</v>
      </c>
      <c r="AN193" s="96" t="n">
        <f aca="false">AK193+AL193+AM193</f>
        <v>144</v>
      </c>
      <c r="AO193" s="70" t="n">
        <f aca="false">COUNTIF($F193:$AJ196,"=Р")</f>
        <v>18</v>
      </c>
      <c r="AP193" s="97" t="n">
        <f aca="false">COUNTIF($F193:$AJ196,"=ВВ")</f>
        <v>10</v>
      </c>
      <c r="AQ193" s="97" t="n">
        <f aca="false">COUNTIF($F193:$AJ196,"=В")</f>
        <v>0</v>
      </c>
      <c r="AR193" s="98" t="n">
        <f aca="false">COUNTIF($F193:$AJ196,"=НА")</f>
        <v>0</v>
      </c>
      <c r="AS193" s="98" t="n">
        <f aca="false">COUNTIF(F193:AJ196,"=ТН")</f>
        <v>0</v>
      </c>
      <c r="AT193" s="98" t="n">
        <f aca="false">COUNTIF($F193:$AJ196,"=ВД")</f>
        <v>0</v>
      </c>
      <c r="AU193" s="98" t="n">
        <f aca="false">COUNTIF($F193:$AJ196,"=ВП")</f>
        <v>0</v>
      </c>
      <c r="AV193" s="98" t="n">
        <f aca="false">COUNTIF($F193:$AJ196,"=ДД")</f>
        <v>0</v>
      </c>
      <c r="AW193" s="98" t="n">
        <f aca="false">COUNTIF($F193:$AJ196,"=П")</f>
        <v>0</v>
      </c>
      <c r="AX193" s="98" t="n">
        <f aca="false">COUNTIF($F193:$AJ196,"=ПР")</f>
        <v>0</v>
      </c>
      <c r="AY193" s="99" t="n">
        <f aca="false">COUNTIF($F193:$AJ196,"=І")</f>
        <v>0</v>
      </c>
      <c r="AZ193" s="99" t="n">
        <f aca="false">COUNTIF($F193:$AJ196,"=НЗ")</f>
        <v>0</v>
      </c>
      <c r="BA193" s="73" t="str">
        <f aca="false">IF(C193&gt;1,Графік!$H$36,"")</f>
        <v/>
      </c>
    </row>
    <row r="194" customFormat="false" ht="12.75" hidden="false" customHeight="true" outlineLevel="0" collapsed="false">
      <c r="A194" s="57"/>
      <c r="B194" s="58"/>
      <c r="C194" s="102"/>
      <c r="D194" s="60"/>
      <c r="E194" s="100"/>
      <c r="F194" s="75" t="str">
        <f aca="false">IF(F193="Р",8,"")</f>
        <v/>
      </c>
      <c r="G194" s="76" t="str">
        <f aca="false">IF(G193="Р",8,"")</f>
        <v/>
      </c>
      <c r="H194" s="76" t="n">
        <f aca="false">IF(H193="Р",8,"")</f>
        <v>8</v>
      </c>
      <c r="I194" s="76" t="n">
        <f aca="false">IF(I193="Р",8,"")</f>
        <v>8</v>
      </c>
      <c r="J194" s="76" t="n">
        <f aca="false">IF(J193="Р",8,"")</f>
        <v>8</v>
      </c>
      <c r="K194" s="76" t="n">
        <f aca="false">IF(K193="Р",8,"")</f>
        <v>8</v>
      </c>
      <c r="L194" s="76" t="str">
        <f aca="false">IF(L193="Р",8,"")</f>
        <v/>
      </c>
      <c r="M194" s="76" t="str">
        <f aca="false">IF(M193="Р",8,"")</f>
        <v/>
      </c>
      <c r="N194" s="76" t="n">
        <f aca="false">IF(N193="Р",8,"")</f>
        <v>8</v>
      </c>
      <c r="O194" s="76" t="n">
        <f aca="false">IF(O193="Р",8,"")</f>
        <v>8</v>
      </c>
      <c r="P194" s="76" t="n">
        <f aca="false">IF(P193="Р",8,"")</f>
        <v>8</v>
      </c>
      <c r="Q194" s="76" t="n">
        <f aca="false">IF(Q193="Р",8,"")</f>
        <v>8</v>
      </c>
      <c r="R194" s="76" t="str">
        <f aca="false">IF(R193="Р",8,"")</f>
        <v/>
      </c>
      <c r="S194" s="76" t="str">
        <f aca="false">IF(S193="Р",8,"")</f>
        <v/>
      </c>
      <c r="T194" s="76" t="n">
        <f aca="false">IF(T193="Р",8,"")</f>
        <v>8</v>
      </c>
      <c r="U194" s="76" t="n">
        <f aca="false">IF(U193="Р",8,"")</f>
        <v>8</v>
      </c>
      <c r="V194" s="76" t="n">
        <f aca="false">IF(V193="Р",8,"")</f>
        <v>8</v>
      </c>
      <c r="W194" s="76" t="n">
        <f aca="false">IF(W193="Р",8,"")</f>
        <v>8</v>
      </c>
      <c r="X194" s="76" t="str">
        <f aca="false">IF(X193="Р",8,"")</f>
        <v/>
      </c>
      <c r="Y194" s="76" t="str">
        <f aca="false">IF(Y193="Р",8,"")</f>
        <v/>
      </c>
      <c r="Z194" s="76" t="n">
        <f aca="false">IF(Z193="Р",8,"")</f>
        <v>8</v>
      </c>
      <c r="AA194" s="76" t="n">
        <f aca="false">IF(AA193="Р",8,"")</f>
        <v>8</v>
      </c>
      <c r="AB194" s="76" t="n">
        <f aca="false">IF(AB193="Р",8,"")</f>
        <v>8</v>
      </c>
      <c r="AC194" s="76" t="n">
        <f aca="false">IF(AC193="Р",8,"")</f>
        <v>8</v>
      </c>
      <c r="AD194" s="76" t="str">
        <f aca="false">IF(AD193="Р",8,"")</f>
        <v/>
      </c>
      <c r="AE194" s="76" t="str">
        <f aca="false">IF(AE193="Р",8,"")</f>
        <v/>
      </c>
      <c r="AF194" s="76" t="n">
        <f aca="false">IF(AF193="Р",8,"")</f>
        <v>8</v>
      </c>
      <c r="AG194" s="76" t="n">
        <f aca="false">IF(AG193="Р",8,"")</f>
        <v>8</v>
      </c>
      <c r="AH194" s="76"/>
      <c r="AI194" s="76"/>
      <c r="AJ194" s="79"/>
      <c r="AK194" s="93"/>
      <c r="AL194" s="94"/>
      <c r="AM194" s="95"/>
      <c r="AN194" s="96"/>
      <c r="AO194" s="70"/>
      <c r="AP194" s="70"/>
      <c r="AQ194" s="70"/>
      <c r="AR194" s="98"/>
      <c r="AS194" s="98"/>
      <c r="AT194" s="98"/>
      <c r="AU194" s="98"/>
      <c r="AV194" s="98"/>
      <c r="AW194" s="98"/>
      <c r="AX194" s="98"/>
      <c r="AY194" s="99"/>
      <c r="AZ194" s="99"/>
      <c r="BA194" s="73"/>
    </row>
    <row r="195" customFormat="false" ht="12.75" hidden="false" customHeight="true" outlineLevel="0" collapsed="false">
      <c r="A195" s="57"/>
      <c r="B195" s="58"/>
      <c r="C195" s="102"/>
      <c r="D195" s="60"/>
      <c r="E195" s="100"/>
      <c r="F195" s="81" t="str">
        <f aca="false">IF(F196&gt;0,"НУ","")</f>
        <v/>
      </c>
      <c r="G195" s="82" t="str">
        <f aca="false">IF(G196&gt;0,"НУ","")</f>
        <v/>
      </c>
      <c r="H195" s="82" t="str">
        <f aca="false">IF(H196&gt;0,"НУ","")</f>
        <v/>
      </c>
      <c r="I195" s="82" t="str">
        <f aca="false">IF(I196&gt;0,"НУ","")</f>
        <v/>
      </c>
      <c r="J195" s="82" t="str">
        <f aca="false">IF(J196&gt;0,"НУ","")</f>
        <v/>
      </c>
      <c r="K195" s="82" t="str">
        <f aca="false">IF(K196&gt;0,"НУ","")</f>
        <v/>
      </c>
      <c r="L195" s="82" t="str">
        <f aca="false">IF(L196&gt;0,"НУ","")</f>
        <v/>
      </c>
      <c r="M195" s="82" t="str">
        <f aca="false">IF(M196&gt;0,"НУ","")</f>
        <v/>
      </c>
      <c r="N195" s="82" t="str">
        <f aca="false">IF(N196&gt;0,"НУ","")</f>
        <v/>
      </c>
      <c r="O195" s="82" t="str">
        <f aca="false">IF(O196&gt;0,"НУ","")</f>
        <v/>
      </c>
      <c r="P195" s="82" t="str">
        <f aca="false">IF(P196&gt;0,"НУ","")</f>
        <v/>
      </c>
      <c r="Q195" s="82" t="str">
        <f aca="false">IF(Q196&gt;0,"НУ","")</f>
        <v/>
      </c>
      <c r="R195" s="82" t="str">
        <f aca="false">IF(R196&gt;0,"НУ","")</f>
        <v/>
      </c>
      <c r="S195" s="82" t="str">
        <f aca="false">IF(S196&gt;0,"НУ","")</f>
        <v/>
      </c>
      <c r="T195" s="82" t="str">
        <f aca="false">IF(T196&gt;0,"НУ","")</f>
        <v/>
      </c>
      <c r="U195" s="82" t="str">
        <f aca="false">IF(U196&gt;0,"НУ","")</f>
        <v/>
      </c>
      <c r="V195" s="82" t="str">
        <f aca="false">IF(V196&gt;0,"НУ","")</f>
        <v/>
      </c>
      <c r="W195" s="82" t="str">
        <f aca="false">IF(W196&gt;0,"НУ","")</f>
        <v/>
      </c>
      <c r="X195" s="82" t="str">
        <f aca="false">IF(X196&gt;0,"НУ","")</f>
        <v/>
      </c>
      <c r="Y195" s="82" t="str">
        <f aca="false">IF(Y196&gt;0,"НУ","")</f>
        <v/>
      </c>
      <c r="Z195" s="82" t="str">
        <f aca="false">IF(Z196&gt;0,"НУ","")</f>
        <v/>
      </c>
      <c r="AA195" s="82" t="str">
        <f aca="false">IF(AA196&gt;0,"НУ","")</f>
        <v/>
      </c>
      <c r="AB195" s="82" t="str">
        <f aca="false">IF(AB196&gt;0,"НУ","")</f>
        <v/>
      </c>
      <c r="AC195" s="82" t="str">
        <f aca="false">IF(AC196&gt;0,"НУ","")</f>
        <v/>
      </c>
      <c r="AD195" s="82" t="str">
        <f aca="false">IF(AD196&gt;0,"НУ","")</f>
        <v/>
      </c>
      <c r="AE195" s="82" t="str">
        <f aca="false">IF(AE196&gt;0,"НУ","")</f>
        <v/>
      </c>
      <c r="AF195" s="82" t="str">
        <f aca="false">IF(AF196&gt;0,"НУ","")</f>
        <v/>
      </c>
      <c r="AG195" s="82" t="str">
        <f aca="false">IF(AG196&gt;0,"НУ","")</f>
        <v/>
      </c>
      <c r="AH195" s="83" t="str">
        <f aca="false">IF(AH196&gt;0,"НУ","")</f>
        <v/>
      </c>
      <c r="AI195" s="83" t="str">
        <f aca="false">IF(AI196&gt;0,"НУ","")</f>
        <v/>
      </c>
      <c r="AJ195" s="85" t="str">
        <f aca="false">IF(AJ196&gt;0,"НУ","")</f>
        <v/>
      </c>
      <c r="AK195" s="93"/>
      <c r="AL195" s="94"/>
      <c r="AM195" s="95"/>
      <c r="AN195" s="96"/>
      <c r="AO195" s="70"/>
      <c r="AP195" s="70"/>
      <c r="AQ195" s="70"/>
      <c r="AR195" s="98"/>
      <c r="AS195" s="98"/>
      <c r="AT195" s="98"/>
      <c r="AU195" s="98"/>
      <c r="AV195" s="98"/>
      <c r="AW195" s="98"/>
      <c r="AX195" s="98"/>
      <c r="AY195" s="99"/>
      <c r="AZ195" s="99"/>
      <c r="BA195" s="73"/>
    </row>
    <row r="196" customFormat="false" ht="13.5" hidden="false" customHeight="true" outlineLevel="0" collapsed="false">
      <c r="A196" s="57"/>
      <c r="B196" s="58"/>
      <c r="C196" s="102"/>
      <c r="D196" s="60"/>
      <c r="E196" s="101"/>
      <c r="F196" s="87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91"/>
      <c r="AK196" s="93"/>
      <c r="AL196" s="94"/>
      <c r="AM196" s="95"/>
      <c r="AN196" s="96"/>
      <c r="AO196" s="70"/>
      <c r="AP196" s="70"/>
      <c r="AQ196" s="70"/>
      <c r="AR196" s="98"/>
      <c r="AS196" s="98"/>
      <c r="AT196" s="98"/>
      <c r="AU196" s="98"/>
      <c r="AV196" s="98"/>
      <c r="AW196" s="98"/>
      <c r="AX196" s="98"/>
      <c r="AY196" s="99"/>
      <c r="AZ196" s="99"/>
      <c r="BA196" s="73"/>
    </row>
    <row r="197" customFormat="false" ht="12.75" hidden="false" customHeight="true" outlineLevel="0" collapsed="false">
      <c r="A197" s="57" t="n">
        <v>47</v>
      </c>
      <c r="B197" s="58" t="str">
        <f aca="false">IFERROR(VLOOKUP($C197,Списки!$A$1:$C$3999,2,0),"")</f>
        <v/>
      </c>
      <c r="C197" s="102"/>
      <c r="D197" s="60" t="str">
        <f aca="false">IFERROR(VLOOKUP($C197,Списки!$A$1:$C$3999,3,0),"")</f>
        <v/>
      </c>
      <c r="E197" s="92"/>
      <c r="F197" s="61" t="str">
        <f aca="false">VLOOKUP(F$11,Графік!$E$5:$H$32,3,0)</f>
        <v>ВВ</v>
      </c>
      <c r="G197" s="62" t="str">
        <f aca="false">VLOOKUP(G$11,Графік!$E$5:$H$32,3,0)</f>
        <v>ВВ</v>
      </c>
      <c r="H197" s="62" t="str">
        <f aca="false">VLOOKUP(H$11,Графік!$E$5:$H$32,3,0)</f>
        <v>Р</v>
      </c>
      <c r="I197" s="62" t="str">
        <f aca="false">VLOOKUP(I$11,Графік!$E$5:$H$32,3,0)</f>
        <v>Р</v>
      </c>
      <c r="J197" s="62" t="str">
        <f aca="false">VLOOKUP(J$11,Графік!$E$5:$H$32,3,0)</f>
        <v>Р</v>
      </c>
      <c r="K197" s="62" t="str">
        <f aca="false">VLOOKUP(K$11,Графік!$E$5:$H$32,3,0)</f>
        <v>Р</v>
      </c>
      <c r="L197" s="62" t="str">
        <f aca="false">VLOOKUP(L$11,Графік!$E$5:$H$32,3,0)</f>
        <v>ВВ</v>
      </c>
      <c r="M197" s="62" t="str">
        <f aca="false">VLOOKUP(M$11,Графік!$E$5:$H$32,3,0)</f>
        <v>ВВ</v>
      </c>
      <c r="N197" s="62" t="str">
        <f aca="false">VLOOKUP(N$11,Графік!$E$5:$H$32,3,0)</f>
        <v>Р</v>
      </c>
      <c r="O197" s="62" t="str">
        <f aca="false">VLOOKUP(O$11,Графік!$E$5:$H$32,3,0)</f>
        <v>Р</v>
      </c>
      <c r="P197" s="62" t="str">
        <f aca="false">VLOOKUP(P$11,Графік!$E$5:$H$32,3,0)</f>
        <v>Р</v>
      </c>
      <c r="Q197" s="62" t="str">
        <f aca="false">VLOOKUP(Q$11,Графік!$E$5:$H$32,3,0)</f>
        <v>Р</v>
      </c>
      <c r="R197" s="62" t="str">
        <f aca="false">VLOOKUP(R$11,Графік!$E$5:$H$32,3,0)</f>
        <v>ВВ</v>
      </c>
      <c r="S197" s="62" t="str">
        <f aca="false">VLOOKUP(S$11,Графік!$E$5:$H$32,3,0)</f>
        <v>ВВ</v>
      </c>
      <c r="T197" s="62" t="str">
        <f aca="false">VLOOKUP(T$11,Графік!$E$5:$H$32,3,0)</f>
        <v>Р</v>
      </c>
      <c r="U197" s="62" t="str">
        <f aca="false">VLOOKUP(U$11,Графік!$E$5:$H$32,3,0)</f>
        <v>Р</v>
      </c>
      <c r="V197" s="62" t="str">
        <f aca="false">VLOOKUP(V$11,Графік!$E$5:$H$32,3,0)</f>
        <v>Р</v>
      </c>
      <c r="W197" s="62" t="str">
        <f aca="false">VLOOKUP(W$11,Графік!$E$5:$H$32,3,0)</f>
        <v>Р</v>
      </c>
      <c r="X197" s="62" t="str">
        <f aca="false">VLOOKUP(X$11,Графік!$E$5:$H$32,3,0)</f>
        <v>ВВ</v>
      </c>
      <c r="Y197" s="62" t="str">
        <f aca="false">VLOOKUP(Y$11,Графік!$E$5:$H$32,3,0)</f>
        <v>ВВ</v>
      </c>
      <c r="Z197" s="62" t="str">
        <f aca="false">VLOOKUP(Z$11,Графік!$E$5:$H$32,3,0)</f>
        <v>Р</v>
      </c>
      <c r="AA197" s="62" t="str">
        <f aca="false">VLOOKUP(AA$11,Графік!$E$5:$H$32,3,0)</f>
        <v>Р</v>
      </c>
      <c r="AB197" s="62" t="str">
        <f aca="false">VLOOKUP(AB$11,Графік!$E$5:$H$32,3,0)</f>
        <v>Р</v>
      </c>
      <c r="AC197" s="62" t="str">
        <f aca="false">VLOOKUP(AC$11,Графік!$E$5:$H$32,3,0)</f>
        <v>Р</v>
      </c>
      <c r="AD197" s="62" t="str">
        <f aca="false">VLOOKUP(AD$11,Графік!$E$5:$H$32,3,0)</f>
        <v>ВВ</v>
      </c>
      <c r="AE197" s="62" t="str">
        <f aca="false">VLOOKUP(AE$11,Графік!$E$5:$H$32,3,0)</f>
        <v>ВВ</v>
      </c>
      <c r="AF197" s="62" t="str">
        <f aca="false">VLOOKUP(AF$11,Графік!$E$5:$H$32,3,0)</f>
        <v>Р</v>
      </c>
      <c r="AG197" s="62" t="str">
        <f aca="false">VLOOKUP(AG$11,Графік!$E$5:$H$32,3,0)</f>
        <v>Р</v>
      </c>
      <c r="AH197" s="62"/>
      <c r="AI197" s="62"/>
      <c r="AJ197" s="65"/>
      <c r="AK197" s="93" t="n">
        <f aca="false">SUMIF($F197:$AJ200,"Р",$F198:$AJ198)</f>
        <v>144</v>
      </c>
      <c r="AL197" s="94" t="n">
        <f aca="false">SUMIF($F199:$AJ200,"НУ",$F200:$AJ200)</f>
        <v>0</v>
      </c>
      <c r="AM197" s="95" t="n">
        <f aca="false">SUMIF(F197:AJ200,"РВ",F198:AJ198)</f>
        <v>0</v>
      </c>
      <c r="AN197" s="96" t="n">
        <f aca="false">AK197+AL197+AM197</f>
        <v>144</v>
      </c>
      <c r="AO197" s="70" t="n">
        <f aca="false">COUNTIF($F197:$AJ200,"=Р")</f>
        <v>18</v>
      </c>
      <c r="AP197" s="97" t="n">
        <f aca="false">COUNTIF($F197:$AJ200,"=ВВ")</f>
        <v>10</v>
      </c>
      <c r="AQ197" s="97" t="n">
        <f aca="false">COUNTIF($F197:$AJ200,"=В")</f>
        <v>0</v>
      </c>
      <c r="AR197" s="98" t="n">
        <f aca="false">COUNTIF($F197:$AJ200,"=НА")</f>
        <v>0</v>
      </c>
      <c r="AS197" s="98" t="n">
        <f aca="false">COUNTIF(F197:AJ200,"=ТН")</f>
        <v>0</v>
      </c>
      <c r="AT197" s="98" t="n">
        <f aca="false">COUNTIF($F197:$AJ200,"=ВД")</f>
        <v>0</v>
      </c>
      <c r="AU197" s="98" t="n">
        <f aca="false">COUNTIF($F197:$AJ200,"=ВП")</f>
        <v>0</v>
      </c>
      <c r="AV197" s="98" t="n">
        <f aca="false">COUNTIF($F197:$AJ200,"=ДД")</f>
        <v>0</v>
      </c>
      <c r="AW197" s="98" t="n">
        <f aca="false">COUNTIF($F197:$AJ200,"=П")</f>
        <v>0</v>
      </c>
      <c r="AX197" s="98" t="n">
        <f aca="false">COUNTIF($F197:$AJ200,"=ПР")</f>
        <v>0</v>
      </c>
      <c r="AY197" s="99" t="n">
        <f aca="false">COUNTIF($F197:$AJ200,"=І")</f>
        <v>0</v>
      </c>
      <c r="AZ197" s="99" t="n">
        <f aca="false">COUNTIF($F197:$AJ200,"=НЗ")</f>
        <v>0</v>
      </c>
      <c r="BA197" s="73" t="str">
        <f aca="false">IF(C197&gt;1,Графік!$H$36,"")</f>
        <v/>
      </c>
    </row>
    <row r="198" customFormat="false" ht="12.75" hidden="false" customHeight="true" outlineLevel="0" collapsed="false">
      <c r="A198" s="57"/>
      <c r="B198" s="58"/>
      <c r="C198" s="102"/>
      <c r="D198" s="60"/>
      <c r="E198" s="100"/>
      <c r="F198" s="75" t="str">
        <f aca="false">IF(F197="Р",8,"")</f>
        <v/>
      </c>
      <c r="G198" s="76" t="str">
        <f aca="false">IF(G197="Р",8,"")</f>
        <v/>
      </c>
      <c r="H198" s="76" t="n">
        <f aca="false">IF(H197="Р",8,"")</f>
        <v>8</v>
      </c>
      <c r="I198" s="76" t="n">
        <f aca="false">IF(I197="Р",8,"")</f>
        <v>8</v>
      </c>
      <c r="J198" s="76" t="n">
        <f aca="false">IF(J197="Р",8,"")</f>
        <v>8</v>
      </c>
      <c r="K198" s="76" t="n">
        <f aca="false">IF(K197="Р",8,"")</f>
        <v>8</v>
      </c>
      <c r="L198" s="76" t="str">
        <f aca="false">IF(L197="Р",8,"")</f>
        <v/>
      </c>
      <c r="M198" s="76" t="str">
        <f aca="false">IF(M197="Р",8,"")</f>
        <v/>
      </c>
      <c r="N198" s="76" t="n">
        <f aca="false">IF(N197="Р",8,"")</f>
        <v>8</v>
      </c>
      <c r="O198" s="76" t="n">
        <f aca="false">IF(O197="Р",8,"")</f>
        <v>8</v>
      </c>
      <c r="P198" s="76" t="n">
        <f aca="false">IF(P197="Р",8,"")</f>
        <v>8</v>
      </c>
      <c r="Q198" s="76" t="n">
        <f aca="false">IF(Q197="Р",8,"")</f>
        <v>8</v>
      </c>
      <c r="R198" s="76" t="str">
        <f aca="false">IF(R197="Р",8,"")</f>
        <v/>
      </c>
      <c r="S198" s="76" t="str">
        <f aca="false">IF(S197="Р",8,"")</f>
        <v/>
      </c>
      <c r="T198" s="76" t="n">
        <f aca="false">IF(T197="Р",8,"")</f>
        <v>8</v>
      </c>
      <c r="U198" s="76" t="n">
        <f aca="false">IF(U197="Р",8,"")</f>
        <v>8</v>
      </c>
      <c r="V198" s="76" t="n">
        <f aca="false">IF(V197="Р",8,"")</f>
        <v>8</v>
      </c>
      <c r="W198" s="76" t="n">
        <f aca="false">IF(W197="Р",8,"")</f>
        <v>8</v>
      </c>
      <c r="X198" s="76" t="str">
        <f aca="false">IF(X197="Р",8,"")</f>
        <v/>
      </c>
      <c r="Y198" s="76" t="str">
        <f aca="false">IF(Y197="Р",8,"")</f>
        <v/>
      </c>
      <c r="Z198" s="76" t="n">
        <f aca="false">IF(Z197="Р",8,"")</f>
        <v>8</v>
      </c>
      <c r="AA198" s="76" t="n">
        <f aca="false">IF(AA197="Р",8,"")</f>
        <v>8</v>
      </c>
      <c r="AB198" s="76" t="n">
        <f aca="false">IF(AB197="Р",8,"")</f>
        <v>8</v>
      </c>
      <c r="AC198" s="76" t="n">
        <f aca="false">IF(AC197="Р",8,"")</f>
        <v>8</v>
      </c>
      <c r="AD198" s="76" t="str">
        <f aca="false">IF(AD197="Р",8,"")</f>
        <v/>
      </c>
      <c r="AE198" s="76" t="str">
        <f aca="false">IF(AE197="Р",8,"")</f>
        <v/>
      </c>
      <c r="AF198" s="76" t="n">
        <f aca="false">IF(AF197="Р",8,"")</f>
        <v>8</v>
      </c>
      <c r="AG198" s="76" t="n">
        <f aca="false">IF(AG197="Р",8,"")</f>
        <v>8</v>
      </c>
      <c r="AH198" s="76"/>
      <c r="AI198" s="76"/>
      <c r="AJ198" s="79"/>
      <c r="AK198" s="93"/>
      <c r="AL198" s="94"/>
      <c r="AM198" s="95"/>
      <c r="AN198" s="96"/>
      <c r="AO198" s="70"/>
      <c r="AP198" s="70"/>
      <c r="AQ198" s="70"/>
      <c r="AR198" s="98"/>
      <c r="AS198" s="98"/>
      <c r="AT198" s="98"/>
      <c r="AU198" s="98"/>
      <c r="AV198" s="98"/>
      <c r="AW198" s="98"/>
      <c r="AX198" s="98"/>
      <c r="AY198" s="99"/>
      <c r="AZ198" s="99"/>
      <c r="BA198" s="73"/>
    </row>
    <row r="199" customFormat="false" ht="12.75" hidden="false" customHeight="true" outlineLevel="0" collapsed="false">
      <c r="A199" s="57"/>
      <c r="B199" s="58"/>
      <c r="C199" s="102"/>
      <c r="D199" s="60"/>
      <c r="E199" s="100"/>
      <c r="F199" s="81" t="str">
        <f aca="false">IF(F200&gt;0,"НУ","")</f>
        <v/>
      </c>
      <c r="G199" s="82" t="str">
        <f aca="false">IF(G200&gt;0,"НУ","")</f>
        <v/>
      </c>
      <c r="H199" s="82" t="str">
        <f aca="false">IF(H200&gt;0,"НУ","")</f>
        <v/>
      </c>
      <c r="I199" s="82" t="str">
        <f aca="false">IF(I200&gt;0,"НУ","")</f>
        <v/>
      </c>
      <c r="J199" s="82" t="str">
        <f aca="false">IF(J200&gt;0,"НУ","")</f>
        <v/>
      </c>
      <c r="K199" s="82" t="str">
        <f aca="false">IF(K200&gt;0,"НУ","")</f>
        <v/>
      </c>
      <c r="L199" s="82" t="str">
        <f aca="false">IF(L200&gt;0,"НУ","")</f>
        <v/>
      </c>
      <c r="M199" s="82" t="str">
        <f aca="false">IF(M200&gt;0,"НУ","")</f>
        <v/>
      </c>
      <c r="N199" s="82" t="str">
        <f aca="false">IF(N200&gt;0,"НУ","")</f>
        <v/>
      </c>
      <c r="O199" s="82" t="str">
        <f aca="false">IF(O200&gt;0,"НУ","")</f>
        <v/>
      </c>
      <c r="P199" s="82" t="str">
        <f aca="false">IF(P200&gt;0,"НУ","")</f>
        <v/>
      </c>
      <c r="Q199" s="82" t="str">
        <f aca="false">IF(Q200&gt;0,"НУ","")</f>
        <v/>
      </c>
      <c r="R199" s="82" t="str">
        <f aca="false">IF(R200&gt;0,"НУ","")</f>
        <v/>
      </c>
      <c r="S199" s="82" t="str">
        <f aca="false">IF(S200&gt;0,"НУ","")</f>
        <v/>
      </c>
      <c r="T199" s="82" t="str">
        <f aca="false">IF(T200&gt;0,"НУ","")</f>
        <v/>
      </c>
      <c r="U199" s="82" t="str">
        <f aca="false">IF(U200&gt;0,"НУ","")</f>
        <v/>
      </c>
      <c r="V199" s="82" t="str">
        <f aca="false">IF(V200&gt;0,"НУ","")</f>
        <v/>
      </c>
      <c r="W199" s="82" t="str">
        <f aca="false">IF(W200&gt;0,"НУ","")</f>
        <v/>
      </c>
      <c r="X199" s="82" t="str">
        <f aca="false">IF(X200&gt;0,"НУ","")</f>
        <v/>
      </c>
      <c r="Y199" s="82" t="str">
        <f aca="false">IF(Y200&gt;0,"НУ","")</f>
        <v/>
      </c>
      <c r="Z199" s="82" t="str">
        <f aca="false">IF(Z200&gt;0,"НУ","")</f>
        <v/>
      </c>
      <c r="AA199" s="82" t="str">
        <f aca="false">IF(AA200&gt;0,"НУ","")</f>
        <v/>
      </c>
      <c r="AB199" s="82" t="str">
        <f aca="false">IF(AB200&gt;0,"НУ","")</f>
        <v/>
      </c>
      <c r="AC199" s="82" t="str">
        <f aca="false">IF(AC200&gt;0,"НУ","")</f>
        <v/>
      </c>
      <c r="AD199" s="82" t="str">
        <f aca="false">IF(AD200&gt;0,"НУ","")</f>
        <v/>
      </c>
      <c r="AE199" s="82" t="str">
        <f aca="false">IF(AE200&gt;0,"НУ","")</f>
        <v/>
      </c>
      <c r="AF199" s="82" t="str">
        <f aca="false">IF(AF200&gt;0,"НУ","")</f>
        <v/>
      </c>
      <c r="AG199" s="82" t="str">
        <f aca="false">IF(AG200&gt;0,"НУ","")</f>
        <v/>
      </c>
      <c r="AH199" s="83" t="str">
        <f aca="false">IF(AH200&gt;0,"НУ","")</f>
        <v/>
      </c>
      <c r="AI199" s="83" t="str">
        <f aca="false">IF(AI200&gt;0,"НУ","")</f>
        <v/>
      </c>
      <c r="AJ199" s="85" t="str">
        <f aca="false">IF(AJ200&gt;0,"НУ","")</f>
        <v/>
      </c>
      <c r="AK199" s="93"/>
      <c r="AL199" s="94"/>
      <c r="AM199" s="95"/>
      <c r="AN199" s="96"/>
      <c r="AO199" s="70"/>
      <c r="AP199" s="70"/>
      <c r="AQ199" s="70"/>
      <c r="AR199" s="98"/>
      <c r="AS199" s="98"/>
      <c r="AT199" s="98"/>
      <c r="AU199" s="98"/>
      <c r="AV199" s="98"/>
      <c r="AW199" s="98"/>
      <c r="AX199" s="98"/>
      <c r="AY199" s="99"/>
      <c r="AZ199" s="99"/>
      <c r="BA199" s="73"/>
    </row>
    <row r="200" customFormat="false" ht="13.5" hidden="false" customHeight="true" outlineLevel="0" collapsed="false">
      <c r="A200" s="57"/>
      <c r="B200" s="58"/>
      <c r="C200" s="102"/>
      <c r="D200" s="60"/>
      <c r="E200" s="101"/>
      <c r="F200" s="87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91"/>
      <c r="AK200" s="93"/>
      <c r="AL200" s="94"/>
      <c r="AM200" s="95"/>
      <c r="AN200" s="96"/>
      <c r="AO200" s="70"/>
      <c r="AP200" s="70"/>
      <c r="AQ200" s="70"/>
      <c r="AR200" s="98"/>
      <c r="AS200" s="98"/>
      <c r="AT200" s="98"/>
      <c r="AU200" s="98"/>
      <c r="AV200" s="98"/>
      <c r="AW200" s="98"/>
      <c r="AX200" s="98"/>
      <c r="AY200" s="99"/>
      <c r="AZ200" s="99"/>
      <c r="BA200" s="73"/>
    </row>
    <row r="201" customFormat="false" ht="12.75" hidden="false" customHeight="true" outlineLevel="0" collapsed="false">
      <c r="A201" s="57" t="n">
        <v>48</v>
      </c>
      <c r="B201" s="58" t="str">
        <f aca="false">IFERROR(VLOOKUP($C201,Списки!$A$1:$C$3999,2,0),"")</f>
        <v/>
      </c>
      <c r="C201" s="102"/>
      <c r="D201" s="60" t="str">
        <f aca="false">IFERROR(VLOOKUP($C201,Списки!$A$1:$C$3999,3,0),"")</f>
        <v/>
      </c>
      <c r="E201" s="92"/>
      <c r="F201" s="61" t="str">
        <f aca="false">VLOOKUP(F$11,Графік!$E$5:$H$32,3,0)</f>
        <v>ВВ</v>
      </c>
      <c r="G201" s="62" t="str">
        <f aca="false">VLOOKUP(G$11,Графік!$E$5:$H$32,3,0)</f>
        <v>ВВ</v>
      </c>
      <c r="H201" s="62" t="str">
        <f aca="false">VLOOKUP(H$11,Графік!$E$5:$H$32,3,0)</f>
        <v>Р</v>
      </c>
      <c r="I201" s="62" t="str">
        <f aca="false">VLOOKUP(I$11,Графік!$E$5:$H$32,3,0)</f>
        <v>Р</v>
      </c>
      <c r="J201" s="62" t="str">
        <f aca="false">VLOOKUP(J$11,Графік!$E$5:$H$32,3,0)</f>
        <v>Р</v>
      </c>
      <c r="K201" s="62" t="str">
        <f aca="false">VLOOKUP(K$11,Графік!$E$5:$H$32,3,0)</f>
        <v>Р</v>
      </c>
      <c r="L201" s="62" t="str">
        <f aca="false">VLOOKUP(L$11,Графік!$E$5:$H$32,3,0)</f>
        <v>ВВ</v>
      </c>
      <c r="M201" s="62" t="str">
        <f aca="false">VLOOKUP(M$11,Графік!$E$5:$H$32,3,0)</f>
        <v>ВВ</v>
      </c>
      <c r="N201" s="62" t="str">
        <f aca="false">VLOOKUP(N$11,Графік!$E$5:$H$32,3,0)</f>
        <v>Р</v>
      </c>
      <c r="O201" s="62" t="str">
        <f aca="false">VLOOKUP(O$11,Графік!$E$5:$H$32,3,0)</f>
        <v>Р</v>
      </c>
      <c r="P201" s="62" t="str">
        <f aca="false">VLOOKUP(P$11,Графік!$E$5:$H$32,3,0)</f>
        <v>Р</v>
      </c>
      <c r="Q201" s="62" t="str">
        <f aca="false">VLOOKUP(Q$11,Графік!$E$5:$H$32,3,0)</f>
        <v>Р</v>
      </c>
      <c r="R201" s="62" t="str">
        <f aca="false">VLOOKUP(R$11,Графік!$E$5:$H$32,3,0)</f>
        <v>ВВ</v>
      </c>
      <c r="S201" s="62" t="str">
        <f aca="false">VLOOKUP(S$11,Графік!$E$5:$H$32,3,0)</f>
        <v>ВВ</v>
      </c>
      <c r="T201" s="62" t="str">
        <f aca="false">VLOOKUP(T$11,Графік!$E$5:$H$32,3,0)</f>
        <v>Р</v>
      </c>
      <c r="U201" s="62" t="str">
        <f aca="false">VLOOKUP(U$11,Графік!$E$5:$H$32,3,0)</f>
        <v>Р</v>
      </c>
      <c r="V201" s="62" t="str">
        <f aca="false">VLOOKUP(V$11,Графік!$E$5:$H$32,3,0)</f>
        <v>Р</v>
      </c>
      <c r="W201" s="62" t="str">
        <f aca="false">VLOOKUP(W$11,Графік!$E$5:$H$32,3,0)</f>
        <v>Р</v>
      </c>
      <c r="X201" s="62" t="str">
        <f aca="false">VLOOKUP(X$11,Графік!$E$5:$H$32,3,0)</f>
        <v>ВВ</v>
      </c>
      <c r="Y201" s="62" t="str">
        <f aca="false">VLOOKUP(Y$11,Графік!$E$5:$H$32,3,0)</f>
        <v>ВВ</v>
      </c>
      <c r="Z201" s="62" t="str">
        <f aca="false">VLOOKUP(Z$11,Графік!$E$5:$H$32,3,0)</f>
        <v>Р</v>
      </c>
      <c r="AA201" s="62" t="str">
        <f aca="false">VLOOKUP(AA$11,Графік!$E$5:$H$32,3,0)</f>
        <v>Р</v>
      </c>
      <c r="AB201" s="62" t="str">
        <f aca="false">VLOOKUP(AB$11,Графік!$E$5:$H$32,3,0)</f>
        <v>Р</v>
      </c>
      <c r="AC201" s="62" t="str">
        <f aca="false">VLOOKUP(AC$11,Графік!$E$5:$H$32,3,0)</f>
        <v>Р</v>
      </c>
      <c r="AD201" s="62" t="str">
        <f aca="false">VLOOKUP(AD$11,Графік!$E$5:$H$32,3,0)</f>
        <v>ВВ</v>
      </c>
      <c r="AE201" s="62" t="str">
        <f aca="false">VLOOKUP(AE$11,Графік!$E$5:$H$32,3,0)</f>
        <v>ВВ</v>
      </c>
      <c r="AF201" s="62" t="str">
        <f aca="false">VLOOKUP(AF$11,Графік!$E$5:$H$32,3,0)</f>
        <v>Р</v>
      </c>
      <c r="AG201" s="62" t="str">
        <f aca="false">VLOOKUP(AG$11,Графік!$E$5:$H$32,3,0)</f>
        <v>Р</v>
      </c>
      <c r="AH201" s="62"/>
      <c r="AI201" s="62"/>
      <c r="AJ201" s="65"/>
      <c r="AK201" s="93" t="n">
        <f aca="false">SUMIF($F201:$AJ204,"Р",$F202:$AJ202)</f>
        <v>144</v>
      </c>
      <c r="AL201" s="94" t="n">
        <f aca="false">SUMIF($F203:$AJ204,"НУ",$F204:$AJ204)</f>
        <v>0</v>
      </c>
      <c r="AM201" s="95" t="n">
        <f aca="false">SUMIF(F201:AJ204,"РВ",F202:AJ202)</f>
        <v>0</v>
      </c>
      <c r="AN201" s="96" t="n">
        <f aca="false">AK201+AL201+AM201</f>
        <v>144</v>
      </c>
      <c r="AO201" s="70" t="n">
        <f aca="false">COUNTIF($F201:$AJ204,"=Р")</f>
        <v>18</v>
      </c>
      <c r="AP201" s="97" t="n">
        <f aca="false">COUNTIF($F201:$AJ204,"=ВВ")</f>
        <v>10</v>
      </c>
      <c r="AQ201" s="97" t="n">
        <f aca="false">COUNTIF($F201:$AJ204,"=В")</f>
        <v>0</v>
      </c>
      <c r="AR201" s="98" t="n">
        <f aca="false">COUNTIF($F201:$AJ204,"=НА")</f>
        <v>0</v>
      </c>
      <c r="AS201" s="98" t="n">
        <f aca="false">COUNTIF(F201:AJ204,"=ТН")</f>
        <v>0</v>
      </c>
      <c r="AT201" s="98" t="n">
        <f aca="false">COUNTIF($F201:$AJ204,"=ВД")</f>
        <v>0</v>
      </c>
      <c r="AU201" s="98" t="n">
        <f aca="false">COUNTIF($F201:$AJ204,"=ВП")</f>
        <v>0</v>
      </c>
      <c r="AV201" s="98" t="n">
        <f aca="false">COUNTIF($F201:$AJ204,"=ДД")</f>
        <v>0</v>
      </c>
      <c r="AW201" s="98" t="n">
        <f aca="false">COUNTIF($F201:$AJ204,"=П")</f>
        <v>0</v>
      </c>
      <c r="AX201" s="98" t="n">
        <f aca="false">COUNTIF($F201:$AJ204,"=ПР")</f>
        <v>0</v>
      </c>
      <c r="AY201" s="99" t="n">
        <f aca="false">COUNTIF($F201:$AJ204,"=І")</f>
        <v>0</v>
      </c>
      <c r="AZ201" s="99" t="n">
        <f aca="false">COUNTIF($F201:$AJ204,"=НЗ")</f>
        <v>0</v>
      </c>
      <c r="BA201" s="73" t="str">
        <f aca="false">IF(C201&gt;1,Графік!$H$36,"")</f>
        <v/>
      </c>
    </row>
    <row r="202" customFormat="false" ht="12.75" hidden="false" customHeight="true" outlineLevel="0" collapsed="false">
      <c r="A202" s="57"/>
      <c r="B202" s="58"/>
      <c r="C202" s="102"/>
      <c r="D202" s="60"/>
      <c r="E202" s="100"/>
      <c r="F202" s="75" t="str">
        <f aca="false">IF(F201="Р",8,"")</f>
        <v/>
      </c>
      <c r="G202" s="76" t="str">
        <f aca="false">IF(G201="Р",8,"")</f>
        <v/>
      </c>
      <c r="H202" s="76" t="n">
        <f aca="false">IF(H201="Р",8,"")</f>
        <v>8</v>
      </c>
      <c r="I202" s="76" t="n">
        <f aca="false">IF(I201="Р",8,"")</f>
        <v>8</v>
      </c>
      <c r="J202" s="76" t="n">
        <f aca="false">IF(J201="Р",8,"")</f>
        <v>8</v>
      </c>
      <c r="K202" s="76" t="n">
        <f aca="false">IF(K201="Р",8,"")</f>
        <v>8</v>
      </c>
      <c r="L202" s="76" t="str">
        <f aca="false">IF(L201="Р",8,"")</f>
        <v/>
      </c>
      <c r="M202" s="76" t="str">
        <f aca="false">IF(M201="Р",8,"")</f>
        <v/>
      </c>
      <c r="N202" s="76" t="n">
        <f aca="false">IF(N201="Р",8,"")</f>
        <v>8</v>
      </c>
      <c r="O202" s="76" t="n">
        <f aca="false">IF(O201="Р",8,"")</f>
        <v>8</v>
      </c>
      <c r="P202" s="76" t="n">
        <f aca="false">IF(P201="Р",8,"")</f>
        <v>8</v>
      </c>
      <c r="Q202" s="76" t="n">
        <f aca="false">IF(Q201="Р",8,"")</f>
        <v>8</v>
      </c>
      <c r="R202" s="76" t="str">
        <f aca="false">IF(R201="Р",8,"")</f>
        <v/>
      </c>
      <c r="S202" s="76" t="str">
        <f aca="false">IF(S201="Р",8,"")</f>
        <v/>
      </c>
      <c r="T202" s="76" t="n">
        <f aca="false">IF(T201="Р",8,"")</f>
        <v>8</v>
      </c>
      <c r="U202" s="76" t="n">
        <f aca="false">IF(U201="Р",8,"")</f>
        <v>8</v>
      </c>
      <c r="V202" s="76" t="n">
        <f aca="false">IF(V201="Р",8,"")</f>
        <v>8</v>
      </c>
      <c r="W202" s="76" t="n">
        <f aca="false">IF(W201="Р",8,"")</f>
        <v>8</v>
      </c>
      <c r="X202" s="76" t="str">
        <f aca="false">IF(X201="Р",8,"")</f>
        <v/>
      </c>
      <c r="Y202" s="76" t="str">
        <f aca="false">IF(Y201="Р",8,"")</f>
        <v/>
      </c>
      <c r="Z202" s="76" t="n">
        <f aca="false">IF(Z201="Р",8,"")</f>
        <v>8</v>
      </c>
      <c r="AA202" s="76" t="n">
        <f aca="false">IF(AA201="Р",8,"")</f>
        <v>8</v>
      </c>
      <c r="AB202" s="76" t="n">
        <f aca="false">IF(AB201="Р",8,"")</f>
        <v>8</v>
      </c>
      <c r="AC202" s="76" t="n">
        <f aca="false">IF(AC201="Р",8,"")</f>
        <v>8</v>
      </c>
      <c r="AD202" s="76" t="str">
        <f aca="false">IF(AD201="Р",8,"")</f>
        <v/>
      </c>
      <c r="AE202" s="76" t="str">
        <f aca="false">IF(AE201="Р",8,"")</f>
        <v/>
      </c>
      <c r="AF202" s="76" t="n">
        <f aca="false">IF(AF201="Р",8,"")</f>
        <v>8</v>
      </c>
      <c r="AG202" s="76" t="n">
        <f aca="false">IF(AG201="Р",8,"")</f>
        <v>8</v>
      </c>
      <c r="AH202" s="76"/>
      <c r="AI202" s="76"/>
      <c r="AJ202" s="79"/>
      <c r="AK202" s="93"/>
      <c r="AL202" s="94"/>
      <c r="AM202" s="95"/>
      <c r="AN202" s="96"/>
      <c r="AO202" s="70"/>
      <c r="AP202" s="70"/>
      <c r="AQ202" s="70"/>
      <c r="AR202" s="98"/>
      <c r="AS202" s="98"/>
      <c r="AT202" s="98"/>
      <c r="AU202" s="98"/>
      <c r="AV202" s="98"/>
      <c r="AW202" s="98"/>
      <c r="AX202" s="98"/>
      <c r="AY202" s="99"/>
      <c r="AZ202" s="99"/>
      <c r="BA202" s="73"/>
    </row>
    <row r="203" customFormat="false" ht="12.75" hidden="false" customHeight="true" outlineLevel="0" collapsed="false">
      <c r="A203" s="57"/>
      <c r="B203" s="58"/>
      <c r="C203" s="102"/>
      <c r="D203" s="60"/>
      <c r="E203" s="100"/>
      <c r="F203" s="81" t="str">
        <f aca="false">IF(F204&gt;0,"НУ","")</f>
        <v/>
      </c>
      <c r="G203" s="82" t="str">
        <f aca="false">IF(G204&gt;0,"НУ","")</f>
        <v/>
      </c>
      <c r="H203" s="82" t="str">
        <f aca="false">IF(H204&gt;0,"НУ","")</f>
        <v/>
      </c>
      <c r="I203" s="82" t="str">
        <f aca="false">IF(I204&gt;0,"НУ","")</f>
        <v/>
      </c>
      <c r="J203" s="82" t="str">
        <f aca="false">IF(J204&gt;0,"НУ","")</f>
        <v/>
      </c>
      <c r="K203" s="82" t="str">
        <f aca="false">IF(K204&gt;0,"НУ","")</f>
        <v/>
      </c>
      <c r="L203" s="82" t="str">
        <f aca="false">IF(L204&gt;0,"НУ","")</f>
        <v/>
      </c>
      <c r="M203" s="82" t="str">
        <f aca="false">IF(M204&gt;0,"НУ","")</f>
        <v/>
      </c>
      <c r="N203" s="82" t="str">
        <f aca="false">IF(N204&gt;0,"НУ","")</f>
        <v/>
      </c>
      <c r="O203" s="82" t="str">
        <f aca="false">IF(O204&gt;0,"НУ","")</f>
        <v/>
      </c>
      <c r="P203" s="82" t="str">
        <f aca="false">IF(P204&gt;0,"НУ","")</f>
        <v/>
      </c>
      <c r="Q203" s="82" t="str">
        <f aca="false">IF(Q204&gt;0,"НУ","")</f>
        <v/>
      </c>
      <c r="R203" s="82" t="str">
        <f aca="false">IF(R204&gt;0,"НУ","")</f>
        <v/>
      </c>
      <c r="S203" s="82" t="str">
        <f aca="false">IF(S204&gt;0,"НУ","")</f>
        <v/>
      </c>
      <c r="T203" s="82" t="str">
        <f aca="false">IF(T204&gt;0,"НУ","")</f>
        <v/>
      </c>
      <c r="U203" s="82" t="str">
        <f aca="false">IF(U204&gt;0,"НУ","")</f>
        <v/>
      </c>
      <c r="V203" s="82" t="str">
        <f aca="false">IF(V204&gt;0,"НУ","")</f>
        <v/>
      </c>
      <c r="W203" s="82" t="str">
        <f aca="false">IF(W204&gt;0,"НУ","")</f>
        <v/>
      </c>
      <c r="X203" s="82" t="str">
        <f aca="false">IF(X204&gt;0,"НУ","")</f>
        <v/>
      </c>
      <c r="Y203" s="82" t="str">
        <f aca="false">IF(Y204&gt;0,"НУ","")</f>
        <v/>
      </c>
      <c r="Z203" s="82" t="str">
        <f aca="false">IF(Z204&gt;0,"НУ","")</f>
        <v/>
      </c>
      <c r="AA203" s="82" t="str">
        <f aca="false">IF(AA204&gt;0,"НУ","")</f>
        <v/>
      </c>
      <c r="AB203" s="82" t="str">
        <f aca="false">IF(AB204&gt;0,"НУ","")</f>
        <v/>
      </c>
      <c r="AC203" s="82" t="str">
        <f aca="false">IF(AC204&gt;0,"НУ","")</f>
        <v/>
      </c>
      <c r="AD203" s="82" t="str">
        <f aca="false">IF(AD204&gt;0,"НУ","")</f>
        <v/>
      </c>
      <c r="AE203" s="82" t="str">
        <f aca="false">IF(AE204&gt;0,"НУ","")</f>
        <v/>
      </c>
      <c r="AF203" s="82" t="str">
        <f aca="false">IF(AF204&gt;0,"НУ","")</f>
        <v/>
      </c>
      <c r="AG203" s="82" t="str">
        <f aca="false">IF(AG204&gt;0,"НУ","")</f>
        <v/>
      </c>
      <c r="AH203" s="83" t="str">
        <f aca="false">IF(AH204&gt;0,"НУ","")</f>
        <v/>
      </c>
      <c r="AI203" s="83" t="str">
        <f aca="false">IF(AI204&gt;0,"НУ","")</f>
        <v/>
      </c>
      <c r="AJ203" s="85" t="str">
        <f aca="false">IF(AJ204&gt;0,"НУ","")</f>
        <v/>
      </c>
      <c r="AK203" s="93"/>
      <c r="AL203" s="94"/>
      <c r="AM203" s="95"/>
      <c r="AN203" s="96"/>
      <c r="AO203" s="70"/>
      <c r="AP203" s="70"/>
      <c r="AQ203" s="70"/>
      <c r="AR203" s="98"/>
      <c r="AS203" s="98"/>
      <c r="AT203" s="98"/>
      <c r="AU203" s="98"/>
      <c r="AV203" s="98"/>
      <c r="AW203" s="98"/>
      <c r="AX203" s="98"/>
      <c r="AY203" s="99"/>
      <c r="AZ203" s="99"/>
      <c r="BA203" s="73"/>
    </row>
    <row r="204" customFormat="false" ht="13.5" hidden="false" customHeight="true" outlineLevel="0" collapsed="false">
      <c r="A204" s="57"/>
      <c r="B204" s="58"/>
      <c r="C204" s="102"/>
      <c r="D204" s="60"/>
      <c r="E204" s="101"/>
      <c r="F204" s="87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91"/>
      <c r="AK204" s="93"/>
      <c r="AL204" s="94"/>
      <c r="AM204" s="95"/>
      <c r="AN204" s="96"/>
      <c r="AO204" s="70"/>
      <c r="AP204" s="70"/>
      <c r="AQ204" s="70"/>
      <c r="AR204" s="98"/>
      <c r="AS204" s="98"/>
      <c r="AT204" s="98"/>
      <c r="AU204" s="98"/>
      <c r="AV204" s="98"/>
      <c r="AW204" s="98"/>
      <c r="AX204" s="98"/>
      <c r="AY204" s="99"/>
      <c r="AZ204" s="99"/>
      <c r="BA204" s="73"/>
    </row>
    <row r="205" customFormat="false" ht="12.75" hidden="false" customHeight="true" outlineLevel="0" collapsed="false">
      <c r="A205" s="57" t="n">
        <v>49</v>
      </c>
      <c r="B205" s="58" t="str">
        <f aca="false">IFERROR(VLOOKUP($C205,Списки!$A$1:$C$3999,2,0),"")</f>
        <v/>
      </c>
      <c r="C205" s="102"/>
      <c r="D205" s="60" t="str">
        <f aca="false">IFERROR(VLOOKUP($C205,Списки!$A$1:$C$3999,3,0),"")</f>
        <v/>
      </c>
      <c r="E205" s="92"/>
      <c r="F205" s="61" t="str">
        <f aca="false">VLOOKUP(F$11,Графік!$E$5:$H$32,3,0)</f>
        <v>ВВ</v>
      </c>
      <c r="G205" s="62" t="str">
        <f aca="false">VLOOKUP(G$11,Графік!$E$5:$H$32,3,0)</f>
        <v>ВВ</v>
      </c>
      <c r="H205" s="62" t="str">
        <f aca="false">VLOOKUP(H$11,Графік!$E$5:$H$32,3,0)</f>
        <v>Р</v>
      </c>
      <c r="I205" s="62" t="str">
        <f aca="false">VLOOKUP(I$11,Графік!$E$5:$H$32,3,0)</f>
        <v>Р</v>
      </c>
      <c r="J205" s="62" t="str">
        <f aca="false">VLOOKUP(J$11,Графік!$E$5:$H$32,3,0)</f>
        <v>Р</v>
      </c>
      <c r="K205" s="62" t="str">
        <f aca="false">VLOOKUP(K$11,Графік!$E$5:$H$32,3,0)</f>
        <v>Р</v>
      </c>
      <c r="L205" s="62" t="str">
        <f aca="false">VLOOKUP(L$11,Графік!$E$5:$H$32,3,0)</f>
        <v>ВВ</v>
      </c>
      <c r="M205" s="62" t="str">
        <f aca="false">VLOOKUP(M$11,Графік!$E$5:$H$32,3,0)</f>
        <v>ВВ</v>
      </c>
      <c r="N205" s="62" t="str">
        <f aca="false">VLOOKUP(N$11,Графік!$E$5:$H$32,3,0)</f>
        <v>Р</v>
      </c>
      <c r="O205" s="62" t="str">
        <f aca="false">VLOOKUP(O$11,Графік!$E$5:$H$32,3,0)</f>
        <v>Р</v>
      </c>
      <c r="P205" s="62" t="str">
        <f aca="false">VLOOKUP(P$11,Графік!$E$5:$H$32,3,0)</f>
        <v>Р</v>
      </c>
      <c r="Q205" s="62" t="str">
        <f aca="false">VLOOKUP(Q$11,Графік!$E$5:$H$32,3,0)</f>
        <v>Р</v>
      </c>
      <c r="R205" s="62" t="str">
        <f aca="false">VLOOKUP(R$11,Графік!$E$5:$H$32,3,0)</f>
        <v>ВВ</v>
      </c>
      <c r="S205" s="62" t="str">
        <f aca="false">VLOOKUP(S$11,Графік!$E$5:$H$32,3,0)</f>
        <v>ВВ</v>
      </c>
      <c r="T205" s="62" t="str">
        <f aca="false">VLOOKUP(T$11,Графік!$E$5:$H$32,3,0)</f>
        <v>Р</v>
      </c>
      <c r="U205" s="62" t="str">
        <f aca="false">VLOOKUP(U$11,Графік!$E$5:$H$32,3,0)</f>
        <v>Р</v>
      </c>
      <c r="V205" s="62" t="str">
        <f aca="false">VLOOKUP(V$11,Графік!$E$5:$H$32,3,0)</f>
        <v>Р</v>
      </c>
      <c r="W205" s="62" t="str">
        <f aca="false">VLOOKUP(W$11,Графік!$E$5:$H$32,3,0)</f>
        <v>Р</v>
      </c>
      <c r="X205" s="62" t="str">
        <f aca="false">VLOOKUP(X$11,Графік!$E$5:$H$32,3,0)</f>
        <v>ВВ</v>
      </c>
      <c r="Y205" s="62" t="str">
        <f aca="false">VLOOKUP(Y$11,Графік!$E$5:$H$32,3,0)</f>
        <v>ВВ</v>
      </c>
      <c r="Z205" s="62" t="str">
        <f aca="false">VLOOKUP(Z$11,Графік!$E$5:$H$32,3,0)</f>
        <v>Р</v>
      </c>
      <c r="AA205" s="62" t="str">
        <f aca="false">VLOOKUP(AA$11,Графік!$E$5:$H$32,3,0)</f>
        <v>Р</v>
      </c>
      <c r="AB205" s="62" t="str">
        <f aca="false">VLOOKUP(AB$11,Графік!$E$5:$H$32,3,0)</f>
        <v>Р</v>
      </c>
      <c r="AC205" s="62" t="str">
        <f aca="false">VLOOKUP(AC$11,Графік!$E$5:$H$32,3,0)</f>
        <v>Р</v>
      </c>
      <c r="AD205" s="62" t="str">
        <f aca="false">VLOOKUP(AD$11,Графік!$E$5:$H$32,3,0)</f>
        <v>ВВ</v>
      </c>
      <c r="AE205" s="62" t="str">
        <f aca="false">VLOOKUP(AE$11,Графік!$E$5:$H$32,3,0)</f>
        <v>ВВ</v>
      </c>
      <c r="AF205" s="62" t="str">
        <f aca="false">VLOOKUP(AF$11,Графік!$E$5:$H$32,3,0)</f>
        <v>Р</v>
      </c>
      <c r="AG205" s="62" t="str">
        <f aca="false">VLOOKUP(AG$11,Графік!$E$5:$H$32,3,0)</f>
        <v>Р</v>
      </c>
      <c r="AH205" s="62"/>
      <c r="AI205" s="62"/>
      <c r="AJ205" s="65"/>
      <c r="AK205" s="93" t="n">
        <f aca="false">SUMIF($F205:$AJ208,"Р",$F206:$AJ206)</f>
        <v>144</v>
      </c>
      <c r="AL205" s="94" t="n">
        <f aca="false">SUMIF($F207:$AJ208,"НУ",$F208:$AJ208)</f>
        <v>0</v>
      </c>
      <c r="AM205" s="95" t="n">
        <f aca="false">SUMIF(F205:AJ208,"РВ",F206:AJ206)</f>
        <v>0</v>
      </c>
      <c r="AN205" s="96" t="n">
        <f aca="false">AK205+AL205+AM205</f>
        <v>144</v>
      </c>
      <c r="AO205" s="70" t="n">
        <f aca="false">COUNTIF($F205:$AJ208,"=Р")</f>
        <v>18</v>
      </c>
      <c r="AP205" s="97" t="n">
        <f aca="false">COUNTIF($F205:$AJ208,"=ВВ")</f>
        <v>10</v>
      </c>
      <c r="AQ205" s="97" t="n">
        <f aca="false">COUNTIF($F205:$AJ208,"=В")</f>
        <v>0</v>
      </c>
      <c r="AR205" s="98" t="n">
        <f aca="false">COUNTIF($F205:$AJ208,"=НА")</f>
        <v>0</v>
      </c>
      <c r="AS205" s="98" t="n">
        <f aca="false">COUNTIF(F205:AJ208,"=ТН")</f>
        <v>0</v>
      </c>
      <c r="AT205" s="98" t="n">
        <f aca="false">COUNTIF($F205:$AJ208,"=ВД")</f>
        <v>0</v>
      </c>
      <c r="AU205" s="98" t="n">
        <f aca="false">COUNTIF($F205:$AJ208,"=ВП")</f>
        <v>0</v>
      </c>
      <c r="AV205" s="98" t="n">
        <f aca="false">COUNTIF($F205:$AJ208,"=ДД")</f>
        <v>0</v>
      </c>
      <c r="AW205" s="98" t="n">
        <f aca="false">COUNTIF($F205:$AJ208,"=П")</f>
        <v>0</v>
      </c>
      <c r="AX205" s="98" t="n">
        <f aca="false">COUNTIF($F205:$AJ208,"=ПР")</f>
        <v>0</v>
      </c>
      <c r="AY205" s="99" t="n">
        <f aca="false">COUNTIF($F205:$AJ208,"=І")</f>
        <v>0</v>
      </c>
      <c r="AZ205" s="99" t="n">
        <f aca="false">COUNTIF($F205:$AJ208,"=НЗ")</f>
        <v>0</v>
      </c>
      <c r="BA205" s="73" t="str">
        <f aca="false">IF(C205&gt;1,Графік!$H$36,"")</f>
        <v/>
      </c>
    </row>
    <row r="206" customFormat="false" ht="12.75" hidden="false" customHeight="true" outlineLevel="0" collapsed="false">
      <c r="A206" s="57"/>
      <c r="B206" s="58"/>
      <c r="C206" s="102"/>
      <c r="D206" s="60"/>
      <c r="E206" s="100"/>
      <c r="F206" s="75" t="str">
        <f aca="false">IF(F205="Р",8,"")</f>
        <v/>
      </c>
      <c r="G206" s="76" t="str">
        <f aca="false">IF(G205="Р",8,"")</f>
        <v/>
      </c>
      <c r="H206" s="76" t="n">
        <f aca="false">IF(H205="Р",8,"")</f>
        <v>8</v>
      </c>
      <c r="I206" s="76" t="n">
        <f aca="false">IF(I205="Р",8,"")</f>
        <v>8</v>
      </c>
      <c r="J206" s="76" t="n">
        <f aca="false">IF(J205="Р",8,"")</f>
        <v>8</v>
      </c>
      <c r="K206" s="76" t="n">
        <f aca="false">IF(K205="Р",8,"")</f>
        <v>8</v>
      </c>
      <c r="L206" s="76" t="str">
        <f aca="false">IF(L205="Р",8,"")</f>
        <v/>
      </c>
      <c r="M206" s="76" t="str">
        <f aca="false">IF(M205="Р",8,"")</f>
        <v/>
      </c>
      <c r="N206" s="76" t="n">
        <f aca="false">IF(N205="Р",8,"")</f>
        <v>8</v>
      </c>
      <c r="O206" s="76" t="n">
        <f aca="false">IF(O205="Р",8,"")</f>
        <v>8</v>
      </c>
      <c r="P206" s="76" t="n">
        <f aca="false">IF(P205="Р",8,"")</f>
        <v>8</v>
      </c>
      <c r="Q206" s="76" t="n">
        <f aca="false">IF(Q205="Р",8,"")</f>
        <v>8</v>
      </c>
      <c r="R206" s="76" t="str">
        <f aca="false">IF(R205="Р",8,"")</f>
        <v/>
      </c>
      <c r="S206" s="76" t="str">
        <f aca="false">IF(S205="Р",8,"")</f>
        <v/>
      </c>
      <c r="T206" s="76" t="n">
        <f aca="false">IF(T205="Р",8,"")</f>
        <v>8</v>
      </c>
      <c r="U206" s="76" t="n">
        <f aca="false">IF(U205="Р",8,"")</f>
        <v>8</v>
      </c>
      <c r="V206" s="76" t="n">
        <f aca="false">IF(V205="Р",8,"")</f>
        <v>8</v>
      </c>
      <c r="W206" s="76" t="n">
        <f aca="false">IF(W205="Р",8,"")</f>
        <v>8</v>
      </c>
      <c r="X206" s="76" t="str">
        <f aca="false">IF(X205="Р",8,"")</f>
        <v/>
      </c>
      <c r="Y206" s="76" t="str">
        <f aca="false">IF(Y205="Р",8,"")</f>
        <v/>
      </c>
      <c r="Z206" s="76" t="n">
        <f aca="false">IF(Z205="Р",8,"")</f>
        <v>8</v>
      </c>
      <c r="AA206" s="76" t="n">
        <f aca="false">IF(AA205="Р",8,"")</f>
        <v>8</v>
      </c>
      <c r="AB206" s="76" t="n">
        <f aca="false">IF(AB205="Р",8,"")</f>
        <v>8</v>
      </c>
      <c r="AC206" s="76" t="n">
        <f aca="false">IF(AC205="Р",8,"")</f>
        <v>8</v>
      </c>
      <c r="AD206" s="76" t="str">
        <f aca="false">IF(AD205="Р",8,"")</f>
        <v/>
      </c>
      <c r="AE206" s="76" t="str">
        <f aca="false">IF(AE205="Р",8,"")</f>
        <v/>
      </c>
      <c r="AF206" s="76" t="n">
        <f aca="false">IF(AF205="Р",8,"")</f>
        <v>8</v>
      </c>
      <c r="AG206" s="76" t="n">
        <f aca="false">IF(AG205="Р",8,"")</f>
        <v>8</v>
      </c>
      <c r="AH206" s="76"/>
      <c r="AI206" s="76"/>
      <c r="AJ206" s="79"/>
      <c r="AK206" s="93"/>
      <c r="AL206" s="94"/>
      <c r="AM206" s="95"/>
      <c r="AN206" s="96"/>
      <c r="AO206" s="70"/>
      <c r="AP206" s="70"/>
      <c r="AQ206" s="70"/>
      <c r="AR206" s="98"/>
      <c r="AS206" s="98"/>
      <c r="AT206" s="98"/>
      <c r="AU206" s="98"/>
      <c r="AV206" s="98"/>
      <c r="AW206" s="98"/>
      <c r="AX206" s="98"/>
      <c r="AY206" s="99"/>
      <c r="AZ206" s="99"/>
      <c r="BA206" s="73"/>
    </row>
    <row r="207" customFormat="false" ht="12.75" hidden="false" customHeight="true" outlineLevel="0" collapsed="false">
      <c r="A207" s="57"/>
      <c r="B207" s="58"/>
      <c r="C207" s="102"/>
      <c r="D207" s="60"/>
      <c r="E207" s="100"/>
      <c r="F207" s="81" t="str">
        <f aca="false">IF(F208&gt;0,"НУ","")</f>
        <v/>
      </c>
      <c r="G207" s="82" t="str">
        <f aca="false">IF(G208&gt;0,"НУ","")</f>
        <v/>
      </c>
      <c r="H207" s="82" t="str">
        <f aca="false">IF(H208&gt;0,"НУ","")</f>
        <v/>
      </c>
      <c r="I207" s="82" t="str">
        <f aca="false">IF(I208&gt;0,"НУ","")</f>
        <v/>
      </c>
      <c r="J207" s="82" t="str">
        <f aca="false">IF(J208&gt;0,"НУ","")</f>
        <v/>
      </c>
      <c r="K207" s="82" t="str">
        <f aca="false">IF(K208&gt;0,"НУ","")</f>
        <v/>
      </c>
      <c r="L207" s="82" t="str">
        <f aca="false">IF(L208&gt;0,"НУ","")</f>
        <v/>
      </c>
      <c r="M207" s="82" t="str">
        <f aca="false">IF(M208&gt;0,"НУ","")</f>
        <v/>
      </c>
      <c r="N207" s="82" t="str">
        <f aca="false">IF(N208&gt;0,"НУ","")</f>
        <v/>
      </c>
      <c r="O207" s="82" t="str">
        <f aca="false">IF(O208&gt;0,"НУ","")</f>
        <v/>
      </c>
      <c r="P207" s="82" t="str">
        <f aca="false">IF(P208&gt;0,"НУ","")</f>
        <v/>
      </c>
      <c r="Q207" s="82" t="str">
        <f aca="false">IF(Q208&gt;0,"НУ","")</f>
        <v/>
      </c>
      <c r="R207" s="82" t="str">
        <f aca="false">IF(R208&gt;0,"НУ","")</f>
        <v/>
      </c>
      <c r="S207" s="82" t="str">
        <f aca="false">IF(S208&gt;0,"НУ","")</f>
        <v/>
      </c>
      <c r="T207" s="82" t="str">
        <f aca="false">IF(T208&gt;0,"НУ","")</f>
        <v/>
      </c>
      <c r="U207" s="82" t="str">
        <f aca="false">IF(U208&gt;0,"НУ","")</f>
        <v/>
      </c>
      <c r="V207" s="82" t="str">
        <f aca="false">IF(V208&gt;0,"НУ","")</f>
        <v/>
      </c>
      <c r="W207" s="82" t="str">
        <f aca="false">IF(W208&gt;0,"НУ","")</f>
        <v/>
      </c>
      <c r="X207" s="82" t="str">
        <f aca="false">IF(X208&gt;0,"НУ","")</f>
        <v/>
      </c>
      <c r="Y207" s="82" t="str">
        <f aca="false">IF(Y208&gt;0,"НУ","")</f>
        <v/>
      </c>
      <c r="Z207" s="82" t="str">
        <f aca="false">IF(Z208&gt;0,"НУ","")</f>
        <v/>
      </c>
      <c r="AA207" s="82" t="str">
        <f aca="false">IF(AA208&gt;0,"НУ","")</f>
        <v/>
      </c>
      <c r="AB207" s="82" t="str">
        <f aca="false">IF(AB208&gt;0,"НУ","")</f>
        <v/>
      </c>
      <c r="AC207" s="82" t="str">
        <f aca="false">IF(AC208&gt;0,"НУ","")</f>
        <v/>
      </c>
      <c r="AD207" s="82" t="str">
        <f aca="false">IF(AD208&gt;0,"НУ","")</f>
        <v/>
      </c>
      <c r="AE207" s="82" t="str">
        <f aca="false">IF(AE208&gt;0,"НУ","")</f>
        <v/>
      </c>
      <c r="AF207" s="82" t="str">
        <f aca="false">IF(AF208&gt;0,"НУ","")</f>
        <v/>
      </c>
      <c r="AG207" s="82" t="str">
        <f aca="false">IF(AG208&gt;0,"НУ","")</f>
        <v/>
      </c>
      <c r="AH207" s="83" t="str">
        <f aca="false">IF(AH208&gt;0,"НУ","")</f>
        <v/>
      </c>
      <c r="AI207" s="83" t="str">
        <f aca="false">IF(AI208&gt;0,"НУ","")</f>
        <v/>
      </c>
      <c r="AJ207" s="85" t="str">
        <f aca="false">IF(AJ208&gt;0,"НУ","")</f>
        <v/>
      </c>
      <c r="AK207" s="93"/>
      <c r="AL207" s="94"/>
      <c r="AM207" s="95"/>
      <c r="AN207" s="96"/>
      <c r="AO207" s="70"/>
      <c r="AP207" s="70"/>
      <c r="AQ207" s="70"/>
      <c r="AR207" s="98"/>
      <c r="AS207" s="98"/>
      <c r="AT207" s="98"/>
      <c r="AU207" s="98"/>
      <c r="AV207" s="98"/>
      <c r="AW207" s="98"/>
      <c r="AX207" s="98"/>
      <c r="AY207" s="99"/>
      <c r="AZ207" s="99"/>
      <c r="BA207" s="73"/>
    </row>
    <row r="208" customFormat="false" ht="13.5" hidden="false" customHeight="true" outlineLevel="0" collapsed="false">
      <c r="A208" s="57"/>
      <c r="B208" s="58"/>
      <c r="C208" s="102"/>
      <c r="D208" s="60"/>
      <c r="E208" s="101"/>
      <c r="F208" s="87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91"/>
      <c r="AK208" s="93"/>
      <c r="AL208" s="94"/>
      <c r="AM208" s="95"/>
      <c r="AN208" s="96"/>
      <c r="AO208" s="70"/>
      <c r="AP208" s="70"/>
      <c r="AQ208" s="70"/>
      <c r="AR208" s="98"/>
      <c r="AS208" s="98"/>
      <c r="AT208" s="98"/>
      <c r="AU208" s="98"/>
      <c r="AV208" s="98"/>
      <c r="AW208" s="98"/>
      <c r="AX208" s="98"/>
      <c r="AY208" s="99"/>
      <c r="AZ208" s="99"/>
      <c r="BA208" s="73"/>
    </row>
    <row r="209" customFormat="false" ht="12.75" hidden="false" customHeight="true" outlineLevel="0" collapsed="false">
      <c r="A209" s="57" t="n">
        <v>50</v>
      </c>
      <c r="B209" s="58" t="str">
        <f aca="false">IFERROR(VLOOKUP($C209,Списки!$A$1:$C$3999,2,0),"")</f>
        <v/>
      </c>
      <c r="C209" s="102"/>
      <c r="D209" s="60" t="str">
        <f aca="false">IFERROR(VLOOKUP($C209,Списки!$A$1:$C$3999,3,0),"")</f>
        <v/>
      </c>
      <c r="E209" s="92"/>
      <c r="F209" s="61" t="str">
        <f aca="false">VLOOKUP(F$11,Графік!$E$5:$H$32,3,0)</f>
        <v>ВВ</v>
      </c>
      <c r="G209" s="62" t="str">
        <f aca="false">VLOOKUP(G$11,Графік!$E$5:$H$32,3,0)</f>
        <v>ВВ</v>
      </c>
      <c r="H209" s="62" t="str">
        <f aca="false">VLOOKUP(H$11,Графік!$E$5:$H$32,3,0)</f>
        <v>Р</v>
      </c>
      <c r="I209" s="62" t="str">
        <f aca="false">VLOOKUP(I$11,Графік!$E$5:$H$32,3,0)</f>
        <v>Р</v>
      </c>
      <c r="J209" s="62" t="str">
        <f aca="false">VLOOKUP(J$11,Графік!$E$5:$H$32,3,0)</f>
        <v>Р</v>
      </c>
      <c r="K209" s="62" t="str">
        <f aca="false">VLOOKUP(K$11,Графік!$E$5:$H$32,3,0)</f>
        <v>Р</v>
      </c>
      <c r="L209" s="62" t="str">
        <f aca="false">VLOOKUP(L$11,Графік!$E$5:$H$32,3,0)</f>
        <v>ВВ</v>
      </c>
      <c r="M209" s="62" t="str">
        <f aca="false">VLOOKUP(M$11,Графік!$E$5:$H$32,3,0)</f>
        <v>ВВ</v>
      </c>
      <c r="N209" s="62" t="str">
        <f aca="false">VLOOKUP(N$11,Графік!$E$5:$H$32,3,0)</f>
        <v>Р</v>
      </c>
      <c r="O209" s="62" t="str">
        <f aca="false">VLOOKUP(O$11,Графік!$E$5:$H$32,3,0)</f>
        <v>Р</v>
      </c>
      <c r="P209" s="62" t="str">
        <f aca="false">VLOOKUP(P$11,Графік!$E$5:$H$32,3,0)</f>
        <v>Р</v>
      </c>
      <c r="Q209" s="62" t="str">
        <f aca="false">VLOOKUP(Q$11,Графік!$E$5:$H$32,3,0)</f>
        <v>Р</v>
      </c>
      <c r="R209" s="62" t="str">
        <f aca="false">VLOOKUP(R$11,Графік!$E$5:$H$32,3,0)</f>
        <v>ВВ</v>
      </c>
      <c r="S209" s="62" t="str">
        <f aca="false">VLOOKUP(S$11,Графік!$E$5:$H$32,3,0)</f>
        <v>ВВ</v>
      </c>
      <c r="T209" s="62" t="str">
        <f aca="false">VLOOKUP(T$11,Графік!$E$5:$H$32,3,0)</f>
        <v>Р</v>
      </c>
      <c r="U209" s="62" t="str">
        <f aca="false">VLOOKUP(U$11,Графік!$E$5:$H$32,3,0)</f>
        <v>Р</v>
      </c>
      <c r="V209" s="62" t="str">
        <f aca="false">VLOOKUP(V$11,Графік!$E$5:$H$32,3,0)</f>
        <v>Р</v>
      </c>
      <c r="W209" s="62" t="str">
        <f aca="false">VLOOKUP(W$11,Графік!$E$5:$H$32,3,0)</f>
        <v>Р</v>
      </c>
      <c r="X209" s="62" t="str">
        <f aca="false">VLOOKUP(X$11,Графік!$E$5:$H$32,3,0)</f>
        <v>ВВ</v>
      </c>
      <c r="Y209" s="62" t="str">
        <f aca="false">VLOOKUP(Y$11,Графік!$E$5:$H$32,3,0)</f>
        <v>ВВ</v>
      </c>
      <c r="Z209" s="62" t="str">
        <f aca="false">VLOOKUP(Z$11,Графік!$E$5:$H$32,3,0)</f>
        <v>Р</v>
      </c>
      <c r="AA209" s="62" t="str">
        <f aca="false">VLOOKUP(AA$11,Графік!$E$5:$H$32,3,0)</f>
        <v>Р</v>
      </c>
      <c r="AB209" s="62" t="str">
        <f aca="false">VLOOKUP(AB$11,Графік!$E$5:$H$32,3,0)</f>
        <v>Р</v>
      </c>
      <c r="AC209" s="62" t="str">
        <f aca="false">VLOOKUP(AC$11,Графік!$E$5:$H$32,3,0)</f>
        <v>Р</v>
      </c>
      <c r="AD209" s="62" t="str">
        <f aca="false">VLOOKUP(AD$11,Графік!$E$5:$H$32,3,0)</f>
        <v>ВВ</v>
      </c>
      <c r="AE209" s="62" t="str">
        <f aca="false">VLOOKUP(AE$11,Графік!$E$5:$H$32,3,0)</f>
        <v>ВВ</v>
      </c>
      <c r="AF209" s="62" t="str">
        <f aca="false">VLOOKUP(AF$11,Графік!$E$5:$H$32,3,0)</f>
        <v>Р</v>
      </c>
      <c r="AG209" s="62" t="str">
        <f aca="false">VLOOKUP(AG$11,Графік!$E$5:$H$32,3,0)</f>
        <v>Р</v>
      </c>
      <c r="AH209" s="62"/>
      <c r="AI209" s="62"/>
      <c r="AJ209" s="65"/>
      <c r="AK209" s="93" t="n">
        <f aca="false">SUMIF($F209:$AJ212,"Р",$F210:$AJ210)</f>
        <v>144</v>
      </c>
      <c r="AL209" s="94" t="n">
        <f aca="false">SUMIF($F211:$AJ212,"НУ",$F212:$AJ212)</f>
        <v>0</v>
      </c>
      <c r="AM209" s="95" t="n">
        <f aca="false">SUMIF(F209:AJ212,"РВ",F210:AJ210)</f>
        <v>0</v>
      </c>
      <c r="AN209" s="96" t="n">
        <f aca="false">AK209+AL209+AM209</f>
        <v>144</v>
      </c>
      <c r="AO209" s="70" t="n">
        <f aca="false">COUNTIF($F209:$AJ212,"=Р")</f>
        <v>18</v>
      </c>
      <c r="AP209" s="97" t="n">
        <f aca="false">COUNTIF($F209:$AJ212,"=ВВ")</f>
        <v>10</v>
      </c>
      <c r="AQ209" s="97" t="n">
        <f aca="false">COUNTIF($F209:$AJ212,"=В")</f>
        <v>0</v>
      </c>
      <c r="AR209" s="98" t="n">
        <f aca="false">COUNTIF($F209:$AJ212,"=НА")</f>
        <v>0</v>
      </c>
      <c r="AS209" s="98" t="n">
        <f aca="false">COUNTIF(F209:AJ212,"=ТН")</f>
        <v>0</v>
      </c>
      <c r="AT209" s="98" t="n">
        <f aca="false">COUNTIF($F209:$AJ212,"=ВД")</f>
        <v>0</v>
      </c>
      <c r="AU209" s="98" t="n">
        <f aca="false">COUNTIF($F209:$AJ212,"=ВП")</f>
        <v>0</v>
      </c>
      <c r="AV209" s="98" t="n">
        <f aca="false">COUNTIF($F209:$AJ212,"=ДД")</f>
        <v>0</v>
      </c>
      <c r="AW209" s="98" t="n">
        <f aca="false">COUNTIF($F209:$AJ212,"=П")</f>
        <v>0</v>
      </c>
      <c r="AX209" s="98" t="n">
        <f aca="false">COUNTIF($F209:$AJ212,"=ПР")</f>
        <v>0</v>
      </c>
      <c r="AY209" s="99" t="n">
        <f aca="false">COUNTIF($F209:$AJ212,"=І")</f>
        <v>0</v>
      </c>
      <c r="AZ209" s="99" t="n">
        <f aca="false">COUNTIF($F209:$AJ212,"=НЗ")</f>
        <v>0</v>
      </c>
      <c r="BA209" s="73" t="str">
        <f aca="false">IF(C209&gt;1,Графік!$H$36,"")</f>
        <v/>
      </c>
    </row>
    <row r="210" customFormat="false" ht="12.75" hidden="false" customHeight="true" outlineLevel="0" collapsed="false">
      <c r="A210" s="57"/>
      <c r="B210" s="58"/>
      <c r="C210" s="102"/>
      <c r="D210" s="60"/>
      <c r="E210" s="100"/>
      <c r="F210" s="75" t="str">
        <f aca="false">IF(F209="Р",8,"")</f>
        <v/>
      </c>
      <c r="G210" s="76" t="str">
        <f aca="false">IF(G209="Р",8,"")</f>
        <v/>
      </c>
      <c r="H210" s="76" t="n">
        <f aca="false">IF(H209="Р",8,"")</f>
        <v>8</v>
      </c>
      <c r="I210" s="76" t="n">
        <f aca="false">IF(I209="Р",8,"")</f>
        <v>8</v>
      </c>
      <c r="J210" s="76" t="n">
        <f aca="false">IF(J209="Р",8,"")</f>
        <v>8</v>
      </c>
      <c r="K210" s="76" t="n">
        <f aca="false">IF(K209="Р",8,"")</f>
        <v>8</v>
      </c>
      <c r="L210" s="76" t="str">
        <f aca="false">IF(L209="Р",8,"")</f>
        <v/>
      </c>
      <c r="M210" s="76" t="str">
        <f aca="false">IF(M209="Р",8,"")</f>
        <v/>
      </c>
      <c r="N210" s="76" t="n">
        <f aca="false">IF(N209="Р",8,"")</f>
        <v>8</v>
      </c>
      <c r="O210" s="76" t="n">
        <f aca="false">IF(O209="Р",8,"")</f>
        <v>8</v>
      </c>
      <c r="P210" s="76" t="n">
        <f aca="false">IF(P209="Р",8,"")</f>
        <v>8</v>
      </c>
      <c r="Q210" s="76" t="n">
        <f aca="false">IF(Q209="Р",8,"")</f>
        <v>8</v>
      </c>
      <c r="R210" s="76" t="str">
        <f aca="false">IF(R209="Р",8,"")</f>
        <v/>
      </c>
      <c r="S210" s="76" t="str">
        <f aca="false">IF(S209="Р",8,"")</f>
        <v/>
      </c>
      <c r="T210" s="76" t="n">
        <f aca="false">IF(T209="Р",8,"")</f>
        <v>8</v>
      </c>
      <c r="U210" s="76" t="n">
        <f aca="false">IF(U209="Р",8,"")</f>
        <v>8</v>
      </c>
      <c r="V210" s="76" t="n">
        <f aca="false">IF(V209="Р",8,"")</f>
        <v>8</v>
      </c>
      <c r="W210" s="76" t="n">
        <f aca="false">IF(W209="Р",8,"")</f>
        <v>8</v>
      </c>
      <c r="X210" s="76" t="str">
        <f aca="false">IF(X209="Р",8,"")</f>
        <v/>
      </c>
      <c r="Y210" s="76" t="str">
        <f aca="false">IF(Y209="Р",8,"")</f>
        <v/>
      </c>
      <c r="Z210" s="76" t="n">
        <f aca="false">IF(Z209="Р",8,"")</f>
        <v>8</v>
      </c>
      <c r="AA210" s="76" t="n">
        <f aca="false">IF(AA209="Р",8,"")</f>
        <v>8</v>
      </c>
      <c r="AB210" s="76" t="n">
        <f aca="false">IF(AB209="Р",8,"")</f>
        <v>8</v>
      </c>
      <c r="AC210" s="76" t="n">
        <f aca="false">IF(AC209="Р",8,"")</f>
        <v>8</v>
      </c>
      <c r="AD210" s="76" t="str">
        <f aca="false">IF(AD209="Р",8,"")</f>
        <v/>
      </c>
      <c r="AE210" s="76" t="str">
        <f aca="false">IF(AE209="Р",8,"")</f>
        <v/>
      </c>
      <c r="AF210" s="76" t="n">
        <f aca="false">IF(AF209="Р",8,"")</f>
        <v>8</v>
      </c>
      <c r="AG210" s="76" t="n">
        <f aca="false">IF(AG209="Р",8,"")</f>
        <v>8</v>
      </c>
      <c r="AH210" s="76"/>
      <c r="AI210" s="76"/>
      <c r="AJ210" s="79"/>
      <c r="AK210" s="93"/>
      <c r="AL210" s="94"/>
      <c r="AM210" s="95"/>
      <c r="AN210" s="96"/>
      <c r="AO210" s="70"/>
      <c r="AP210" s="70"/>
      <c r="AQ210" s="70"/>
      <c r="AR210" s="98"/>
      <c r="AS210" s="98"/>
      <c r="AT210" s="98"/>
      <c r="AU210" s="98"/>
      <c r="AV210" s="98"/>
      <c r="AW210" s="98"/>
      <c r="AX210" s="98"/>
      <c r="AY210" s="99"/>
      <c r="AZ210" s="99"/>
      <c r="BA210" s="73"/>
    </row>
    <row r="211" customFormat="false" ht="12.75" hidden="false" customHeight="true" outlineLevel="0" collapsed="false">
      <c r="A211" s="57"/>
      <c r="B211" s="58"/>
      <c r="C211" s="102"/>
      <c r="D211" s="60"/>
      <c r="E211" s="100"/>
      <c r="F211" s="81" t="str">
        <f aca="false">IF(F212&gt;0,"НУ","")</f>
        <v/>
      </c>
      <c r="G211" s="82" t="str">
        <f aca="false">IF(G212&gt;0,"НУ","")</f>
        <v/>
      </c>
      <c r="H211" s="82" t="str">
        <f aca="false">IF(H212&gt;0,"НУ","")</f>
        <v/>
      </c>
      <c r="I211" s="82" t="str">
        <f aca="false">IF(I212&gt;0,"НУ","")</f>
        <v/>
      </c>
      <c r="J211" s="82" t="str">
        <f aca="false">IF(J212&gt;0,"НУ","")</f>
        <v/>
      </c>
      <c r="K211" s="82" t="str">
        <f aca="false">IF(K212&gt;0,"НУ","")</f>
        <v/>
      </c>
      <c r="L211" s="82" t="str">
        <f aca="false">IF(L212&gt;0,"НУ","")</f>
        <v/>
      </c>
      <c r="M211" s="82" t="str">
        <f aca="false">IF(M212&gt;0,"НУ","")</f>
        <v/>
      </c>
      <c r="N211" s="82" t="str">
        <f aca="false">IF(N212&gt;0,"НУ","")</f>
        <v/>
      </c>
      <c r="O211" s="82" t="str">
        <f aca="false">IF(O212&gt;0,"НУ","")</f>
        <v/>
      </c>
      <c r="P211" s="82" t="str">
        <f aca="false">IF(P212&gt;0,"НУ","")</f>
        <v/>
      </c>
      <c r="Q211" s="82" t="str">
        <f aca="false">IF(Q212&gt;0,"НУ","")</f>
        <v/>
      </c>
      <c r="R211" s="82" t="str">
        <f aca="false">IF(R212&gt;0,"НУ","")</f>
        <v/>
      </c>
      <c r="S211" s="82" t="str">
        <f aca="false">IF(S212&gt;0,"НУ","")</f>
        <v/>
      </c>
      <c r="T211" s="82" t="str">
        <f aca="false">IF(T212&gt;0,"НУ","")</f>
        <v/>
      </c>
      <c r="U211" s="82" t="str">
        <f aca="false">IF(U212&gt;0,"НУ","")</f>
        <v/>
      </c>
      <c r="V211" s="82" t="str">
        <f aca="false">IF(V212&gt;0,"НУ","")</f>
        <v/>
      </c>
      <c r="W211" s="82" t="str">
        <f aca="false">IF(W212&gt;0,"НУ","")</f>
        <v/>
      </c>
      <c r="X211" s="82" t="str">
        <f aca="false">IF(X212&gt;0,"НУ","")</f>
        <v/>
      </c>
      <c r="Y211" s="82" t="str">
        <f aca="false">IF(Y212&gt;0,"НУ","")</f>
        <v/>
      </c>
      <c r="Z211" s="82" t="str">
        <f aca="false">IF(Z212&gt;0,"НУ","")</f>
        <v/>
      </c>
      <c r="AA211" s="82" t="str">
        <f aca="false">IF(AA212&gt;0,"НУ","")</f>
        <v/>
      </c>
      <c r="AB211" s="82" t="str">
        <f aca="false">IF(AB212&gt;0,"НУ","")</f>
        <v/>
      </c>
      <c r="AC211" s="82" t="str">
        <f aca="false">IF(AC212&gt;0,"НУ","")</f>
        <v/>
      </c>
      <c r="AD211" s="82" t="str">
        <f aca="false">IF(AD212&gt;0,"НУ","")</f>
        <v/>
      </c>
      <c r="AE211" s="82" t="str">
        <f aca="false">IF(AE212&gt;0,"НУ","")</f>
        <v/>
      </c>
      <c r="AF211" s="82" t="str">
        <f aca="false">IF(AF212&gt;0,"НУ","")</f>
        <v/>
      </c>
      <c r="AG211" s="82" t="str">
        <f aca="false">IF(AG212&gt;0,"НУ","")</f>
        <v/>
      </c>
      <c r="AH211" s="83" t="str">
        <f aca="false">IF(AH212&gt;0,"НУ","")</f>
        <v/>
      </c>
      <c r="AI211" s="83" t="str">
        <f aca="false">IF(AI212&gt;0,"НУ","")</f>
        <v/>
      </c>
      <c r="AJ211" s="85" t="str">
        <f aca="false">IF(AJ212&gt;0,"НУ","")</f>
        <v/>
      </c>
      <c r="AK211" s="93"/>
      <c r="AL211" s="94"/>
      <c r="AM211" s="95"/>
      <c r="AN211" s="96"/>
      <c r="AO211" s="70"/>
      <c r="AP211" s="70"/>
      <c r="AQ211" s="70"/>
      <c r="AR211" s="98"/>
      <c r="AS211" s="98"/>
      <c r="AT211" s="98"/>
      <c r="AU211" s="98"/>
      <c r="AV211" s="98"/>
      <c r="AW211" s="98"/>
      <c r="AX211" s="98"/>
      <c r="AY211" s="99"/>
      <c r="AZ211" s="99"/>
      <c r="BA211" s="73"/>
    </row>
    <row r="212" customFormat="false" ht="13.5" hidden="false" customHeight="true" outlineLevel="0" collapsed="false">
      <c r="A212" s="57"/>
      <c r="B212" s="58"/>
      <c r="C212" s="102"/>
      <c r="D212" s="60"/>
      <c r="E212" s="101"/>
      <c r="F212" s="87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91"/>
      <c r="AK212" s="93"/>
      <c r="AL212" s="94"/>
      <c r="AM212" s="95"/>
      <c r="AN212" s="96"/>
      <c r="AO212" s="70"/>
      <c r="AP212" s="70"/>
      <c r="AQ212" s="70"/>
      <c r="AR212" s="98"/>
      <c r="AS212" s="98"/>
      <c r="AT212" s="98"/>
      <c r="AU212" s="98"/>
      <c r="AV212" s="98"/>
      <c r="AW212" s="98"/>
      <c r="AX212" s="98"/>
      <c r="AY212" s="99"/>
      <c r="AZ212" s="99"/>
      <c r="BA212" s="73"/>
    </row>
    <row r="213" customFormat="false" ht="12.75" hidden="false" customHeight="true" outlineLevel="0" collapsed="false">
      <c r="A213" s="57" t="n">
        <v>51</v>
      </c>
      <c r="B213" s="58" t="str">
        <f aca="false">IFERROR(VLOOKUP($C213,Списки!$A$1:$C$3999,2,0),"")</f>
        <v/>
      </c>
      <c r="C213" s="102"/>
      <c r="D213" s="60" t="str">
        <f aca="false">IFERROR(VLOOKUP($C213,Списки!$A$1:$C$3999,3,0),"")</f>
        <v/>
      </c>
      <c r="E213" s="92"/>
      <c r="F213" s="61" t="str">
        <f aca="false">VLOOKUP(F$11,Графік!$E$5:$H$32,3,0)</f>
        <v>ВВ</v>
      </c>
      <c r="G213" s="62" t="str">
        <f aca="false">VLOOKUP(G$11,Графік!$E$5:$H$32,3,0)</f>
        <v>ВВ</v>
      </c>
      <c r="H213" s="62" t="str">
        <f aca="false">VLOOKUP(H$11,Графік!$E$5:$H$32,3,0)</f>
        <v>Р</v>
      </c>
      <c r="I213" s="62" t="str">
        <f aca="false">VLOOKUP(I$11,Графік!$E$5:$H$32,3,0)</f>
        <v>Р</v>
      </c>
      <c r="J213" s="62" t="str">
        <f aca="false">VLOOKUP(J$11,Графік!$E$5:$H$32,3,0)</f>
        <v>Р</v>
      </c>
      <c r="K213" s="62" t="str">
        <f aca="false">VLOOKUP(K$11,Графік!$E$5:$H$32,3,0)</f>
        <v>Р</v>
      </c>
      <c r="L213" s="62" t="str">
        <f aca="false">VLOOKUP(L$11,Графік!$E$5:$H$32,3,0)</f>
        <v>ВВ</v>
      </c>
      <c r="M213" s="62" t="str">
        <f aca="false">VLOOKUP(M$11,Графік!$E$5:$H$32,3,0)</f>
        <v>ВВ</v>
      </c>
      <c r="N213" s="62" t="str">
        <f aca="false">VLOOKUP(N$11,Графік!$E$5:$H$32,3,0)</f>
        <v>Р</v>
      </c>
      <c r="O213" s="62" t="str">
        <f aca="false">VLOOKUP(O$11,Графік!$E$5:$H$32,3,0)</f>
        <v>Р</v>
      </c>
      <c r="P213" s="62" t="str">
        <f aca="false">VLOOKUP(P$11,Графік!$E$5:$H$32,3,0)</f>
        <v>Р</v>
      </c>
      <c r="Q213" s="62" t="str">
        <f aca="false">VLOOKUP(Q$11,Графік!$E$5:$H$32,3,0)</f>
        <v>Р</v>
      </c>
      <c r="R213" s="62" t="str">
        <f aca="false">VLOOKUP(R$11,Графік!$E$5:$H$32,3,0)</f>
        <v>ВВ</v>
      </c>
      <c r="S213" s="62" t="str">
        <f aca="false">VLOOKUP(S$11,Графік!$E$5:$H$32,3,0)</f>
        <v>ВВ</v>
      </c>
      <c r="T213" s="62" t="str">
        <f aca="false">VLOOKUP(T$11,Графік!$E$5:$H$32,3,0)</f>
        <v>Р</v>
      </c>
      <c r="U213" s="62" t="str">
        <f aca="false">VLOOKUP(U$11,Графік!$E$5:$H$32,3,0)</f>
        <v>Р</v>
      </c>
      <c r="V213" s="62" t="str">
        <f aca="false">VLOOKUP(V$11,Графік!$E$5:$H$32,3,0)</f>
        <v>Р</v>
      </c>
      <c r="W213" s="62" t="str">
        <f aca="false">VLOOKUP(W$11,Графік!$E$5:$H$32,3,0)</f>
        <v>Р</v>
      </c>
      <c r="X213" s="62" t="str">
        <f aca="false">VLOOKUP(X$11,Графік!$E$5:$H$32,3,0)</f>
        <v>ВВ</v>
      </c>
      <c r="Y213" s="62" t="str">
        <f aca="false">VLOOKUP(Y$11,Графік!$E$5:$H$32,3,0)</f>
        <v>ВВ</v>
      </c>
      <c r="Z213" s="62" t="str">
        <f aca="false">VLOOKUP(Z$11,Графік!$E$5:$H$32,3,0)</f>
        <v>Р</v>
      </c>
      <c r="AA213" s="62" t="str">
        <f aca="false">VLOOKUP(AA$11,Графік!$E$5:$H$32,3,0)</f>
        <v>Р</v>
      </c>
      <c r="AB213" s="62" t="str">
        <f aca="false">VLOOKUP(AB$11,Графік!$E$5:$H$32,3,0)</f>
        <v>Р</v>
      </c>
      <c r="AC213" s="62" t="str">
        <f aca="false">VLOOKUP(AC$11,Графік!$E$5:$H$32,3,0)</f>
        <v>Р</v>
      </c>
      <c r="AD213" s="62" t="str">
        <f aca="false">VLOOKUP(AD$11,Графік!$E$5:$H$32,3,0)</f>
        <v>ВВ</v>
      </c>
      <c r="AE213" s="62" t="str">
        <f aca="false">VLOOKUP(AE$11,Графік!$E$5:$H$32,3,0)</f>
        <v>ВВ</v>
      </c>
      <c r="AF213" s="62" t="str">
        <f aca="false">VLOOKUP(AF$11,Графік!$E$5:$H$32,3,0)</f>
        <v>Р</v>
      </c>
      <c r="AG213" s="62" t="str">
        <f aca="false">VLOOKUP(AG$11,Графік!$E$5:$H$32,3,0)</f>
        <v>Р</v>
      </c>
      <c r="AH213" s="62"/>
      <c r="AI213" s="62"/>
      <c r="AJ213" s="65"/>
      <c r="AK213" s="93" t="n">
        <f aca="false">SUMIF($F213:$AJ216,"Р",$F214:$AJ214)</f>
        <v>144</v>
      </c>
      <c r="AL213" s="94" t="n">
        <f aca="false">SUMIF($F215:$AJ216,"НУ",$F216:$AJ216)</f>
        <v>0</v>
      </c>
      <c r="AM213" s="95" t="n">
        <f aca="false">SUMIF(F213:AJ216,"РВ",F214:AJ214)</f>
        <v>0</v>
      </c>
      <c r="AN213" s="96" t="n">
        <f aca="false">AK213+AL213+AM213</f>
        <v>144</v>
      </c>
      <c r="AO213" s="70" t="n">
        <f aca="false">COUNTIF($F213:$AJ216,"=Р")</f>
        <v>18</v>
      </c>
      <c r="AP213" s="97" t="n">
        <f aca="false">COUNTIF($F213:$AJ216,"=ВВ")</f>
        <v>10</v>
      </c>
      <c r="AQ213" s="97" t="n">
        <f aca="false">COUNTIF($F213:$AJ216,"=В")</f>
        <v>0</v>
      </c>
      <c r="AR213" s="98" t="n">
        <f aca="false">COUNTIF($F213:$AJ216,"=НА")</f>
        <v>0</v>
      </c>
      <c r="AS213" s="98" t="n">
        <f aca="false">COUNTIF(F213:AJ216,"=ТН")</f>
        <v>0</v>
      </c>
      <c r="AT213" s="98" t="n">
        <f aca="false">COUNTIF($F213:$AJ216,"=ВД")</f>
        <v>0</v>
      </c>
      <c r="AU213" s="98" t="n">
        <f aca="false">COUNTIF($F213:$AJ216,"=ВП")</f>
        <v>0</v>
      </c>
      <c r="AV213" s="98" t="n">
        <f aca="false">COUNTIF($F213:$AJ216,"=ДД")</f>
        <v>0</v>
      </c>
      <c r="AW213" s="98" t="n">
        <f aca="false">COUNTIF($F213:$AJ216,"=П")</f>
        <v>0</v>
      </c>
      <c r="AX213" s="98" t="n">
        <f aca="false">COUNTIF($F213:$AJ216,"=ПР")</f>
        <v>0</v>
      </c>
      <c r="AY213" s="99" t="n">
        <f aca="false">COUNTIF($F213:$AJ216,"=І")</f>
        <v>0</v>
      </c>
      <c r="AZ213" s="99" t="n">
        <f aca="false">COUNTIF($F213:$AJ216,"=НЗ")</f>
        <v>0</v>
      </c>
      <c r="BA213" s="73" t="str">
        <f aca="false">IF(C213&gt;1,Графік!$H$36,"")</f>
        <v/>
      </c>
    </row>
    <row r="214" customFormat="false" ht="12.75" hidden="false" customHeight="true" outlineLevel="0" collapsed="false">
      <c r="A214" s="57"/>
      <c r="B214" s="58"/>
      <c r="C214" s="102"/>
      <c r="D214" s="60"/>
      <c r="E214" s="100"/>
      <c r="F214" s="75" t="str">
        <f aca="false">IF(F213="Р",8,"")</f>
        <v/>
      </c>
      <c r="G214" s="76" t="str">
        <f aca="false">IF(G213="Р",8,"")</f>
        <v/>
      </c>
      <c r="H214" s="76" t="n">
        <f aca="false">IF(H213="Р",8,"")</f>
        <v>8</v>
      </c>
      <c r="I214" s="76" t="n">
        <f aca="false">IF(I213="Р",8,"")</f>
        <v>8</v>
      </c>
      <c r="J214" s="76" t="n">
        <f aca="false">IF(J213="Р",8,"")</f>
        <v>8</v>
      </c>
      <c r="K214" s="76" t="n">
        <f aca="false">IF(K213="Р",8,"")</f>
        <v>8</v>
      </c>
      <c r="L214" s="76" t="str">
        <f aca="false">IF(L213="Р",8,"")</f>
        <v/>
      </c>
      <c r="M214" s="76" t="str">
        <f aca="false">IF(M213="Р",8,"")</f>
        <v/>
      </c>
      <c r="N214" s="76" t="n">
        <f aca="false">IF(N213="Р",8,"")</f>
        <v>8</v>
      </c>
      <c r="O214" s="76" t="n">
        <f aca="false">IF(O213="Р",8,"")</f>
        <v>8</v>
      </c>
      <c r="P214" s="76" t="n">
        <f aca="false">IF(P213="Р",8,"")</f>
        <v>8</v>
      </c>
      <c r="Q214" s="76" t="n">
        <f aca="false">IF(Q213="Р",8,"")</f>
        <v>8</v>
      </c>
      <c r="R214" s="76" t="str">
        <f aca="false">IF(R213="Р",8,"")</f>
        <v/>
      </c>
      <c r="S214" s="76" t="str">
        <f aca="false">IF(S213="Р",8,"")</f>
        <v/>
      </c>
      <c r="T214" s="76" t="n">
        <f aca="false">IF(T213="Р",8,"")</f>
        <v>8</v>
      </c>
      <c r="U214" s="76" t="n">
        <f aca="false">IF(U213="Р",8,"")</f>
        <v>8</v>
      </c>
      <c r="V214" s="76" t="n">
        <f aca="false">IF(V213="Р",8,"")</f>
        <v>8</v>
      </c>
      <c r="W214" s="76" t="n">
        <f aca="false">IF(W213="Р",8,"")</f>
        <v>8</v>
      </c>
      <c r="X214" s="76" t="str">
        <f aca="false">IF(X213="Р",8,"")</f>
        <v/>
      </c>
      <c r="Y214" s="76" t="str">
        <f aca="false">IF(Y213="Р",8,"")</f>
        <v/>
      </c>
      <c r="Z214" s="76" t="n">
        <f aca="false">IF(Z213="Р",8,"")</f>
        <v>8</v>
      </c>
      <c r="AA214" s="76" t="n">
        <f aca="false">IF(AA213="Р",8,"")</f>
        <v>8</v>
      </c>
      <c r="AB214" s="76" t="n">
        <f aca="false">IF(AB213="Р",8,"")</f>
        <v>8</v>
      </c>
      <c r="AC214" s="76" t="n">
        <f aca="false">IF(AC213="Р",8,"")</f>
        <v>8</v>
      </c>
      <c r="AD214" s="76" t="str">
        <f aca="false">IF(AD213="Р",8,"")</f>
        <v/>
      </c>
      <c r="AE214" s="76" t="str">
        <f aca="false">IF(AE213="Р",8,"")</f>
        <v/>
      </c>
      <c r="AF214" s="76" t="n">
        <f aca="false">IF(AF213="Р",8,"")</f>
        <v>8</v>
      </c>
      <c r="AG214" s="76" t="n">
        <f aca="false">IF(AG213="Р",8,"")</f>
        <v>8</v>
      </c>
      <c r="AH214" s="76"/>
      <c r="AI214" s="76"/>
      <c r="AJ214" s="79"/>
      <c r="AK214" s="93"/>
      <c r="AL214" s="94"/>
      <c r="AM214" s="95"/>
      <c r="AN214" s="96"/>
      <c r="AO214" s="70"/>
      <c r="AP214" s="70"/>
      <c r="AQ214" s="70"/>
      <c r="AR214" s="98"/>
      <c r="AS214" s="98"/>
      <c r="AT214" s="98"/>
      <c r="AU214" s="98"/>
      <c r="AV214" s="98"/>
      <c r="AW214" s="98"/>
      <c r="AX214" s="98"/>
      <c r="AY214" s="99"/>
      <c r="AZ214" s="99"/>
      <c r="BA214" s="73"/>
    </row>
    <row r="215" customFormat="false" ht="12.75" hidden="false" customHeight="true" outlineLevel="0" collapsed="false">
      <c r="A215" s="57"/>
      <c r="B215" s="58"/>
      <c r="C215" s="102"/>
      <c r="D215" s="60"/>
      <c r="E215" s="100"/>
      <c r="F215" s="81" t="str">
        <f aca="false">IF(F216&gt;0,"НУ","")</f>
        <v/>
      </c>
      <c r="G215" s="82" t="str">
        <f aca="false">IF(G216&gt;0,"НУ","")</f>
        <v/>
      </c>
      <c r="H215" s="82" t="str">
        <f aca="false">IF(H216&gt;0,"НУ","")</f>
        <v/>
      </c>
      <c r="I215" s="82" t="str">
        <f aca="false">IF(I216&gt;0,"НУ","")</f>
        <v/>
      </c>
      <c r="J215" s="82" t="str">
        <f aca="false">IF(J216&gt;0,"НУ","")</f>
        <v/>
      </c>
      <c r="K215" s="82" t="str">
        <f aca="false">IF(K216&gt;0,"НУ","")</f>
        <v/>
      </c>
      <c r="L215" s="82" t="str">
        <f aca="false">IF(L216&gt;0,"НУ","")</f>
        <v/>
      </c>
      <c r="M215" s="82" t="str">
        <f aca="false">IF(M216&gt;0,"НУ","")</f>
        <v/>
      </c>
      <c r="N215" s="82" t="str">
        <f aca="false">IF(N216&gt;0,"НУ","")</f>
        <v/>
      </c>
      <c r="O215" s="82" t="str">
        <f aca="false">IF(O216&gt;0,"НУ","")</f>
        <v/>
      </c>
      <c r="P215" s="82" t="str">
        <f aca="false">IF(P216&gt;0,"НУ","")</f>
        <v/>
      </c>
      <c r="Q215" s="82" t="str">
        <f aca="false">IF(Q216&gt;0,"НУ","")</f>
        <v/>
      </c>
      <c r="R215" s="82" t="str">
        <f aca="false">IF(R216&gt;0,"НУ","")</f>
        <v/>
      </c>
      <c r="S215" s="82" t="str">
        <f aca="false">IF(S216&gt;0,"НУ","")</f>
        <v/>
      </c>
      <c r="T215" s="82" t="str">
        <f aca="false">IF(T216&gt;0,"НУ","")</f>
        <v/>
      </c>
      <c r="U215" s="82" t="str">
        <f aca="false">IF(U216&gt;0,"НУ","")</f>
        <v/>
      </c>
      <c r="V215" s="82" t="str">
        <f aca="false">IF(V216&gt;0,"НУ","")</f>
        <v/>
      </c>
      <c r="W215" s="82" t="str">
        <f aca="false">IF(W216&gt;0,"НУ","")</f>
        <v/>
      </c>
      <c r="X215" s="82" t="str">
        <f aca="false">IF(X216&gt;0,"НУ","")</f>
        <v/>
      </c>
      <c r="Y215" s="82" t="str">
        <f aca="false">IF(Y216&gt;0,"НУ","")</f>
        <v/>
      </c>
      <c r="Z215" s="82" t="str">
        <f aca="false">IF(Z216&gt;0,"НУ","")</f>
        <v/>
      </c>
      <c r="AA215" s="82" t="str">
        <f aca="false">IF(AA216&gt;0,"НУ","")</f>
        <v/>
      </c>
      <c r="AB215" s="82" t="str">
        <f aca="false">IF(AB216&gt;0,"НУ","")</f>
        <v/>
      </c>
      <c r="AC215" s="82" t="str">
        <f aca="false">IF(AC216&gt;0,"НУ","")</f>
        <v/>
      </c>
      <c r="AD215" s="82" t="str">
        <f aca="false">IF(AD216&gt;0,"НУ","")</f>
        <v/>
      </c>
      <c r="AE215" s="82" t="str">
        <f aca="false">IF(AE216&gt;0,"НУ","")</f>
        <v/>
      </c>
      <c r="AF215" s="82" t="str">
        <f aca="false">IF(AF216&gt;0,"НУ","")</f>
        <v/>
      </c>
      <c r="AG215" s="82" t="str">
        <f aca="false">IF(AG216&gt;0,"НУ","")</f>
        <v/>
      </c>
      <c r="AH215" s="83" t="str">
        <f aca="false">IF(AH216&gt;0,"НУ","")</f>
        <v/>
      </c>
      <c r="AI215" s="83" t="str">
        <f aca="false">IF(AI216&gt;0,"НУ","")</f>
        <v/>
      </c>
      <c r="AJ215" s="85" t="str">
        <f aca="false">IF(AJ216&gt;0,"НУ","")</f>
        <v/>
      </c>
      <c r="AK215" s="93"/>
      <c r="AL215" s="94"/>
      <c r="AM215" s="95"/>
      <c r="AN215" s="96"/>
      <c r="AO215" s="70"/>
      <c r="AP215" s="70"/>
      <c r="AQ215" s="70"/>
      <c r="AR215" s="98"/>
      <c r="AS215" s="98"/>
      <c r="AT215" s="98"/>
      <c r="AU215" s="98"/>
      <c r="AV215" s="98"/>
      <c r="AW215" s="98"/>
      <c r="AX215" s="98"/>
      <c r="AY215" s="99"/>
      <c r="AZ215" s="99"/>
      <c r="BA215" s="73"/>
    </row>
    <row r="216" customFormat="false" ht="13.5" hidden="false" customHeight="true" outlineLevel="0" collapsed="false">
      <c r="A216" s="57"/>
      <c r="B216" s="58"/>
      <c r="C216" s="102"/>
      <c r="D216" s="60"/>
      <c r="E216" s="101"/>
      <c r="F216" s="87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91"/>
      <c r="AK216" s="93"/>
      <c r="AL216" s="94"/>
      <c r="AM216" s="95"/>
      <c r="AN216" s="96"/>
      <c r="AO216" s="70"/>
      <c r="AP216" s="70"/>
      <c r="AQ216" s="70"/>
      <c r="AR216" s="98"/>
      <c r="AS216" s="98"/>
      <c r="AT216" s="98"/>
      <c r="AU216" s="98"/>
      <c r="AV216" s="98"/>
      <c r="AW216" s="98"/>
      <c r="AX216" s="98"/>
      <c r="AY216" s="99"/>
      <c r="AZ216" s="99"/>
      <c r="BA216" s="73"/>
    </row>
    <row r="217" customFormat="false" ht="12.75" hidden="false" customHeight="true" outlineLevel="0" collapsed="false">
      <c r="A217" s="57" t="n">
        <v>52</v>
      </c>
      <c r="B217" s="58" t="str">
        <f aca="false">IFERROR(VLOOKUP($C217,Списки!$A$1:$C$3999,2,0),"")</f>
        <v/>
      </c>
      <c r="C217" s="102"/>
      <c r="D217" s="60" t="str">
        <f aca="false">IFERROR(VLOOKUP($C217,Списки!$A$1:$C$3999,3,0),"")</f>
        <v/>
      </c>
      <c r="E217" s="92"/>
      <c r="F217" s="61" t="str">
        <f aca="false">VLOOKUP(F$11,Графік!$E$5:$H$32,3,0)</f>
        <v>ВВ</v>
      </c>
      <c r="G217" s="62" t="str">
        <f aca="false">VLOOKUP(G$11,Графік!$E$5:$H$32,3,0)</f>
        <v>ВВ</v>
      </c>
      <c r="H217" s="62" t="str">
        <f aca="false">VLOOKUP(H$11,Графік!$E$5:$H$32,3,0)</f>
        <v>Р</v>
      </c>
      <c r="I217" s="62" t="str">
        <f aca="false">VLOOKUP(I$11,Графік!$E$5:$H$32,3,0)</f>
        <v>Р</v>
      </c>
      <c r="J217" s="62" t="str">
        <f aca="false">VLOOKUP(J$11,Графік!$E$5:$H$32,3,0)</f>
        <v>Р</v>
      </c>
      <c r="K217" s="62" t="str">
        <f aca="false">VLOOKUP(K$11,Графік!$E$5:$H$32,3,0)</f>
        <v>Р</v>
      </c>
      <c r="L217" s="62" t="str">
        <f aca="false">VLOOKUP(L$11,Графік!$E$5:$H$32,3,0)</f>
        <v>ВВ</v>
      </c>
      <c r="M217" s="62" t="str">
        <f aca="false">VLOOKUP(M$11,Графік!$E$5:$H$32,3,0)</f>
        <v>ВВ</v>
      </c>
      <c r="N217" s="62" t="str">
        <f aca="false">VLOOKUP(N$11,Графік!$E$5:$H$32,3,0)</f>
        <v>Р</v>
      </c>
      <c r="O217" s="62" t="str">
        <f aca="false">VLOOKUP(O$11,Графік!$E$5:$H$32,3,0)</f>
        <v>Р</v>
      </c>
      <c r="P217" s="62" t="str">
        <f aca="false">VLOOKUP(P$11,Графік!$E$5:$H$32,3,0)</f>
        <v>Р</v>
      </c>
      <c r="Q217" s="62" t="str">
        <f aca="false">VLOOKUP(Q$11,Графік!$E$5:$H$32,3,0)</f>
        <v>Р</v>
      </c>
      <c r="R217" s="62" t="str">
        <f aca="false">VLOOKUP(R$11,Графік!$E$5:$H$32,3,0)</f>
        <v>ВВ</v>
      </c>
      <c r="S217" s="62" t="str">
        <f aca="false">VLOOKUP(S$11,Графік!$E$5:$H$32,3,0)</f>
        <v>ВВ</v>
      </c>
      <c r="T217" s="62" t="str">
        <f aca="false">VLOOKUP(T$11,Графік!$E$5:$H$32,3,0)</f>
        <v>Р</v>
      </c>
      <c r="U217" s="62" t="str">
        <f aca="false">VLOOKUP(U$11,Графік!$E$5:$H$32,3,0)</f>
        <v>Р</v>
      </c>
      <c r="V217" s="62" t="str">
        <f aca="false">VLOOKUP(V$11,Графік!$E$5:$H$32,3,0)</f>
        <v>Р</v>
      </c>
      <c r="W217" s="62" t="str">
        <f aca="false">VLOOKUP(W$11,Графік!$E$5:$H$32,3,0)</f>
        <v>Р</v>
      </c>
      <c r="X217" s="62" t="str">
        <f aca="false">VLOOKUP(X$11,Графік!$E$5:$H$32,3,0)</f>
        <v>ВВ</v>
      </c>
      <c r="Y217" s="62" t="str">
        <f aca="false">VLOOKUP(Y$11,Графік!$E$5:$H$32,3,0)</f>
        <v>ВВ</v>
      </c>
      <c r="Z217" s="62" t="str">
        <f aca="false">VLOOKUP(Z$11,Графік!$E$5:$H$32,3,0)</f>
        <v>Р</v>
      </c>
      <c r="AA217" s="62" t="str">
        <f aca="false">VLOOKUP(AA$11,Графік!$E$5:$H$32,3,0)</f>
        <v>Р</v>
      </c>
      <c r="AB217" s="62" t="str">
        <f aca="false">VLOOKUP(AB$11,Графік!$E$5:$H$32,3,0)</f>
        <v>Р</v>
      </c>
      <c r="AC217" s="62" t="str">
        <f aca="false">VLOOKUP(AC$11,Графік!$E$5:$H$32,3,0)</f>
        <v>Р</v>
      </c>
      <c r="AD217" s="62" t="str">
        <f aca="false">VLOOKUP(AD$11,Графік!$E$5:$H$32,3,0)</f>
        <v>ВВ</v>
      </c>
      <c r="AE217" s="62" t="str">
        <f aca="false">VLOOKUP(AE$11,Графік!$E$5:$H$32,3,0)</f>
        <v>ВВ</v>
      </c>
      <c r="AF217" s="62" t="str">
        <f aca="false">VLOOKUP(AF$11,Графік!$E$5:$H$32,3,0)</f>
        <v>Р</v>
      </c>
      <c r="AG217" s="62" t="str">
        <f aca="false">VLOOKUP(AG$11,Графік!$E$5:$H$32,3,0)</f>
        <v>Р</v>
      </c>
      <c r="AH217" s="62"/>
      <c r="AI217" s="62"/>
      <c r="AJ217" s="65"/>
      <c r="AK217" s="93" t="n">
        <f aca="false">SUMIF($F217:$AJ220,"Р",$F218:$AJ218)</f>
        <v>144</v>
      </c>
      <c r="AL217" s="94" t="n">
        <f aca="false">SUMIF($F219:$AJ220,"НУ",$F220:$AJ220)</f>
        <v>0</v>
      </c>
      <c r="AM217" s="95" t="n">
        <f aca="false">SUMIF(F217:AJ220,"РВ",F218:AJ218)</f>
        <v>0</v>
      </c>
      <c r="AN217" s="96" t="n">
        <f aca="false">AK217+AL217+AM217</f>
        <v>144</v>
      </c>
      <c r="AO217" s="70" t="n">
        <f aca="false">COUNTIF($F217:$AJ220,"=Р")</f>
        <v>18</v>
      </c>
      <c r="AP217" s="97" t="n">
        <f aca="false">COUNTIF($F217:$AJ220,"=ВВ")</f>
        <v>10</v>
      </c>
      <c r="AQ217" s="97" t="n">
        <f aca="false">COUNTIF($F217:$AJ220,"=В")</f>
        <v>0</v>
      </c>
      <c r="AR217" s="98" t="n">
        <f aca="false">COUNTIF($F217:$AJ220,"=НА")</f>
        <v>0</v>
      </c>
      <c r="AS217" s="98" t="n">
        <f aca="false">COUNTIF(F217:AJ220,"=ТН")</f>
        <v>0</v>
      </c>
      <c r="AT217" s="98" t="n">
        <f aca="false">COUNTIF($F217:$AJ220,"=ВД")</f>
        <v>0</v>
      </c>
      <c r="AU217" s="98" t="n">
        <f aca="false">COUNTIF($F217:$AJ220,"=ВП")</f>
        <v>0</v>
      </c>
      <c r="AV217" s="98" t="n">
        <f aca="false">COUNTIF($F217:$AJ220,"=ДД")</f>
        <v>0</v>
      </c>
      <c r="AW217" s="98" t="n">
        <f aca="false">COUNTIF($F217:$AJ220,"=П")</f>
        <v>0</v>
      </c>
      <c r="AX217" s="98" t="n">
        <f aca="false">COUNTIF($F217:$AJ220,"=ПР")</f>
        <v>0</v>
      </c>
      <c r="AY217" s="99" t="n">
        <f aca="false">COUNTIF($F217:$AJ220,"=І")</f>
        <v>0</v>
      </c>
      <c r="AZ217" s="99" t="n">
        <f aca="false">COUNTIF($F217:$AJ220,"=НЗ")</f>
        <v>0</v>
      </c>
      <c r="BA217" s="73" t="str">
        <f aca="false">IF(C217&gt;1,Графік!$H$36,"")</f>
        <v/>
      </c>
    </row>
    <row r="218" customFormat="false" ht="12.75" hidden="false" customHeight="true" outlineLevel="0" collapsed="false">
      <c r="A218" s="57"/>
      <c r="B218" s="58"/>
      <c r="C218" s="102"/>
      <c r="D218" s="60"/>
      <c r="E218" s="100"/>
      <c r="F218" s="75" t="str">
        <f aca="false">IF(F217="Р",8,"")</f>
        <v/>
      </c>
      <c r="G218" s="76" t="str">
        <f aca="false">IF(G217="Р",8,"")</f>
        <v/>
      </c>
      <c r="H218" s="76" t="n">
        <f aca="false">IF(H217="Р",8,"")</f>
        <v>8</v>
      </c>
      <c r="I218" s="76" t="n">
        <f aca="false">IF(I217="Р",8,"")</f>
        <v>8</v>
      </c>
      <c r="J218" s="76" t="n">
        <f aca="false">IF(J217="Р",8,"")</f>
        <v>8</v>
      </c>
      <c r="K218" s="76" t="n">
        <f aca="false">IF(K217="Р",8,"")</f>
        <v>8</v>
      </c>
      <c r="L218" s="76" t="str">
        <f aca="false">IF(L217="Р",8,"")</f>
        <v/>
      </c>
      <c r="M218" s="76" t="str">
        <f aca="false">IF(M217="Р",8,"")</f>
        <v/>
      </c>
      <c r="N218" s="76" t="n">
        <f aca="false">IF(N217="Р",8,"")</f>
        <v>8</v>
      </c>
      <c r="O218" s="76" t="n">
        <f aca="false">IF(O217="Р",8,"")</f>
        <v>8</v>
      </c>
      <c r="P218" s="76" t="n">
        <f aca="false">IF(P217="Р",8,"")</f>
        <v>8</v>
      </c>
      <c r="Q218" s="76" t="n">
        <f aca="false">IF(Q217="Р",8,"")</f>
        <v>8</v>
      </c>
      <c r="R218" s="76" t="str">
        <f aca="false">IF(R217="Р",8,"")</f>
        <v/>
      </c>
      <c r="S218" s="76" t="str">
        <f aca="false">IF(S217="Р",8,"")</f>
        <v/>
      </c>
      <c r="T218" s="76" t="n">
        <f aca="false">IF(T217="Р",8,"")</f>
        <v>8</v>
      </c>
      <c r="U218" s="76" t="n">
        <f aca="false">IF(U217="Р",8,"")</f>
        <v>8</v>
      </c>
      <c r="V218" s="76" t="n">
        <f aca="false">IF(V217="Р",8,"")</f>
        <v>8</v>
      </c>
      <c r="W218" s="76" t="n">
        <f aca="false">IF(W217="Р",8,"")</f>
        <v>8</v>
      </c>
      <c r="X218" s="76" t="str">
        <f aca="false">IF(X217="Р",8,"")</f>
        <v/>
      </c>
      <c r="Y218" s="76" t="str">
        <f aca="false">IF(Y217="Р",8,"")</f>
        <v/>
      </c>
      <c r="Z218" s="76" t="n">
        <f aca="false">IF(Z217="Р",8,"")</f>
        <v>8</v>
      </c>
      <c r="AA218" s="76" t="n">
        <f aca="false">IF(AA217="Р",8,"")</f>
        <v>8</v>
      </c>
      <c r="AB218" s="76" t="n">
        <f aca="false">IF(AB217="Р",8,"")</f>
        <v>8</v>
      </c>
      <c r="AC218" s="76" t="n">
        <f aca="false">IF(AC217="Р",8,"")</f>
        <v>8</v>
      </c>
      <c r="AD218" s="76" t="str">
        <f aca="false">IF(AD217="Р",8,"")</f>
        <v/>
      </c>
      <c r="AE218" s="76" t="str">
        <f aca="false">IF(AE217="Р",8,"")</f>
        <v/>
      </c>
      <c r="AF218" s="76" t="n">
        <f aca="false">IF(AF217="Р",8,"")</f>
        <v>8</v>
      </c>
      <c r="AG218" s="76" t="n">
        <f aca="false">IF(AG217="Р",8,"")</f>
        <v>8</v>
      </c>
      <c r="AH218" s="76"/>
      <c r="AI218" s="76"/>
      <c r="AJ218" s="79"/>
      <c r="AK218" s="93"/>
      <c r="AL218" s="94"/>
      <c r="AM218" s="95"/>
      <c r="AN218" s="96"/>
      <c r="AO218" s="70"/>
      <c r="AP218" s="70"/>
      <c r="AQ218" s="70"/>
      <c r="AR218" s="98"/>
      <c r="AS218" s="98"/>
      <c r="AT218" s="98"/>
      <c r="AU218" s="98"/>
      <c r="AV218" s="98"/>
      <c r="AW218" s="98"/>
      <c r="AX218" s="98"/>
      <c r="AY218" s="99"/>
      <c r="AZ218" s="99"/>
      <c r="BA218" s="73"/>
    </row>
    <row r="219" customFormat="false" ht="12.75" hidden="false" customHeight="true" outlineLevel="0" collapsed="false">
      <c r="A219" s="57"/>
      <c r="B219" s="58"/>
      <c r="C219" s="102"/>
      <c r="D219" s="60"/>
      <c r="E219" s="100"/>
      <c r="F219" s="81" t="str">
        <f aca="false">IF(F220&gt;0,"НУ","")</f>
        <v/>
      </c>
      <c r="G219" s="82" t="str">
        <f aca="false">IF(G220&gt;0,"НУ","")</f>
        <v/>
      </c>
      <c r="H219" s="82" t="str">
        <f aca="false">IF(H220&gt;0,"НУ","")</f>
        <v/>
      </c>
      <c r="I219" s="82" t="str">
        <f aca="false">IF(I220&gt;0,"НУ","")</f>
        <v/>
      </c>
      <c r="J219" s="82" t="str">
        <f aca="false">IF(J220&gt;0,"НУ","")</f>
        <v/>
      </c>
      <c r="K219" s="82" t="str">
        <f aca="false">IF(K220&gt;0,"НУ","")</f>
        <v/>
      </c>
      <c r="L219" s="82" t="str">
        <f aca="false">IF(L220&gt;0,"НУ","")</f>
        <v/>
      </c>
      <c r="M219" s="82" t="str">
        <f aca="false">IF(M220&gt;0,"НУ","")</f>
        <v/>
      </c>
      <c r="N219" s="82" t="str">
        <f aca="false">IF(N220&gt;0,"НУ","")</f>
        <v/>
      </c>
      <c r="O219" s="82" t="str">
        <f aca="false">IF(O220&gt;0,"НУ","")</f>
        <v/>
      </c>
      <c r="P219" s="82" t="str">
        <f aca="false">IF(P220&gt;0,"НУ","")</f>
        <v/>
      </c>
      <c r="Q219" s="82" t="str">
        <f aca="false">IF(Q220&gt;0,"НУ","")</f>
        <v/>
      </c>
      <c r="R219" s="82" t="str">
        <f aca="false">IF(R220&gt;0,"НУ","")</f>
        <v/>
      </c>
      <c r="S219" s="82" t="str">
        <f aca="false">IF(S220&gt;0,"НУ","")</f>
        <v/>
      </c>
      <c r="T219" s="82" t="str">
        <f aca="false">IF(T220&gt;0,"НУ","")</f>
        <v/>
      </c>
      <c r="U219" s="82" t="str">
        <f aca="false">IF(U220&gt;0,"НУ","")</f>
        <v/>
      </c>
      <c r="V219" s="82" t="str">
        <f aca="false">IF(V220&gt;0,"НУ","")</f>
        <v/>
      </c>
      <c r="W219" s="82" t="str">
        <f aca="false">IF(W220&gt;0,"НУ","")</f>
        <v/>
      </c>
      <c r="X219" s="82" t="str">
        <f aca="false">IF(X220&gt;0,"НУ","")</f>
        <v/>
      </c>
      <c r="Y219" s="82" t="str">
        <f aca="false">IF(Y220&gt;0,"НУ","")</f>
        <v/>
      </c>
      <c r="Z219" s="82" t="str">
        <f aca="false">IF(Z220&gt;0,"НУ","")</f>
        <v/>
      </c>
      <c r="AA219" s="82" t="str">
        <f aca="false">IF(AA220&gt;0,"НУ","")</f>
        <v/>
      </c>
      <c r="AB219" s="82" t="str">
        <f aca="false">IF(AB220&gt;0,"НУ","")</f>
        <v/>
      </c>
      <c r="AC219" s="82" t="str">
        <f aca="false">IF(AC220&gt;0,"НУ","")</f>
        <v/>
      </c>
      <c r="AD219" s="82" t="str">
        <f aca="false">IF(AD220&gt;0,"НУ","")</f>
        <v/>
      </c>
      <c r="AE219" s="82" t="str">
        <f aca="false">IF(AE220&gt;0,"НУ","")</f>
        <v/>
      </c>
      <c r="AF219" s="82" t="str">
        <f aca="false">IF(AF220&gt;0,"НУ","")</f>
        <v/>
      </c>
      <c r="AG219" s="82" t="str">
        <f aca="false">IF(AG220&gt;0,"НУ","")</f>
        <v/>
      </c>
      <c r="AH219" s="83" t="str">
        <f aca="false">IF(AH220&gt;0,"НУ","")</f>
        <v/>
      </c>
      <c r="AI219" s="83" t="str">
        <f aca="false">IF(AI220&gt;0,"НУ","")</f>
        <v/>
      </c>
      <c r="AJ219" s="85" t="str">
        <f aca="false">IF(AJ220&gt;0,"НУ","")</f>
        <v/>
      </c>
      <c r="AK219" s="93"/>
      <c r="AL219" s="94"/>
      <c r="AM219" s="95"/>
      <c r="AN219" s="96"/>
      <c r="AO219" s="70"/>
      <c r="AP219" s="70"/>
      <c r="AQ219" s="70"/>
      <c r="AR219" s="98"/>
      <c r="AS219" s="98"/>
      <c r="AT219" s="98"/>
      <c r="AU219" s="98"/>
      <c r="AV219" s="98"/>
      <c r="AW219" s="98"/>
      <c r="AX219" s="98"/>
      <c r="AY219" s="99"/>
      <c r="AZ219" s="99"/>
      <c r="BA219" s="73"/>
    </row>
    <row r="220" customFormat="false" ht="13.5" hidden="false" customHeight="true" outlineLevel="0" collapsed="false">
      <c r="A220" s="57"/>
      <c r="B220" s="58"/>
      <c r="C220" s="102"/>
      <c r="D220" s="60"/>
      <c r="E220" s="101"/>
      <c r="F220" s="87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91"/>
      <c r="AK220" s="93"/>
      <c r="AL220" s="94"/>
      <c r="AM220" s="95"/>
      <c r="AN220" s="96"/>
      <c r="AO220" s="70"/>
      <c r="AP220" s="70"/>
      <c r="AQ220" s="70"/>
      <c r="AR220" s="98"/>
      <c r="AS220" s="98"/>
      <c r="AT220" s="98"/>
      <c r="AU220" s="98"/>
      <c r="AV220" s="98"/>
      <c r="AW220" s="98"/>
      <c r="AX220" s="98"/>
      <c r="AY220" s="99"/>
      <c r="AZ220" s="99"/>
      <c r="BA220" s="73"/>
    </row>
    <row r="221" customFormat="false" ht="12.75" hidden="false" customHeight="true" outlineLevel="0" collapsed="false">
      <c r="A221" s="57" t="n">
        <v>53</v>
      </c>
      <c r="B221" s="58" t="str">
        <f aca="false">IFERROR(VLOOKUP($C221,Списки!$A$1:$C$3999,2,0),"")</f>
        <v/>
      </c>
      <c r="C221" s="102"/>
      <c r="D221" s="60" t="str">
        <f aca="false">IFERROR(VLOOKUP($C221,Списки!$A$1:$C$3999,3,0),"")</f>
        <v/>
      </c>
      <c r="E221" s="92"/>
      <c r="F221" s="61" t="str">
        <f aca="false">VLOOKUP(F$11,Графік!$E$5:$H$32,3,0)</f>
        <v>ВВ</v>
      </c>
      <c r="G221" s="62" t="str">
        <f aca="false">VLOOKUP(G$11,Графік!$E$5:$H$32,3,0)</f>
        <v>ВВ</v>
      </c>
      <c r="H221" s="62" t="str">
        <f aca="false">VLOOKUP(H$11,Графік!$E$5:$H$32,3,0)</f>
        <v>Р</v>
      </c>
      <c r="I221" s="62" t="str">
        <f aca="false">VLOOKUP(I$11,Графік!$E$5:$H$32,3,0)</f>
        <v>Р</v>
      </c>
      <c r="J221" s="62" t="str">
        <f aca="false">VLOOKUP(J$11,Графік!$E$5:$H$32,3,0)</f>
        <v>Р</v>
      </c>
      <c r="K221" s="62" t="str">
        <f aca="false">VLOOKUP(K$11,Графік!$E$5:$H$32,3,0)</f>
        <v>Р</v>
      </c>
      <c r="L221" s="62" t="str">
        <f aca="false">VLOOKUP(L$11,Графік!$E$5:$H$32,3,0)</f>
        <v>ВВ</v>
      </c>
      <c r="M221" s="62" t="str">
        <f aca="false">VLOOKUP(M$11,Графік!$E$5:$H$32,3,0)</f>
        <v>ВВ</v>
      </c>
      <c r="N221" s="62" t="str">
        <f aca="false">VLOOKUP(N$11,Графік!$E$5:$H$32,3,0)</f>
        <v>Р</v>
      </c>
      <c r="O221" s="62" t="str">
        <f aca="false">VLOOKUP(O$11,Графік!$E$5:$H$32,3,0)</f>
        <v>Р</v>
      </c>
      <c r="P221" s="62" t="str">
        <f aca="false">VLOOKUP(P$11,Графік!$E$5:$H$32,3,0)</f>
        <v>Р</v>
      </c>
      <c r="Q221" s="62" t="str">
        <f aca="false">VLOOKUP(Q$11,Графік!$E$5:$H$32,3,0)</f>
        <v>Р</v>
      </c>
      <c r="R221" s="62" t="str">
        <f aca="false">VLOOKUP(R$11,Графік!$E$5:$H$32,3,0)</f>
        <v>ВВ</v>
      </c>
      <c r="S221" s="62" t="str">
        <f aca="false">VLOOKUP(S$11,Графік!$E$5:$H$32,3,0)</f>
        <v>ВВ</v>
      </c>
      <c r="T221" s="62" t="str">
        <f aca="false">VLOOKUP(T$11,Графік!$E$5:$H$32,3,0)</f>
        <v>Р</v>
      </c>
      <c r="U221" s="62" t="str">
        <f aca="false">VLOOKUP(U$11,Графік!$E$5:$H$32,3,0)</f>
        <v>Р</v>
      </c>
      <c r="V221" s="62" t="str">
        <f aca="false">VLOOKUP(V$11,Графік!$E$5:$H$32,3,0)</f>
        <v>Р</v>
      </c>
      <c r="W221" s="62" t="str">
        <f aca="false">VLOOKUP(W$11,Графік!$E$5:$H$32,3,0)</f>
        <v>Р</v>
      </c>
      <c r="X221" s="62" t="str">
        <f aca="false">VLOOKUP(X$11,Графік!$E$5:$H$32,3,0)</f>
        <v>ВВ</v>
      </c>
      <c r="Y221" s="62" t="str">
        <f aca="false">VLOOKUP(Y$11,Графік!$E$5:$H$32,3,0)</f>
        <v>ВВ</v>
      </c>
      <c r="Z221" s="62" t="str">
        <f aca="false">VLOOKUP(Z$11,Графік!$E$5:$H$32,3,0)</f>
        <v>Р</v>
      </c>
      <c r="AA221" s="62" t="str">
        <f aca="false">VLOOKUP(AA$11,Графік!$E$5:$H$32,3,0)</f>
        <v>Р</v>
      </c>
      <c r="AB221" s="62" t="str">
        <f aca="false">VLOOKUP(AB$11,Графік!$E$5:$H$32,3,0)</f>
        <v>Р</v>
      </c>
      <c r="AC221" s="62" t="str">
        <f aca="false">VLOOKUP(AC$11,Графік!$E$5:$H$32,3,0)</f>
        <v>Р</v>
      </c>
      <c r="AD221" s="62" t="str">
        <f aca="false">VLOOKUP(AD$11,Графік!$E$5:$H$32,3,0)</f>
        <v>ВВ</v>
      </c>
      <c r="AE221" s="62" t="str">
        <f aca="false">VLOOKUP(AE$11,Графік!$E$5:$H$32,3,0)</f>
        <v>ВВ</v>
      </c>
      <c r="AF221" s="62" t="str">
        <f aca="false">VLOOKUP(AF$11,Графік!$E$5:$H$32,3,0)</f>
        <v>Р</v>
      </c>
      <c r="AG221" s="62" t="str">
        <f aca="false">VLOOKUP(AG$11,Графік!$E$5:$H$32,3,0)</f>
        <v>Р</v>
      </c>
      <c r="AH221" s="62"/>
      <c r="AI221" s="62"/>
      <c r="AJ221" s="65"/>
      <c r="AK221" s="93" t="n">
        <f aca="false">SUMIF($F221:$AJ224,"Р",$F222:$AJ222)</f>
        <v>144</v>
      </c>
      <c r="AL221" s="94" t="n">
        <f aca="false">SUMIF($F223:$AJ224,"НУ",$F224:$AJ224)</f>
        <v>0</v>
      </c>
      <c r="AM221" s="95" t="n">
        <f aca="false">SUMIF(F221:AJ224,"РВ",F222:AJ222)</f>
        <v>0</v>
      </c>
      <c r="AN221" s="96" t="n">
        <f aca="false">AK221+AL221+AM221</f>
        <v>144</v>
      </c>
      <c r="AO221" s="70" t="n">
        <f aca="false">COUNTIF($F221:$AJ224,"=Р")</f>
        <v>18</v>
      </c>
      <c r="AP221" s="97" t="n">
        <f aca="false">COUNTIF($F221:$AJ224,"=ВВ")</f>
        <v>10</v>
      </c>
      <c r="AQ221" s="97" t="n">
        <f aca="false">COUNTIF($F221:$AJ224,"=В")</f>
        <v>0</v>
      </c>
      <c r="AR221" s="98" t="n">
        <f aca="false">COUNTIF($F221:$AJ224,"=НА")</f>
        <v>0</v>
      </c>
      <c r="AS221" s="98" t="n">
        <f aca="false">COUNTIF(F221:AJ224,"=ТН")</f>
        <v>0</v>
      </c>
      <c r="AT221" s="98" t="n">
        <f aca="false">COUNTIF($F221:$AJ224,"=ВД")</f>
        <v>0</v>
      </c>
      <c r="AU221" s="98" t="n">
        <f aca="false">COUNTIF($F221:$AJ224,"=ВП")</f>
        <v>0</v>
      </c>
      <c r="AV221" s="98" t="n">
        <f aca="false">COUNTIF($F221:$AJ224,"=ДД")</f>
        <v>0</v>
      </c>
      <c r="AW221" s="98" t="n">
        <f aca="false">COUNTIF($F221:$AJ224,"=П")</f>
        <v>0</v>
      </c>
      <c r="AX221" s="98" t="n">
        <f aca="false">COUNTIF($F221:$AJ224,"=ПР")</f>
        <v>0</v>
      </c>
      <c r="AY221" s="99" t="n">
        <f aca="false">COUNTIF($F221:$AJ224,"=І")</f>
        <v>0</v>
      </c>
      <c r="AZ221" s="99" t="n">
        <f aca="false">COUNTIF($F221:$AJ224,"=НЗ")</f>
        <v>0</v>
      </c>
      <c r="BA221" s="73" t="str">
        <f aca="false">IF(C221&gt;1,Графік!$H$36,"")</f>
        <v/>
      </c>
    </row>
    <row r="222" customFormat="false" ht="12.75" hidden="false" customHeight="true" outlineLevel="0" collapsed="false">
      <c r="A222" s="57"/>
      <c r="B222" s="58"/>
      <c r="C222" s="102"/>
      <c r="D222" s="60"/>
      <c r="E222" s="100"/>
      <c r="F222" s="75" t="str">
        <f aca="false">IF(F221="Р",8,"")</f>
        <v/>
      </c>
      <c r="G222" s="76" t="str">
        <f aca="false">IF(G221="Р",8,"")</f>
        <v/>
      </c>
      <c r="H222" s="76" t="n">
        <f aca="false">IF(H221="Р",8,"")</f>
        <v>8</v>
      </c>
      <c r="I222" s="76" t="n">
        <f aca="false">IF(I221="Р",8,"")</f>
        <v>8</v>
      </c>
      <c r="J222" s="76" t="n">
        <f aca="false">IF(J221="Р",8,"")</f>
        <v>8</v>
      </c>
      <c r="K222" s="76" t="n">
        <f aca="false">IF(K221="Р",8,"")</f>
        <v>8</v>
      </c>
      <c r="L222" s="76" t="str">
        <f aca="false">IF(L221="Р",8,"")</f>
        <v/>
      </c>
      <c r="M222" s="76" t="str">
        <f aca="false">IF(M221="Р",8,"")</f>
        <v/>
      </c>
      <c r="N222" s="76" t="n">
        <f aca="false">IF(N221="Р",8,"")</f>
        <v>8</v>
      </c>
      <c r="O222" s="76" t="n">
        <f aca="false">IF(O221="Р",8,"")</f>
        <v>8</v>
      </c>
      <c r="P222" s="76" t="n">
        <f aca="false">IF(P221="Р",8,"")</f>
        <v>8</v>
      </c>
      <c r="Q222" s="76" t="n">
        <f aca="false">IF(Q221="Р",8,"")</f>
        <v>8</v>
      </c>
      <c r="R222" s="76" t="str">
        <f aca="false">IF(R221="Р",8,"")</f>
        <v/>
      </c>
      <c r="S222" s="76" t="str">
        <f aca="false">IF(S221="Р",8,"")</f>
        <v/>
      </c>
      <c r="T222" s="76" t="n">
        <f aca="false">IF(T221="Р",8,"")</f>
        <v>8</v>
      </c>
      <c r="U222" s="76" t="n">
        <f aca="false">IF(U221="Р",8,"")</f>
        <v>8</v>
      </c>
      <c r="V222" s="76" t="n">
        <f aca="false">IF(V221="Р",8,"")</f>
        <v>8</v>
      </c>
      <c r="W222" s="76" t="n">
        <f aca="false">IF(W221="Р",8,"")</f>
        <v>8</v>
      </c>
      <c r="X222" s="76" t="str">
        <f aca="false">IF(X221="Р",8,"")</f>
        <v/>
      </c>
      <c r="Y222" s="76" t="str">
        <f aca="false">IF(Y221="Р",8,"")</f>
        <v/>
      </c>
      <c r="Z222" s="76" t="n">
        <f aca="false">IF(Z221="Р",8,"")</f>
        <v>8</v>
      </c>
      <c r="AA222" s="76" t="n">
        <f aca="false">IF(AA221="Р",8,"")</f>
        <v>8</v>
      </c>
      <c r="AB222" s="76" t="n">
        <f aca="false">IF(AB221="Р",8,"")</f>
        <v>8</v>
      </c>
      <c r="AC222" s="76" t="n">
        <f aca="false">IF(AC221="Р",8,"")</f>
        <v>8</v>
      </c>
      <c r="AD222" s="76" t="str">
        <f aca="false">IF(AD221="Р",8,"")</f>
        <v/>
      </c>
      <c r="AE222" s="76" t="str">
        <f aca="false">IF(AE221="Р",8,"")</f>
        <v/>
      </c>
      <c r="AF222" s="76" t="n">
        <f aca="false">IF(AF221="Р",8,"")</f>
        <v>8</v>
      </c>
      <c r="AG222" s="76" t="n">
        <f aca="false">IF(AG221="Р",8,"")</f>
        <v>8</v>
      </c>
      <c r="AH222" s="76"/>
      <c r="AI222" s="76"/>
      <c r="AJ222" s="79"/>
      <c r="AK222" s="93"/>
      <c r="AL222" s="94"/>
      <c r="AM222" s="95"/>
      <c r="AN222" s="96"/>
      <c r="AO222" s="70"/>
      <c r="AP222" s="70"/>
      <c r="AQ222" s="70"/>
      <c r="AR222" s="98"/>
      <c r="AS222" s="98"/>
      <c r="AT222" s="98"/>
      <c r="AU222" s="98"/>
      <c r="AV222" s="98"/>
      <c r="AW222" s="98"/>
      <c r="AX222" s="98"/>
      <c r="AY222" s="99"/>
      <c r="AZ222" s="99"/>
      <c r="BA222" s="73"/>
    </row>
    <row r="223" customFormat="false" ht="12.75" hidden="false" customHeight="true" outlineLevel="0" collapsed="false">
      <c r="A223" s="57"/>
      <c r="B223" s="58"/>
      <c r="C223" s="102"/>
      <c r="D223" s="60"/>
      <c r="E223" s="100"/>
      <c r="F223" s="81" t="str">
        <f aca="false">IF(F224&gt;0,"НУ","")</f>
        <v/>
      </c>
      <c r="G223" s="82" t="str">
        <f aca="false">IF(G224&gt;0,"НУ","")</f>
        <v/>
      </c>
      <c r="H223" s="82" t="str">
        <f aca="false">IF(H224&gt;0,"НУ","")</f>
        <v/>
      </c>
      <c r="I223" s="82" t="str">
        <f aca="false">IF(I224&gt;0,"НУ","")</f>
        <v/>
      </c>
      <c r="J223" s="82" t="str">
        <f aca="false">IF(J224&gt;0,"НУ","")</f>
        <v/>
      </c>
      <c r="K223" s="82" t="str">
        <f aca="false">IF(K224&gt;0,"НУ","")</f>
        <v/>
      </c>
      <c r="L223" s="82" t="str">
        <f aca="false">IF(L224&gt;0,"НУ","")</f>
        <v/>
      </c>
      <c r="M223" s="82" t="str">
        <f aca="false">IF(M224&gt;0,"НУ","")</f>
        <v/>
      </c>
      <c r="N223" s="82" t="str">
        <f aca="false">IF(N224&gt;0,"НУ","")</f>
        <v/>
      </c>
      <c r="O223" s="82" t="str">
        <f aca="false">IF(O224&gt;0,"НУ","")</f>
        <v/>
      </c>
      <c r="P223" s="82" t="str">
        <f aca="false">IF(P224&gt;0,"НУ","")</f>
        <v/>
      </c>
      <c r="Q223" s="82" t="str">
        <f aca="false">IF(Q224&gt;0,"НУ","")</f>
        <v/>
      </c>
      <c r="R223" s="82" t="str">
        <f aca="false">IF(R224&gt;0,"НУ","")</f>
        <v/>
      </c>
      <c r="S223" s="82" t="str">
        <f aca="false">IF(S224&gt;0,"НУ","")</f>
        <v/>
      </c>
      <c r="T223" s="82" t="str">
        <f aca="false">IF(T224&gt;0,"НУ","")</f>
        <v/>
      </c>
      <c r="U223" s="82" t="str">
        <f aca="false">IF(U224&gt;0,"НУ","")</f>
        <v/>
      </c>
      <c r="V223" s="82" t="str">
        <f aca="false">IF(V224&gt;0,"НУ","")</f>
        <v/>
      </c>
      <c r="W223" s="82" t="str">
        <f aca="false">IF(W224&gt;0,"НУ","")</f>
        <v/>
      </c>
      <c r="X223" s="82" t="str">
        <f aca="false">IF(X224&gt;0,"НУ","")</f>
        <v/>
      </c>
      <c r="Y223" s="82" t="str">
        <f aca="false">IF(Y224&gt;0,"НУ","")</f>
        <v/>
      </c>
      <c r="Z223" s="82" t="str">
        <f aca="false">IF(Z224&gt;0,"НУ","")</f>
        <v/>
      </c>
      <c r="AA223" s="82" t="str">
        <f aca="false">IF(AA224&gt;0,"НУ","")</f>
        <v/>
      </c>
      <c r="AB223" s="82" t="str">
        <f aca="false">IF(AB224&gt;0,"НУ","")</f>
        <v/>
      </c>
      <c r="AC223" s="82" t="str">
        <f aca="false">IF(AC224&gt;0,"НУ","")</f>
        <v/>
      </c>
      <c r="AD223" s="82" t="str">
        <f aca="false">IF(AD224&gt;0,"НУ","")</f>
        <v/>
      </c>
      <c r="AE223" s="82" t="str">
        <f aca="false">IF(AE224&gt;0,"НУ","")</f>
        <v/>
      </c>
      <c r="AF223" s="82" t="str">
        <f aca="false">IF(AF224&gt;0,"НУ","")</f>
        <v/>
      </c>
      <c r="AG223" s="82" t="str">
        <f aca="false">IF(AG224&gt;0,"НУ","")</f>
        <v/>
      </c>
      <c r="AH223" s="83" t="str">
        <f aca="false">IF(AH224&gt;0,"НУ","")</f>
        <v/>
      </c>
      <c r="AI223" s="83" t="str">
        <f aca="false">IF(AI224&gt;0,"НУ","")</f>
        <v/>
      </c>
      <c r="AJ223" s="85" t="str">
        <f aca="false">IF(AJ224&gt;0,"НУ","")</f>
        <v/>
      </c>
      <c r="AK223" s="93"/>
      <c r="AL223" s="94"/>
      <c r="AM223" s="95"/>
      <c r="AN223" s="96"/>
      <c r="AO223" s="70"/>
      <c r="AP223" s="70"/>
      <c r="AQ223" s="70"/>
      <c r="AR223" s="98"/>
      <c r="AS223" s="98"/>
      <c r="AT223" s="98"/>
      <c r="AU223" s="98"/>
      <c r="AV223" s="98"/>
      <c r="AW223" s="98"/>
      <c r="AX223" s="98"/>
      <c r="AY223" s="99"/>
      <c r="AZ223" s="99"/>
      <c r="BA223" s="73"/>
    </row>
    <row r="224" customFormat="false" ht="13.5" hidden="false" customHeight="true" outlineLevel="0" collapsed="false">
      <c r="A224" s="57"/>
      <c r="B224" s="58"/>
      <c r="C224" s="102"/>
      <c r="D224" s="60"/>
      <c r="E224" s="101"/>
      <c r="F224" s="87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91"/>
      <c r="AK224" s="93"/>
      <c r="AL224" s="94"/>
      <c r="AM224" s="95"/>
      <c r="AN224" s="96"/>
      <c r="AO224" s="70"/>
      <c r="AP224" s="70"/>
      <c r="AQ224" s="70"/>
      <c r="AR224" s="98"/>
      <c r="AS224" s="98"/>
      <c r="AT224" s="98"/>
      <c r="AU224" s="98"/>
      <c r="AV224" s="98"/>
      <c r="AW224" s="98"/>
      <c r="AX224" s="98"/>
      <c r="AY224" s="99"/>
      <c r="AZ224" s="99"/>
      <c r="BA224" s="73"/>
    </row>
    <row r="225" customFormat="false" ht="12.75" hidden="false" customHeight="true" outlineLevel="0" collapsed="false">
      <c r="A225" s="57" t="n">
        <v>54</v>
      </c>
      <c r="B225" s="58" t="str">
        <f aca="false">IFERROR(VLOOKUP($C225,Списки!$A$1:$C$3999,2,0),"")</f>
        <v/>
      </c>
      <c r="C225" s="102"/>
      <c r="D225" s="60" t="str">
        <f aca="false">IFERROR(VLOOKUP($C225,Списки!$A$1:$C$3999,3,0),"")</f>
        <v/>
      </c>
      <c r="E225" s="92"/>
      <c r="F225" s="61" t="str">
        <f aca="false">VLOOKUP(F$11,Графік!$E$5:$H$32,3,0)</f>
        <v>ВВ</v>
      </c>
      <c r="G225" s="62" t="str">
        <f aca="false">VLOOKUP(G$11,Графік!$E$5:$H$32,3,0)</f>
        <v>ВВ</v>
      </c>
      <c r="H225" s="62" t="str">
        <f aca="false">VLOOKUP(H$11,Графік!$E$5:$H$32,3,0)</f>
        <v>Р</v>
      </c>
      <c r="I225" s="62" t="str">
        <f aca="false">VLOOKUP(I$11,Графік!$E$5:$H$32,3,0)</f>
        <v>Р</v>
      </c>
      <c r="J225" s="62" t="str">
        <f aca="false">VLOOKUP(J$11,Графік!$E$5:$H$32,3,0)</f>
        <v>Р</v>
      </c>
      <c r="K225" s="62" t="str">
        <f aca="false">VLOOKUP(K$11,Графік!$E$5:$H$32,3,0)</f>
        <v>Р</v>
      </c>
      <c r="L225" s="62" t="str">
        <f aca="false">VLOOKUP(L$11,Графік!$E$5:$H$32,3,0)</f>
        <v>ВВ</v>
      </c>
      <c r="M225" s="62" t="str">
        <f aca="false">VLOOKUP(M$11,Графік!$E$5:$H$32,3,0)</f>
        <v>ВВ</v>
      </c>
      <c r="N225" s="62" t="str">
        <f aca="false">VLOOKUP(N$11,Графік!$E$5:$H$32,3,0)</f>
        <v>Р</v>
      </c>
      <c r="O225" s="62" t="str">
        <f aca="false">VLOOKUP(O$11,Графік!$E$5:$H$32,3,0)</f>
        <v>Р</v>
      </c>
      <c r="P225" s="62" t="str">
        <f aca="false">VLOOKUP(P$11,Графік!$E$5:$H$32,3,0)</f>
        <v>Р</v>
      </c>
      <c r="Q225" s="62" t="str">
        <f aca="false">VLOOKUP(Q$11,Графік!$E$5:$H$32,3,0)</f>
        <v>Р</v>
      </c>
      <c r="R225" s="62" t="str">
        <f aca="false">VLOOKUP(R$11,Графік!$E$5:$H$32,3,0)</f>
        <v>ВВ</v>
      </c>
      <c r="S225" s="62" t="str">
        <f aca="false">VLOOKUP(S$11,Графік!$E$5:$H$32,3,0)</f>
        <v>ВВ</v>
      </c>
      <c r="T225" s="62" t="str">
        <f aca="false">VLOOKUP(T$11,Графік!$E$5:$H$32,3,0)</f>
        <v>Р</v>
      </c>
      <c r="U225" s="62" t="str">
        <f aca="false">VLOOKUP(U$11,Графік!$E$5:$H$32,3,0)</f>
        <v>Р</v>
      </c>
      <c r="V225" s="62" t="str">
        <f aca="false">VLOOKUP(V$11,Графік!$E$5:$H$32,3,0)</f>
        <v>Р</v>
      </c>
      <c r="W225" s="62" t="str">
        <f aca="false">VLOOKUP(W$11,Графік!$E$5:$H$32,3,0)</f>
        <v>Р</v>
      </c>
      <c r="X225" s="62" t="str">
        <f aca="false">VLOOKUP(X$11,Графік!$E$5:$H$32,3,0)</f>
        <v>ВВ</v>
      </c>
      <c r="Y225" s="62" t="str">
        <f aca="false">VLOOKUP(Y$11,Графік!$E$5:$H$32,3,0)</f>
        <v>ВВ</v>
      </c>
      <c r="Z225" s="62" t="str">
        <f aca="false">VLOOKUP(Z$11,Графік!$E$5:$H$32,3,0)</f>
        <v>Р</v>
      </c>
      <c r="AA225" s="62" t="str">
        <f aca="false">VLOOKUP(AA$11,Графік!$E$5:$H$32,3,0)</f>
        <v>Р</v>
      </c>
      <c r="AB225" s="62" t="str">
        <f aca="false">VLOOKUP(AB$11,Графік!$E$5:$H$32,3,0)</f>
        <v>Р</v>
      </c>
      <c r="AC225" s="62" t="str">
        <f aca="false">VLOOKUP(AC$11,Графік!$E$5:$H$32,3,0)</f>
        <v>Р</v>
      </c>
      <c r="AD225" s="62" t="str">
        <f aca="false">VLOOKUP(AD$11,Графік!$E$5:$H$32,3,0)</f>
        <v>ВВ</v>
      </c>
      <c r="AE225" s="62" t="str">
        <f aca="false">VLOOKUP(AE$11,Графік!$E$5:$H$32,3,0)</f>
        <v>ВВ</v>
      </c>
      <c r="AF225" s="62" t="str">
        <f aca="false">VLOOKUP(AF$11,Графік!$E$5:$H$32,3,0)</f>
        <v>Р</v>
      </c>
      <c r="AG225" s="62" t="str">
        <f aca="false">VLOOKUP(AG$11,Графік!$E$5:$H$32,3,0)</f>
        <v>Р</v>
      </c>
      <c r="AH225" s="62"/>
      <c r="AI225" s="62"/>
      <c r="AJ225" s="65"/>
      <c r="AK225" s="93" t="n">
        <f aca="false">SUMIF($F225:$AJ228,"Р",$F226:$AJ226)</f>
        <v>144</v>
      </c>
      <c r="AL225" s="94" t="n">
        <f aca="false">SUMIF($F227:$AJ228,"НУ",$F228:$AJ228)</f>
        <v>0</v>
      </c>
      <c r="AM225" s="95" t="n">
        <f aca="false">SUMIF(F225:AJ228,"РВ",F226:AJ226)</f>
        <v>0</v>
      </c>
      <c r="AN225" s="96" t="n">
        <f aca="false">AK225+AL225+AM225</f>
        <v>144</v>
      </c>
      <c r="AO225" s="70" t="n">
        <f aca="false">COUNTIF($F225:$AJ228,"=Р")</f>
        <v>18</v>
      </c>
      <c r="AP225" s="97" t="n">
        <f aca="false">COUNTIF($F225:$AJ228,"=ВВ")</f>
        <v>10</v>
      </c>
      <c r="AQ225" s="97" t="n">
        <f aca="false">COUNTIF($F225:$AJ228,"=В")</f>
        <v>0</v>
      </c>
      <c r="AR225" s="98" t="n">
        <f aca="false">COUNTIF($F225:$AJ228,"=НА")</f>
        <v>0</v>
      </c>
      <c r="AS225" s="98" t="n">
        <f aca="false">COUNTIF(F225:AJ228,"=ТН")</f>
        <v>0</v>
      </c>
      <c r="AT225" s="98" t="n">
        <f aca="false">COUNTIF($F225:$AJ228,"=ВД")</f>
        <v>0</v>
      </c>
      <c r="AU225" s="98" t="n">
        <f aca="false">COUNTIF($F225:$AJ228,"=ВП")</f>
        <v>0</v>
      </c>
      <c r="AV225" s="98" t="n">
        <f aca="false">COUNTIF($F225:$AJ228,"=ДД")</f>
        <v>0</v>
      </c>
      <c r="AW225" s="98" t="n">
        <f aca="false">COUNTIF($F225:$AJ228,"=П")</f>
        <v>0</v>
      </c>
      <c r="AX225" s="98" t="n">
        <f aca="false">COUNTIF($F225:$AJ228,"=ПР")</f>
        <v>0</v>
      </c>
      <c r="AY225" s="99" t="n">
        <f aca="false">COUNTIF($F225:$AJ228,"=І")</f>
        <v>0</v>
      </c>
      <c r="AZ225" s="99" t="n">
        <f aca="false">COUNTIF($F225:$AJ228,"=НЗ")</f>
        <v>0</v>
      </c>
      <c r="BA225" s="73" t="str">
        <f aca="false">IF(C225&gt;1,Графік!$H$36,"")</f>
        <v/>
      </c>
    </row>
    <row r="226" customFormat="false" ht="12.75" hidden="false" customHeight="true" outlineLevel="0" collapsed="false">
      <c r="A226" s="57"/>
      <c r="B226" s="58"/>
      <c r="C226" s="102"/>
      <c r="D226" s="60"/>
      <c r="E226" s="100"/>
      <c r="F226" s="75" t="str">
        <f aca="false">IF(F225="Р",8,"")</f>
        <v/>
      </c>
      <c r="G226" s="76" t="str">
        <f aca="false">IF(G225="Р",8,"")</f>
        <v/>
      </c>
      <c r="H226" s="76" t="n">
        <f aca="false">IF(H225="Р",8,"")</f>
        <v>8</v>
      </c>
      <c r="I226" s="76" t="n">
        <f aca="false">IF(I225="Р",8,"")</f>
        <v>8</v>
      </c>
      <c r="J226" s="76" t="n">
        <f aca="false">IF(J225="Р",8,"")</f>
        <v>8</v>
      </c>
      <c r="K226" s="76" t="n">
        <f aca="false">IF(K225="Р",8,"")</f>
        <v>8</v>
      </c>
      <c r="L226" s="76" t="str">
        <f aca="false">IF(L225="Р",8,"")</f>
        <v/>
      </c>
      <c r="M226" s="76" t="str">
        <f aca="false">IF(M225="Р",8,"")</f>
        <v/>
      </c>
      <c r="N226" s="76" t="n">
        <f aca="false">IF(N225="Р",8,"")</f>
        <v>8</v>
      </c>
      <c r="O226" s="76" t="n">
        <f aca="false">IF(O225="Р",8,"")</f>
        <v>8</v>
      </c>
      <c r="P226" s="76" t="n">
        <f aca="false">IF(P225="Р",8,"")</f>
        <v>8</v>
      </c>
      <c r="Q226" s="76" t="n">
        <f aca="false">IF(Q225="Р",8,"")</f>
        <v>8</v>
      </c>
      <c r="R226" s="76" t="str">
        <f aca="false">IF(R225="Р",8,"")</f>
        <v/>
      </c>
      <c r="S226" s="76" t="str">
        <f aca="false">IF(S225="Р",8,"")</f>
        <v/>
      </c>
      <c r="T226" s="76" t="n">
        <f aca="false">IF(T225="Р",8,"")</f>
        <v>8</v>
      </c>
      <c r="U226" s="76" t="n">
        <f aca="false">IF(U225="Р",8,"")</f>
        <v>8</v>
      </c>
      <c r="V226" s="76" t="n">
        <f aca="false">IF(V225="Р",8,"")</f>
        <v>8</v>
      </c>
      <c r="W226" s="76" t="n">
        <f aca="false">IF(W225="Р",8,"")</f>
        <v>8</v>
      </c>
      <c r="X226" s="76" t="str">
        <f aca="false">IF(X225="Р",8,"")</f>
        <v/>
      </c>
      <c r="Y226" s="76" t="str">
        <f aca="false">IF(Y225="Р",8,"")</f>
        <v/>
      </c>
      <c r="Z226" s="76" t="n">
        <f aca="false">IF(Z225="Р",8,"")</f>
        <v>8</v>
      </c>
      <c r="AA226" s="76" t="n">
        <f aca="false">IF(AA225="Р",8,"")</f>
        <v>8</v>
      </c>
      <c r="AB226" s="76" t="n">
        <f aca="false">IF(AB225="Р",8,"")</f>
        <v>8</v>
      </c>
      <c r="AC226" s="76" t="n">
        <f aca="false">IF(AC225="Р",8,"")</f>
        <v>8</v>
      </c>
      <c r="AD226" s="76" t="str">
        <f aca="false">IF(AD225="Р",8,"")</f>
        <v/>
      </c>
      <c r="AE226" s="76" t="str">
        <f aca="false">IF(AE225="Р",8,"")</f>
        <v/>
      </c>
      <c r="AF226" s="76" t="n">
        <f aca="false">IF(AF225="Р",8,"")</f>
        <v>8</v>
      </c>
      <c r="AG226" s="76" t="n">
        <f aca="false">IF(AG225="Р",8,"")</f>
        <v>8</v>
      </c>
      <c r="AH226" s="76"/>
      <c r="AI226" s="76"/>
      <c r="AJ226" s="79"/>
      <c r="AK226" s="93"/>
      <c r="AL226" s="94"/>
      <c r="AM226" s="95"/>
      <c r="AN226" s="96"/>
      <c r="AO226" s="70"/>
      <c r="AP226" s="70"/>
      <c r="AQ226" s="70"/>
      <c r="AR226" s="98"/>
      <c r="AS226" s="98"/>
      <c r="AT226" s="98"/>
      <c r="AU226" s="98"/>
      <c r="AV226" s="98"/>
      <c r="AW226" s="98"/>
      <c r="AX226" s="98"/>
      <c r="AY226" s="99"/>
      <c r="AZ226" s="99"/>
      <c r="BA226" s="73"/>
    </row>
    <row r="227" customFormat="false" ht="12.75" hidden="false" customHeight="true" outlineLevel="0" collapsed="false">
      <c r="A227" s="57"/>
      <c r="B227" s="58"/>
      <c r="C227" s="102"/>
      <c r="D227" s="60"/>
      <c r="E227" s="100"/>
      <c r="F227" s="81" t="str">
        <f aca="false">IF(F228&gt;0,"НУ","")</f>
        <v/>
      </c>
      <c r="G227" s="82" t="str">
        <f aca="false">IF(G228&gt;0,"НУ","")</f>
        <v/>
      </c>
      <c r="H227" s="82" t="str">
        <f aca="false">IF(H228&gt;0,"НУ","")</f>
        <v/>
      </c>
      <c r="I227" s="82" t="str">
        <f aca="false">IF(I228&gt;0,"НУ","")</f>
        <v/>
      </c>
      <c r="J227" s="82" t="str">
        <f aca="false">IF(J228&gt;0,"НУ","")</f>
        <v/>
      </c>
      <c r="K227" s="82" t="str">
        <f aca="false">IF(K228&gt;0,"НУ","")</f>
        <v/>
      </c>
      <c r="L227" s="82" t="str">
        <f aca="false">IF(L228&gt;0,"НУ","")</f>
        <v/>
      </c>
      <c r="M227" s="82" t="str">
        <f aca="false">IF(M228&gt;0,"НУ","")</f>
        <v/>
      </c>
      <c r="N227" s="82" t="str">
        <f aca="false">IF(N228&gt;0,"НУ","")</f>
        <v/>
      </c>
      <c r="O227" s="82" t="str">
        <f aca="false">IF(O228&gt;0,"НУ","")</f>
        <v/>
      </c>
      <c r="P227" s="82" t="str">
        <f aca="false">IF(P228&gt;0,"НУ","")</f>
        <v/>
      </c>
      <c r="Q227" s="82" t="str">
        <f aca="false">IF(Q228&gt;0,"НУ","")</f>
        <v/>
      </c>
      <c r="R227" s="82" t="str">
        <f aca="false">IF(R228&gt;0,"НУ","")</f>
        <v/>
      </c>
      <c r="S227" s="82" t="str">
        <f aca="false">IF(S228&gt;0,"НУ","")</f>
        <v/>
      </c>
      <c r="T227" s="82" t="str">
        <f aca="false">IF(T228&gt;0,"НУ","")</f>
        <v/>
      </c>
      <c r="U227" s="82" t="str">
        <f aca="false">IF(U228&gt;0,"НУ","")</f>
        <v/>
      </c>
      <c r="V227" s="82" t="str">
        <f aca="false">IF(V228&gt;0,"НУ","")</f>
        <v/>
      </c>
      <c r="W227" s="82" t="str">
        <f aca="false">IF(W228&gt;0,"НУ","")</f>
        <v/>
      </c>
      <c r="X227" s="82" t="str">
        <f aca="false">IF(X228&gt;0,"НУ","")</f>
        <v/>
      </c>
      <c r="Y227" s="82" t="str">
        <f aca="false">IF(Y228&gt;0,"НУ","")</f>
        <v/>
      </c>
      <c r="Z227" s="82" t="str">
        <f aca="false">IF(Z228&gt;0,"НУ","")</f>
        <v/>
      </c>
      <c r="AA227" s="82" t="str">
        <f aca="false">IF(AA228&gt;0,"НУ","")</f>
        <v/>
      </c>
      <c r="AB227" s="82" t="str">
        <f aca="false">IF(AB228&gt;0,"НУ","")</f>
        <v/>
      </c>
      <c r="AC227" s="82" t="str">
        <f aca="false">IF(AC228&gt;0,"НУ","")</f>
        <v/>
      </c>
      <c r="AD227" s="82" t="str">
        <f aca="false">IF(AD228&gt;0,"НУ","")</f>
        <v/>
      </c>
      <c r="AE227" s="82" t="str">
        <f aca="false">IF(AE228&gt;0,"НУ","")</f>
        <v/>
      </c>
      <c r="AF227" s="82" t="str">
        <f aca="false">IF(AF228&gt;0,"НУ","")</f>
        <v/>
      </c>
      <c r="AG227" s="82" t="str">
        <f aca="false">IF(AG228&gt;0,"НУ","")</f>
        <v/>
      </c>
      <c r="AH227" s="83" t="str">
        <f aca="false">IF(AH228&gt;0,"НУ","")</f>
        <v/>
      </c>
      <c r="AI227" s="83" t="str">
        <f aca="false">IF(AI228&gt;0,"НУ","")</f>
        <v/>
      </c>
      <c r="AJ227" s="85" t="str">
        <f aca="false">IF(AJ228&gt;0,"НУ","")</f>
        <v/>
      </c>
      <c r="AK227" s="93"/>
      <c r="AL227" s="94"/>
      <c r="AM227" s="95"/>
      <c r="AN227" s="96"/>
      <c r="AO227" s="70"/>
      <c r="AP227" s="70"/>
      <c r="AQ227" s="70"/>
      <c r="AR227" s="98"/>
      <c r="AS227" s="98"/>
      <c r="AT227" s="98"/>
      <c r="AU227" s="98"/>
      <c r="AV227" s="98"/>
      <c r="AW227" s="98"/>
      <c r="AX227" s="98"/>
      <c r="AY227" s="99"/>
      <c r="AZ227" s="99"/>
      <c r="BA227" s="73"/>
    </row>
    <row r="228" customFormat="false" ht="13.5" hidden="false" customHeight="true" outlineLevel="0" collapsed="false">
      <c r="A228" s="57"/>
      <c r="B228" s="58"/>
      <c r="C228" s="102"/>
      <c r="D228" s="60"/>
      <c r="E228" s="101"/>
      <c r="F228" s="87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91"/>
      <c r="AK228" s="93"/>
      <c r="AL228" s="94"/>
      <c r="AM228" s="95"/>
      <c r="AN228" s="96"/>
      <c r="AO228" s="70"/>
      <c r="AP228" s="70"/>
      <c r="AQ228" s="70"/>
      <c r="AR228" s="98"/>
      <c r="AS228" s="98"/>
      <c r="AT228" s="98"/>
      <c r="AU228" s="98"/>
      <c r="AV228" s="98"/>
      <c r="AW228" s="98"/>
      <c r="AX228" s="98"/>
      <c r="AY228" s="99"/>
      <c r="AZ228" s="99"/>
      <c r="BA228" s="73"/>
    </row>
    <row r="229" customFormat="false" ht="12.75" hidden="false" customHeight="true" outlineLevel="0" collapsed="false">
      <c r="A229" s="57" t="n">
        <v>55</v>
      </c>
      <c r="B229" s="58" t="str">
        <f aca="false">IFERROR(VLOOKUP($C229,Списки!$A$1:$C$3999,2,0),"")</f>
        <v/>
      </c>
      <c r="C229" s="102"/>
      <c r="D229" s="60" t="str">
        <f aca="false">IFERROR(VLOOKUP($C229,Списки!$A$1:$C$3999,3,0),"")</f>
        <v/>
      </c>
      <c r="E229" s="92"/>
      <c r="F229" s="61" t="str">
        <f aca="false">VLOOKUP(F$11,Графік!$E$5:$H$32,3,0)</f>
        <v>ВВ</v>
      </c>
      <c r="G229" s="62" t="str">
        <f aca="false">VLOOKUP(G$11,Графік!$E$5:$H$32,3,0)</f>
        <v>ВВ</v>
      </c>
      <c r="H229" s="62" t="str">
        <f aca="false">VLOOKUP(H$11,Графік!$E$5:$H$32,3,0)</f>
        <v>Р</v>
      </c>
      <c r="I229" s="62" t="str">
        <f aca="false">VLOOKUP(I$11,Графік!$E$5:$H$32,3,0)</f>
        <v>Р</v>
      </c>
      <c r="J229" s="62" t="str">
        <f aca="false">VLOOKUP(J$11,Графік!$E$5:$H$32,3,0)</f>
        <v>Р</v>
      </c>
      <c r="K229" s="62" t="str">
        <f aca="false">VLOOKUP(K$11,Графік!$E$5:$H$32,3,0)</f>
        <v>Р</v>
      </c>
      <c r="L229" s="62" t="str">
        <f aca="false">VLOOKUP(L$11,Графік!$E$5:$H$32,3,0)</f>
        <v>ВВ</v>
      </c>
      <c r="M229" s="62" t="str">
        <f aca="false">VLOOKUP(M$11,Графік!$E$5:$H$32,3,0)</f>
        <v>ВВ</v>
      </c>
      <c r="N229" s="62" t="str">
        <f aca="false">VLOOKUP(N$11,Графік!$E$5:$H$32,3,0)</f>
        <v>Р</v>
      </c>
      <c r="O229" s="62" t="str">
        <f aca="false">VLOOKUP(O$11,Графік!$E$5:$H$32,3,0)</f>
        <v>Р</v>
      </c>
      <c r="P229" s="62" t="str">
        <f aca="false">VLOOKUP(P$11,Графік!$E$5:$H$32,3,0)</f>
        <v>Р</v>
      </c>
      <c r="Q229" s="62" t="str">
        <f aca="false">VLOOKUP(Q$11,Графік!$E$5:$H$32,3,0)</f>
        <v>Р</v>
      </c>
      <c r="R229" s="62" t="str">
        <f aca="false">VLOOKUP(R$11,Графік!$E$5:$H$32,3,0)</f>
        <v>ВВ</v>
      </c>
      <c r="S229" s="62" t="str">
        <f aca="false">VLOOKUP(S$11,Графік!$E$5:$H$32,3,0)</f>
        <v>ВВ</v>
      </c>
      <c r="T229" s="62" t="str">
        <f aca="false">VLOOKUP(T$11,Графік!$E$5:$H$32,3,0)</f>
        <v>Р</v>
      </c>
      <c r="U229" s="62" t="str">
        <f aca="false">VLOOKUP(U$11,Графік!$E$5:$H$32,3,0)</f>
        <v>Р</v>
      </c>
      <c r="V229" s="62" t="str">
        <f aca="false">VLOOKUP(V$11,Графік!$E$5:$H$32,3,0)</f>
        <v>Р</v>
      </c>
      <c r="W229" s="62" t="str">
        <f aca="false">VLOOKUP(W$11,Графік!$E$5:$H$32,3,0)</f>
        <v>Р</v>
      </c>
      <c r="X229" s="62" t="str">
        <f aca="false">VLOOKUP(X$11,Графік!$E$5:$H$32,3,0)</f>
        <v>ВВ</v>
      </c>
      <c r="Y229" s="62" t="str">
        <f aca="false">VLOOKUP(Y$11,Графік!$E$5:$H$32,3,0)</f>
        <v>ВВ</v>
      </c>
      <c r="Z229" s="62" t="str">
        <f aca="false">VLOOKUP(Z$11,Графік!$E$5:$H$32,3,0)</f>
        <v>Р</v>
      </c>
      <c r="AA229" s="62" t="str">
        <f aca="false">VLOOKUP(AA$11,Графік!$E$5:$H$32,3,0)</f>
        <v>Р</v>
      </c>
      <c r="AB229" s="62" t="str">
        <f aca="false">VLOOKUP(AB$11,Графік!$E$5:$H$32,3,0)</f>
        <v>Р</v>
      </c>
      <c r="AC229" s="62" t="str">
        <f aca="false">VLOOKUP(AC$11,Графік!$E$5:$H$32,3,0)</f>
        <v>Р</v>
      </c>
      <c r="AD229" s="62" t="str">
        <f aca="false">VLOOKUP(AD$11,Графік!$E$5:$H$32,3,0)</f>
        <v>ВВ</v>
      </c>
      <c r="AE229" s="62" t="str">
        <f aca="false">VLOOKUP(AE$11,Графік!$E$5:$H$32,3,0)</f>
        <v>ВВ</v>
      </c>
      <c r="AF229" s="62" t="str">
        <f aca="false">VLOOKUP(AF$11,Графік!$E$5:$H$32,3,0)</f>
        <v>Р</v>
      </c>
      <c r="AG229" s="62" t="str">
        <f aca="false">VLOOKUP(AG$11,Графік!$E$5:$H$32,3,0)</f>
        <v>Р</v>
      </c>
      <c r="AH229" s="62"/>
      <c r="AI229" s="62"/>
      <c r="AJ229" s="65"/>
      <c r="AK229" s="93" t="n">
        <f aca="false">SUMIF($F229:$AJ232,"Р",$F230:$AJ230)</f>
        <v>144</v>
      </c>
      <c r="AL229" s="94" t="n">
        <f aca="false">SUMIF($F231:$AJ232,"НУ",$F232:$AJ232)</f>
        <v>0</v>
      </c>
      <c r="AM229" s="95" t="n">
        <f aca="false">SUMIF(F229:AJ232,"РВ",F230:AJ230)</f>
        <v>0</v>
      </c>
      <c r="AN229" s="96" t="n">
        <f aca="false">AK229+AL229+AM229</f>
        <v>144</v>
      </c>
      <c r="AO229" s="70" t="n">
        <f aca="false">COUNTIF($F229:$AJ232,"=Р")</f>
        <v>18</v>
      </c>
      <c r="AP229" s="97" t="n">
        <f aca="false">COUNTIF($F229:$AJ232,"=ВВ")</f>
        <v>10</v>
      </c>
      <c r="AQ229" s="97" t="n">
        <f aca="false">COUNTIF($F229:$AJ232,"=В")</f>
        <v>0</v>
      </c>
      <c r="AR229" s="98" t="n">
        <f aca="false">COUNTIF($F229:$AJ232,"=НА")</f>
        <v>0</v>
      </c>
      <c r="AS229" s="98" t="n">
        <f aca="false">COUNTIF(F229:AJ232,"=ТН")</f>
        <v>0</v>
      </c>
      <c r="AT229" s="98" t="n">
        <f aca="false">COUNTIF($F229:$AJ232,"=ВД")</f>
        <v>0</v>
      </c>
      <c r="AU229" s="98" t="n">
        <f aca="false">COUNTIF($F229:$AJ232,"=ВП")</f>
        <v>0</v>
      </c>
      <c r="AV229" s="98" t="n">
        <f aca="false">COUNTIF($F229:$AJ232,"=ДД")</f>
        <v>0</v>
      </c>
      <c r="AW229" s="98" t="n">
        <f aca="false">COUNTIF($F229:$AJ232,"=П")</f>
        <v>0</v>
      </c>
      <c r="AX229" s="98" t="n">
        <f aca="false">COUNTIF($F229:$AJ232,"=ПР")</f>
        <v>0</v>
      </c>
      <c r="AY229" s="99" t="n">
        <f aca="false">COUNTIF($F229:$AJ232,"=І")</f>
        <v>0</v>
      </c>
      <c r="AZ229" s="99" t="n">
        <f aca="false">COUNTIF($F229:$AJ232,"=НЗ")</f>
        <v>0</v>
      </c>
      <c r="BA229" s="73" t="str">
        <f aca="false">IF(C229&gt;1,Графік!$H$36,"")</f>
        <v/>
      </c>
    </row>
    <row r="230" customFormat="false" ht="12.75" hidden="false" customHeight="true" outlineLevel="0" collapsed="false">
      <c r="A230" s="57"/>
      <c r="B230" s="58"/>
      <c r="C230" s="102"/>
      <c r="D230" s="60"/>
      <c r="E230" s="100"/>
      <c r="F230" s="75" t="str">
        <f aca="false">IF(F229="Р",8,"")</f>
        <v/>
      </c>
      <c r="G230" s="76" t="str">
        <f aca="false">IF(G229="Р",8,"")</f>
        <v/>
      </c>
      <c r="H230" s="76" t="n">
        <f aca="false">IF(H229="Р",8,"")</f>
        <v>8</v>
      </c>
      <c r="I230" s="76" t="n">
        <f aca="false">IF(I229="Р",8,"")</f>
        <v>8</v>
      </c>
      <c r="J230" s="76" t="n">
        <f aca="false">IF(J229="Р",8,"")</f>
        <v>8</v>
      </c>
      <c r="K230" s="76" t="n">
        <f aca="false">IF(K229="Р",8,"")</f>
        <v>8</v>
      </c>
      <c r="L230" s="76" t="str">
        <f aca="false">IF(L229="Р",8,"")</f>
        <v/>
      </c>
      <c r="M230" s="76" t="str">
        <f aca="false">IF(M229="Р",8,"")</f>
        <v/>
      </c>
      <c r="N230" s="76" t="n">
        <f aca="false">IF(N229="Р",8,"")</f>
        <v>8</v>
      </c>
      <c r="O230" s="76" t="n">
        <f aca="false">IF(O229="Р",8,"")</f>
        <v>8</v>
      </c>
      <c r="P230" s="76" t="n">
        <f aca="false">IF(P229="Р",8,"")</f>
        <v>8</v>
      </c>
      <c r="Q230" s="76" t="n">
        <f aca="false">IF(Q229="Р",8,"")</f>
        <v>8</v>
      </c>
      <c r="R230" s="76" t="str">
        <f aca="false">IF(R229="Р",8,"")</f>
        <v/>
      </c>
      <c r="S230" s="76" t="str">
        <f aca="false">IF(S229="Р",8,"")</f>
        <v/>
      </c>
      <c r="T230" s="76" t="n">
        <f aca="false">IF(T229="Р",8,"")</f>
        <v>8</v>
      </c>
      <c r="U230" s="76" t="n">
        <f aca="false">IF(U229="Р",8,"")</f>
        <v>8</v>
      </c>
      <c r="V230" s="76" t="n">
        <f aca="false">IF(V229="Р",8,"")</f>
        <v>8</v>
      </c>
      <c r="W230" s="76" t="n">
        <f aca="false">IF(W229="Р",8,"")</f>
        <v>8</v>
      </c>
      <c r="X230" s="76" t="str">
        <f aca="false">IF(X229="Р",8,"")</f>
        <v/>
      </c>
      <c r="Y230" s="76" t="str">
        <f aca="false">IF(Y229="Р",8,"")</f>
        <v/>
      </c>
      <c r="Z230" s="76" t="n">
        <f aca="false">IF(Z229="Р",8,"")</f>
        <v>8</v>
      </c>
      <c r="AA230" s="76" t="n">
        <f aca="false">IF(AA229="Р",8,"")</f>
        <v>8</v>
      </c>
      <c r="AB230" s="76" t="n">
        <f aca="false">IF(AB229="Р",8,"")</f>
        <v>8</v>
      </c>
      <c r="AC230" s="76" t="n">
        <f aca="false">IF(AC229="Р",8,"")</f>
        <v>8</v>
      </c>
      <c r="AD230" s="76" t="str">
        <f aca="false">IF(AD229="Р",8,"")</f>
        <v/>
      </c>
      <c r="AE230" s="76" t="str">
        <f aca="false">IF(AE229="Р",8,"")</f>
        <v/>
      </c>
      <c r="AF230" s="76" t="n">
        <f aca="false">IF(AF229="Р",8,"")</f>
        <v>8</v>
      </c>
      <c r="AG230" s="76" t="n">
        <f aca="false">IF(AG229="Р",8,"")</f>
        <v>8</v>
      </c>
      <c r="AH230" s="76"/>
      <c r="AI230" s="76"/>
      <c r="AJ230" s="79"/>
      <c r="AK230" s="93"/>
      <c r="AL230" s="94"/>
      <c r="AM230" s="95"/>
      <c r="AN230" s="96"/>
      <c r="AO230" s="70"/>
      <c r="AP230" s="70"/>
      <c r="AQ230" s="70"/>
      <c r="AR230" s="98"/>
      <c r="AS230" s="98"/>
      <c r="AT230" s="98"/>
      <c r="AU230" s="98"/>
      <c r="AV230" s="98"/>
      <c r="AW230" s="98"/>
      <c r="AX230" s="98"/>
      <c r="AY230" s="99"/>
      <c r="AZ230" s="99"/>
      <c r="BA230" s="73"/>
    </row>
    <row r="231" customFormat="false" ht="12.75" hidden="false" customHeight="true" outlineLevel="0" collapsed="false">
      <c r="A231" s="57"/>
      <c r="B231" s="58"/>
      <c r="C231" s="102"/>
      <c r="D231" s="60"/>
      <c r="E231" s="100"/>
      <c r="F231" s="81" t="str">
        <f aca="false">IF(F232&gt;0,"НУ","")</f>
        <v/>
      </c>
      <c r="G231" s="82" t="str">
        <f aca="false">IF(G232&gt;0,"НУ","")</f>
        <v/>
      </c>
      <c r="H231" s="82" t="str">
        <f aca="false">IF(H232&gt;0,"НУ","")</f>
        <v/>
      </c>
      <c r="I231" s="82" t="str">
        <f aca="false">IF(I232&gt;0,"НУ","")</f>
        <v/>
      </c>
      <c r="J231" s="82" t="str">
        <f aca="false">IF(J232&gt;0,"НУ","")</f>
        <v/>
      </c>
      <c r="K231" s="82" t="str">
        <f aca="false">IF(K232&gt;0,"НУ","")</f>
        <v/>
      </c>
      <c r="L231" s="82" t="str">
        <f aca="false">IF(L232&gt;0,"НУ","")</f>
        <v/>
      </c>
      <c r="M231" s="82" t="str">
        <f aca="false">IF(M232&gt;0,"НУ","")</f>
        <v/>
      </c>
      <c r="N231" s="82" t="str">
        <f aca="false">IF(N232&gt;0,"НУ","")</f>
        <v/>
      </c>
      <c r="O231" s="82" t="str">
        <f aca="false">IF(O232&gt;0,"НУ","")</f>
        <v/>
      </c>
      <c r="P231" s="82" t="str">
        <f aca="false">IF(P232&gt;0,"НУ","")</f>
        <v/>
      </c>
      <c r="Q231" s="82" t="str">
        <f aca="false">IF(Q232&gt;0,"НУ","")</f>
        <v/>
      </c>
      <c r="R231" s="82" t="str">
        <f aca="false">IF(R232&gt;0,"НУ","")</f>
        <v/>
      </c>
      <c r="S231" s="82" t="str">
        <f aca="false">IF(S232&gt;0,"НУ","")</f>
        <v/>
      </c>
      <c r="T231" s="82" t="str">
        <f aca="false">IF(T232&gt;0,"НУ","")</f>
        <v/>
      </c>
      <c r="U231" s="82" t="str">
        <f aca="false">IF(U232&gt;0,"НУ","")</f>
        <v/>
      </c>
      <c r="V231" s="82" t="str">
        <f aca="false">IF(V232&gt;0,"НУ","")</f>
        <v/>
      </c>
      <c r="W231" s="82" t="str">
        <f aca="false">IF(W232&gt;0,"НУ","")</f>
        <v/>
      </c>
      <c r="X231" s="82" t="str">
        <f aca="false">IF(X232&gt;0,"НУ","")</f>
        <v/>
      </c>
      <c r="Y231" s="82" t="str">
        <f aca="false">IF(Y232&gt;0,"НУ","")</f>
        <v/>
      </c>
      <c r="Z231" s="82" t="str">
        <f aca="false">IF(Z232&gt;0,"НУ","")</f>
        <v/>
      </c>
      <c r="AA231" s="82" t="str">
        <f aca="false">IF(AA232&gt;0,"НУ","")</f>
        <v/>
      </c>
      <c r="AB231" s="82" t="str">
        <f aca="false">IF(AB232&gt;0,"НУ","")</f>
        <v/>
      </c>
      <c r="AC231" s="82" t="str">
        <f aca="false">IF(AC232&gt;0,"НУ","")</f>
        <v/>
      </c>
      <c r="AD231" s="82" t="str">
        <f aca="false">IF(AD232&gt;0,"НУ","")</f>
        <v/>
      </c>
      <c r="AE231" s="82" t="str">
        <f aca="false">IF(AE232&gt;0,"НУ","")</f>
        <v/>
      </c>
      <c r="AF231" s="82" t="str">
        <f aca="false">IF(AF232&gt;0,"НУ","")</f>
        <v/>
      </c>
      <c r="AG231" s="82" t="str">
        <f aca="false">IF(AG232&gt;0,"НУ","")</f>
        <v/>
      </c>
      <c r="AH231" s="83" t="str">
        <f aca="false">IF(AH232&gt;0,"НУ","")</f>
        <v/>
      </c>
      <c r="AI231" s="83" t="str">
        <f aca="false">IF(AI232&gt;0,"НУ","")</f>
        <v/>
      </c>
      <c r="AJ231" s="85" t="str">
        <f aca="false">IF(AJ232&gt;0,"НУ","")</f>
        <v/>
      </c>
      <c r="AK231" s="93"/>
      <c r="AL231" s="94"/>
      <c r="AM231" s="95"/>
      <c r="AN231" s="96"/>
      <c r="AO231" s="70"/>
      <c r="AP231" s="70"/>
      <c r="AQ231" s="70"/>
      <c r="AR231" s="98"/>
      <c r="AS231" s="98"/>
      <c r="AT231" s="98"/>
      <c r="AU231" s="98"/>
      <c r="AV231" s="98"/>
      <c r="AW231" s="98"/>
      <c r="AX231" s="98"/>
      <c r="AY231" s="99"/>
      <c r="AZ231" s="99"/>
      <c r="BA231" s="73"/>
    </row>
    <row r="232" customFormat="false" ht="13.5" hidden="false" customHeight="true" outlineLevel="0" collapsed="false">
      <c r="A232" s="57"/>
      <c r="B232" s="58"/>
      <c r="C232" s="102"/>
      <c r="D232" s="60"/>
      <c r="E232" s="101"/>
      <c r="F232" s="87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91"/>
      <c r="AK232" s="93"/>
      <c r="AL232" s="94"/>
      <c r="AM232" s="95"/>
      <c r="AN232" s="96"/>
      <c r="AO232" s="70"/>
      <c r="AP232" s="70"/>
      <c r="AQ232" s="70"/>
      <c r="AR232" s="98"/>
      <c r="AS232" s="98"/>
      <c r="AT232" s="98"/>
      <c r="AU232" s="98"/>
      <c r="AV232" s="98"/>
      <c r="AW232" s="98"/>
      <c r="AX232" s="98"/>
      <c r="AY232" s="99"/>
      <c r="AZ232" s="99"/>
      <c r="BA232" s="73"/>
    </row>
    <row r="233" customFormat="false" ht="12.75" hidden="false" customHeight="true" outlineLevel="0" collapsed="false">
      <c r="A233" s="57" t="n">
        <v>56</v>
      </c>
      <c r="B233" s="58" t="str">
        <f aca="false">IFERROR(VLOOKUP($C233,Списки!$A$1:$C$3999,2,0),"")</f>
        <v/>
      </c>
      <c r="C233" s="102"/>
      <c r="D233" s="60" t="str">
        <f aca="false">IFERROR(VLOOKUP($C233,Списки!$A$1:$C$3999,3,0),"")</f>
        <v/>
      </c>
      <c r="E233" s="92"/>
      <c r="F233" s="61" t="str">
        <f aca="false">VLOOKUP(F$11,Графік!$E$5:$H$32,3,0)</f>
        <v>ВВ</v>
      </c>
      <c r="G233" s="62" t="str">
        <f aca="false">VLOOKUP(G$11,Графік!$E$5:$H$32,3,0)</f>
        <v>ВВ</v>
      </c>
      <c r="H233" s="62" t="str">
        <f aca="false">VLOOKUP(H$11,Графік!$E$5:$H$32,3,0)</f>
        <v>Р</v>
      </c>
      <c r="I233" s="62" t="str">
        <f aca="false">VLOOKUP(I$11,Графік!$E$5:$H$32,3,0)</f>
        <v>Р</v>
      </c>
      <c r="J233" s="62" t="str">
        <f aca="false">VLOOKUP(J$11,Графік!$E$5:$H$32,3,0)</f>
        <v>Р</v>
      </c>
      <c r="K233" s="62" t="str">
        <f aca="false">VLOOKUP(K$11,Графік!$E$5:$H$32,3,0)</f>
        <v>Р</v>
      </c>
      <c r="L233" s="62" t="str">
        <f aca="false">VLOOKUP(L$11,Графік!$E$5:$H$32,3,0)</f>
        <v>ВВ</v>
      </c>
      <c r="M233" s="62" t="str">
        <f aca="false">VLOOKUP(M$11,Графік!$E$5:$H$32,3,0)</f>
        <v>ВВ</v>
      </c>
      <c r="N233" s="62" t="str">
        <f aca="false">VLOOKUP(N$11,Графік!$E$5:$H$32,3,0)</f>
        <v>Р</v>
      </c>
      <c r="O233" s="62" t="str">
        <f aca="false">VLOOKUP(O$11,Графік!$E$5:$H$32,3,0)</f>
        <v>Р</v>
      </c>
      <c r="P233" s="62" t="str">
        <f aca="false">VLOOKUP(P$11,Графік!$E$5:$H$32,3,0)</f>
        <v>Р</v>
      </c>
      <c r="Q233" s="62" t="str">
        <f aca="false">VLOOKUP(Q$11,Графік!$E$5:$H$32,3,0)</f>
        <v>Р</v>
      </c>
      <c r="R233" s="62" t="str">
        <f aca="false">VLOOKUP(R$11,Графік!$E$5:$H$32,3,0)</f>
        <v>ВВ</v>
      </c>
      <c r="S233" s="62" t="str">
        <f aca="false">VLOOKUP(S$11,Графік!$E$5:$H$32,3,0)</f>
        <v>ВВ</v>
      </c>
      <c r="T233" s="62" t="str">
        <f aca="false">VLOOKUP(T$11,Графік!$E$5:$H$32,3,0)</f>
        <v>Р</v>
      </c>
      <c r="U233" s="62" t="str">
        <f aca="false">VLOOKUP(U$11,Графік!$E$5:$H$32,3,0)</f>
        <v>Р</v>
      </c>
      <c r="V233" s="62" t="str">
        <f aca="false">VLOOKUP(V$11,Графік!$E$5:$H$32,3,0)</f>
        <v>Р</v>
      </c>
      <c r="W233" s="62" t="str">
        <f aca="false">VLOOKUP(W$11,Графік!$E$5:$H$32,3,0)</f>
        <v>Р</v>
      </c>
      <c r="X233" s="62" t="str">
        <f aca="false">VLOOKUP(X$11,Графік!$E$5:$H$32,3,0)</f>
        <v>ВВ</v>
      </c>
      <c r="Y233" s="62" t="str">
        <f aca="false">VLOOKUP(Y$11,Графік!$E$5:$H$32,3,0)</f>
        <v>ВВ</v>
      </c>
      <c r="Z233" s="62" t="str">
        <f aca="false">VLOOKUP(Z$11,Графік!$E$5:$H$32,3,0)</f>
        <v>Р</v>
      </c>
      <c r="AA233" s="62" t="str">
        <f aca="false">VLOOKUP(AA$11,Графік!$E$5:$H$32,3,0)</f>
        <v>Р</v>
      </c>
      <c r="AB233" s="62" t="str">
        <f aca="false">VLOOKUP(AB$11,Графік!$E$5:$H$32,3,0)</f>
        <v>Р</v>
      </c>
      <c r="AC233" s="62" t="str">
        <f aca="false">VLOOKUP(AC$11,Графік!$E$5:$H$32,3,0)</f>
        <v>Р</v>
      </c>
      <c r="AD233" s="62" t="str">
        <f aca="false">VLOOKUP(AD$11,Графік!$E$5:$H$32,3,0)</f>
        <v>ВВ</v>
      </c>
      <c r="AE233" s="62" t="str">
        <f aca="false">VLOOKUP(AE$11,Графік!$E$5:$H$32,3,0)</f>
        <v>ВВ</v>
      </c>
      <c r="AF233" s="62" t="str">
        <f aca="false">VLOOKUP(AF$11,Графік!$E$5:$H$32,3,0)</f>
        <v>Р</v>
      </c>
      <c r="AG233" s="62" t="str">
        <f aca="false">VLOOKUP(AG$11,Графік!$E$5:$H$32,3,0)</f>
        <v>Р</v>
      </c>
      <c r="AH233" s="62"/>
      <c r="AI233" s="62"/>
      <c r="AJ233" s="65"/>
      <c r="AK233" s="93" t="n">
        <f aca="false">SUMIF($F233:$AJ236,"Р",$F234:$AJ234)</f>
        <v>144</v>
      </c>
      <c r="AL233" s="94" t="n">
        <f aca="false">SUMIF($F235:$AJ236,"НУ",$F236:$AJ236)</f>
        <v>0</v>
      </c>
      <c r="AM233" s="95" t="n">
        <f aca="false">SUMIF(F233:AJ236,"РВ",F234:AJ234)</f>
        <v>0</v>
      </c>
      <c r="AN233" s="96" t="n">
        <f aca="false">AK233+AL233+AM233</f>
        <v>144</v>
      </c>
      <c r="AO233" s="70" t="n">
        <f aca="false">COUNTIF($F233:$AJ236,"=Р")</f>
        <v>18</v>
      </c>
      <c r="AP233" s="97" t="n">
        <f aca="false">COUNTIF($F233:$AJ236,"=ВВ")</f>
        <v>10</v>
      </c>
      <c r="AQ233" s="97" t="n">
        <f aca="false">COUNTIF($F233:$AJ236,"=В")</f>
        <v>0</v>
      </c>
      <c r="AR233" s="98" t="n">
        <f aca="false">COUNTIF($F233:$AJ236,"=НА")</f>
        <v>0</v>
      </c>
      <c r="AS233" s="98" t="n">
        <f aca="false">COUNTIF(F233:AJ236,"=ТН")</f>
        <v>0</v>
      </c>
      <c r="AT233" s="98" t="n">
        <f aca="false">COUNTIF($F233:$AJ236,"=ВД")</f>
        <v>0</v>
      </c>
      <c r="AU233" s="98" t="n">
        <f aca="false">COUNTIF($F233:$AJ236,"=ВП")</f>
        <v>0</v>
      </c>
      <c r="AV233" s="98" t="n">
        <f aca="false">COUNTIF($F233:$AJ236,"=ДД")</f>
        <v>0</v>
      </c>
      <c r="AW233" s="98" t="n">
        <f aca="false">COUNTIF($F233:$AJ236,"=П")</f>
        <v>0</v>
      </c>
      <c r="AX233" s="98" t="n">
        <f aca="false">COUNTIF($F233:$AJ236,"=ПР")</f>
        <v>0</v>
      </c>
      <c r="AY233" s="99" t="n">
        <f aca="false">COUNTIF($F233:$AJ236,"=І")</f>
        <v>0</v>
      </c>
      <c r="AZ233" s="99" t="n">
        <f aca="false">COUNTIF($F233:$AJ236,"=НЗ")</f>
        <v>0</v>
      </c>
      <c r="BA233" s="73" t="str">
        <f aca="false">IF(C233&gt;1,Графік!$H$36,"")</f>
        <v/>
      </c>
    </row>
    <row r="234" customFormat="false" ht="12.75" hidden="false" customHeight="true" outlineLevel="0" collapsed="false">
      <c r="A234" s="57"/>
      <c r="B234" s="58"/>
      <c r="C234" s="102"/>
      <c r="D234" s="60"/>
      <c r="E234" s="100"/>
      <c r="F234" s="75" t="str">
        <f aca="false">IF(F233="Р",8,"")</f>
        <v/>
      </c>
      <c r="G234" s="76" t="str">
        <f aca="false">IF(G233="Р",8,"")</f>
        <v/>
      </c>
      <c r="H234" s="76" t="n">
        <f aca="false">IF(H233="Р",8,"")</f>
        <v>8</v>
      </c>
      <c r="I234" s="76" t="n">
        <f aca="false">IF(I233="Р",8,"")</f>
        <v>8</v>
      </c>
      <c r="J234" s="76" t="n">
        <f aca="false">IF(J233="Р",8,"")</f>
        <v>8</v>
      </c>
      <c r="K234" s="76" t="n">
        <f aca="false">IF(K233="Р",8,"")</f>
        <v>8</v>
      </c>
      <c r="L234" s="76" t="str">
        <f aca="false">IF(L233="Р",8,"")</f>
        <v/>
      </c>
      <c r="M234" s="76" t="str">
        <f aca="false">IF(M233="Р",8,"")</f>
        <v/>
      </c>
      <c r="N234" s="76" t="n">
        <f aca="false">IF(N233="Р",8,"")</f>
        <v>8</v>
      </c>
      <c r="O234" s="76" t="n">
        <f aca="false">IF(O233="Р",8,"")</f>
        <v>8</v>
      </c>
      <c r="P234" s="76" t="n">
        <f aca="false">IF(P233="Р",8,"")</f>
        <v>8</v>
      </c>
      <c r="Q234" s="76" t="n">
        <f aca="false">IF(Q233="Р",8,"")</f>
        <v>8</v>
      </c>
      <c r="R234" s="76" t="str">
        <f aca="false">IF(R233="Р",8,"")</f>
        <v/>
      </c>
      <c r="S234" s="76" t="str">
        <f aca="false">IF(S233="Р",8,"")</f>
        <v/>
      </c>
      <c r="T234" s="76" t="n">
        <f aca="false">IF(T233="Р",8,"")</f>
        <v>8</v>
      </c>
      <c r="U234" s="76" t="n">
        <f aca="false">IF(U233="Р",8,"")</f>
        <v>8</v>
      </c>
      <c r="V234" s="76" t="n">
        <f aca="false">IF(V233="Р",8,"")</f>
        <v>8</v>
      </c>
      <c r="W234" s="76" t="n">
        <f aca="false">IF(W233="Р",8,"")</f>
        <v>8</v>
      </c>
      <c r="X234" s="76" t="str">
        <f aca="false">IF(X233="Р",8,"")</f>
        <v/>
      </c>
      <c r="Y234" s="76" t="str">
        <f aca="false">IF(Y233="Р",8,"")</f>
        <v/>
      </c>
      <c r="Z234" s="76" t="n">
        <f aca="false">IF(Z233="Р",8,"")</f>
        <v>8</v>
      </c>
      <c r="AA234" s="76" t="n">
        <f aca="false">IF(AA233="Р",8,"")</f>
        <v>8</v>
      </c>
      <c r="AB234" s="76" t="n">
        <f aca="false">IF(AB233="Р",8,"")</f>
        <v>8</v>
      </c>
      <c r="AC234" s="76" t="n">
        <f aca="false">IF(AC233="Р",8,"")</f>
        <v>8</v>
      </c>
      <c r="AD234" s="76" t="str">
        <f aca="false">IF(AD233="Р",8,"")</f>
        <v/>
      </c>
      <c r="AE234" s="76" t="str">
        <f aca="false">IF(AE233="Р",8,"")</f>
        <v/>
      </c>
      <c r="AF234" s="76" t="n">
        <f aca="false">IF(AF233="Р",8,"")</f>
        <v>8</v>
      </c>
      <c r="AG234" s="76" t="n">
        <f aca="false">IF(AG233="Р",8,"")</f>
        <v>8</v>
      </c>
      <c r="AH234" s="76"/>
      <c r="AI234" s="76"/>
      <c r="AJ234" s="79"/>
      <c r="AK234" s="93"/>
      <c r="AL234" s="94"/>
      <c r="AM234" s="95"/>
      <c r="AN234" s="96"/>
      <c r="AO234" s="70"/>
      <c r="AP234" s="70"/>
      <c r="AQ234" s="70"/>
      <c r="AR234" s="98"/>
      <c r="AS234" s="98"/>
      <c r="AT234" s="98"/>
      <c r="AU234" s="98"/>
      <c r="AV234" s="98"/>
      <c r="AW234" s="98"/>
      <c r="AX234" s="98"/>
      <c r="AY234" s="99"/>
      <c r="AZ234" s="99"/>
      <c r="BA234" s="73"/>
    </row>
    <row r="235" customFormat="false" ht="12.75" hidden="false" customHeight="true" outlineLevel="0" collapsed="false">
      <c r="A235" s="57"/>
      <c r="B235" s="58"/>
      <c r="C235" s="102"/>
      <c r="D235" s="60"/>
      <c r="E235" s="100"/>
      <c r="F235" s="81" t="str">
        <f aca="false">IF(F236&gt;0,"НУ","")</f>
        <v/>
      </c>
      <c r="G235" s="82" t="str">
        <f aca="false">IF(G236&gt;0,"НУ","")</f>
        <v/>
      </c>
      <c r="H235" s="82" t="str">
        <f aca="false">IF(H236&gt;0,"НУ","")</f>
        <v/>
      </c>
      <c r="I235" s="82" t="str">
        <f aca="false">IF(I236&gt;0,"НУ","")</f>
        <v/>
      </c>
      <c r="J235" s="82" t="str">
        <f aca="false">IF(J236&gt;0,"НУ","")</f>
        <v/>
      </c>
      <c r="K235" s="82" t="str">
        <f aca="false">IF(K236&gt;0,"НУ","")</f>
        <v/>
      </c>
      <c r="L235" s="82" t="str">
        <f aca="false">IF(L236&gt;0,"НУ","")</f>
        <v/>
      </c>
      <c r="M235" s="82" t="str">
        <f aca="false">IF(M236&gt;0,"НУ","")</f>
        <v/>
      </c>
      <c r="N235" s="82" t="str">
        <f aca="false">IF(N236&gt;0,"НУ","")</f>
        <v/>
      </c>
      <c r="O235" s="82" t="str">
        <f aca="false">IF(O236&gt;0,"НУ","")</f>
        <v/>
      </c>
      <c r="P235" s="82" t="str">
        <f aca="false">IF(P236&gt;0,"НУ","")</f>
        <v/>
      </c>
      <c r="Q235" s="82" t="str">
        <f aca="false">IF(Q236&gt;0,"НУ","")</f>
        <v/>
      </c>
      <c r="R235" s="82" t="str">
        <f aca="false">IF(R236&gt;0,"НУ","")</f>
        <v/>
      </c>
      <c r="S235" s="82" t="str">
        <f aca="false">IF(S236&gt;0,"НУ","")</f>
        <v/>
      </c>
      <c r="T235" s="82" t="str">
        <f aca="false">IF(T236&gt;0,"НУ","")</f>
        <v/>
      </c>
      <c r="U235" s="82" t="str">
        <f aca="false">IF(U236&gt;0,"НУ","")</f>
        <v/>
      </c>
      <c r="V235" s="82" t="str">
        <f aca="false">IF(V236&gt;0,"НУ","")</f>
        <v/>
      </c>
      <c r="W235" s="82" t="str">
        <f aca="false">IF(W236&gt;0,"НУ","")</f>
        <v/>
      </c>
      <c r="X235" s="82" t="str">
        <f aca="false">IF(X236&gt;0,"НУ","")</f>
        <v/>
      </c>
      <c r="Y235" s="82" t="str">
        <f aca="false">IF(Y236&gt;0,"НУ","")</f>
        <v/>
      </c>
      <c r="Z235" s="82" t="str">
        <f aca="false">IF(Z236&gt;0,"НУ","")</f>
        <v/>
      </c>
      <c r="AA235" s="82" t="str">
        <f aca="false">IF(AA236&gt;0,"НУ","")</f>
        <v/>
      </c>
      <c r="AB235" s="82" t="str">
        <f aca="false">IF(AB236&gt;0,"НУ","")</f>
        <v/>
      </c>
      <c r="AC235" s="82" t="str">
        <f aca="false">IF(AC236&gt;0,"НУ","")</f>
        <v/>
      </c>
      <c r="AD235" s="82" t="str">
        <f aca="false">IF(AD236&gt;0,"НУ","")</f>
        <v/>
      </c>
      <c r="AE235" s="82" t="str">
        <f aca="false">IF(AE236&gt;0,"НУ","")</f>
        <v/>
      </c>
      <c r="AF235" s="82" t="str">
        <f aca="false">IF(AF236&gt;0,"НУ","")</f>
        <v/>
      </c>
      <c r="AG235" s="82" t="str">
        <f aca="false">IF(AG236&gt;0,"НУ","")</f>
        <v/>
      </c>
      <c r="AH235" s="83" t="str">
        <f aca="false">IF(AH236&gt;0,"НУ","")</f>
        <v/>
      </c>
      <c r="AI235" s="83" t="str">
        <f aca="false">IF(AI236&gt;0,"НУ","")</f>
        <v/>
      </c>
      <c r="AJ235" s="85" t="str">
        <f aca="false">IF(AJ236&gt;0,"НУ","")</f>
        <v/>
      </c>
      <c r="AK235" s="93"/>
      <c r="AL235" s="94"/>
      <c r="AM235" s="95"/>
      <c r="AN235" s="96"/>
      <c r="AO235" s="70"/>
      <c r="AP235" s="70"/>
      <c r="AQ235" s="70"/>
      <c r="AR235" s="98"/>
      <c r="AS235" s="98"/>
      <c r="AT235" s="98"/>
      <c r="AU235" s="98"/>
      <c r="AV235" s="98"/>
      <c r="AW235" s="98"/>
      <c r="AX235" s="98"/>
      <c r="AY235" s="99"/>
      <c r="AZ235" s="99"/>
      <c r="BA235" s="73"/>
    </row>
    <row r="236" customFormat="false" ht="13.5" hidden="false" customHeight="true" outlineLevel="0" collapsed="false">
      <c r="A236" s="57"/>
      <c r="B236" s="58"/>
      <c r="C236" s="102"/>
      <c r="D236" s="60"/>
      <c r="E236" s="101"/>
      <c r="F236" s="87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91"/>
      <c r="AK236" s="93"/>
      <c r="AL236" s="94"/>
      <c r="AM236" s="95"/>
      <c r="AN236" s="96"/>
      <c r="AO236" s="70"/>
      <c r="AP236" s="70"/>
      <c r="AQ236" s="70"/>
      <c r="AR236" s="98"/>
      <c r="AS236" s="98"/>
      <c r="AT236" s="98"/>
      <c r="AU236" s="98"/>
      <c r="AV236" s="98"/>
      <c r="AW236" s="98"/>
      <c r="AX236" s="98"/>
      <c r="AY236" s="99"/>
      <c r="AZ236" s="99"/>
      <c r="BA236" s="73"/>
    </row>
    <row r="237" customFormat="false" ht="12.75" hidden="false" customHeight="true" outlineLevel="0" collapsed="false">
      <c r="A237" s="57" t="n">
        <v>57</v>
      </c>
      <c r="B237" s="58" t="str">
        <f aca="false">IFERROR(VLOOKUP($C237,Списки!$A$1:$C$3999,2,0),"")</f>
        <v/>
      </c>
      <c r="C237" s="102"/>
      <c r="D237" s="60" t="str">
        <f aca="false">IFERROR(VLOOKUP($C237,Списки!$A$1:$C$3999,3,0),"")</f>
        <v/>
      </c>
      <c r="E237" s="92"/>
      <c r="F237" s="61" t="str">
        <f aca="false">VLOOKUP(F$11,Графік!$E$5:$H$32,3,0)</f>
        <v>ВВ</v>
      </c>
      <c r="G237" s="62" t="str">
        <f aca="false">VLOOKUP(G$11,Графік!$E$5:$H$32,3,0)</f>
        <v>ВВ</v>
      </c>
      <c r="H237" s="62" t="str">
        <f aca="false">VLOOKUP(H$11,Графік!$E$5:$H$32,3,0)</f>
        <v>Р</v>
      </c>
      <c r="I237" s="62" t="str">
        <f aca="false">VLOOKUP(I$11,Графік!$E$5:$H$32,3,0)</f>
        <v>Р</v>
      </c>
      <c r="J237" s="62" t="str">
        <f aca="false">VLOOKUP(J$11,Графік!$E$5:$H$32,3,0)</f>
        <v>Р</v>
      </c>
      <c r="K237" s="62" t="str">
        <f aca="false">VLOOKUP(K$11,Графік!$E$5:$H$32,3,0)</f>
        <v>Р</v>
      </c>
      <c r="L237" s="62" t="str">
        <f aca="false">VLOOKUP(L$11,Графік!$E$5:$H$32,3,0)</f>
        <v>ВВ</v>
      </c>
      <c r="M237" s="62" t="str">
        <f aca="false">VLOOKUP(M$11,Графік!$E$5:$H$32,3,0)</f>
        <v>ВВ</v>
      </c>
      <c r="N237" s="62" t="str">
        <f aca="false">VLOOKUP(N$11,Графік!$E$5:$H$32,3,0)</f>
        <v>Р</v>
      </c>
      <c r="O237" s="62" t="str">
        <f aca="false">VLOOKUP(O$11,Графік!$E$5:$H$32,3,0)</f>
        <v>Р</v>
      </c>
      <c r="P237" s="62" t="str">
        <f aca="false">VLOOKUP(P$11,Графік!$E$5:$H$32,3,0)</f>
        <v>Р</v>
      </c>
      <c r="Q237" s="62" t="str">
        <f aca="false">VLOOKUP(Q$11,Графік!$E$5:$H$32,3,0)</f>
        <v>Р</v>
      </c>
      <c r="R237" s="62" t="str">
        <f aca="false">VLOOKUP(R$11,Графік!$E$5:$H$32,3,0)</f>
        <v>ВВ</v>
      </c>
      <c r="S237" s="62" t="str">
        <f aca="false">VLOOKUP(S$11,Графік!$E$5:$H$32,3,0)</f>
        <v>ВВ</v>
      </c>
      <c r="T237" s="62" t="str">
        <f aca="false">VLOOKUP(T$11,Графік!$E$5:$H$32,3,0)</f>
        <v>Р</v>
      </c>
      <c r="U237" s="62" t="str">
        <f aca="false">VLOOKUP(U$11,Графік!$E$5:$H$32,3,0)</f>
        <v>Р</v>
      </c>
      <c r="V237" s="62" t="str">
        <f aca="false">VLOOKUP(V$11,Графік!$E$5:$H$32,3,0)</f>
        <v>Р</v>
      </c>
      <c r="W237" s="62" t="str">
        <f aca="false">VLOOKUP(W$11,Графік!$E$5:$H$32,3,0)</f>
        <v>Р</v>
      </c>
      <c r="X237" s="62" t="str">
        <f aca="false">VLOOKUP(X$11,Графік!$E$5:$H$32,3,0)</f>
        <v>ВВ</v>
      </c>
      <c r="Y237" s="62" t="str">
        <f aca="false">VLOOKUP(Y$11,Графік!$E$5:$H$32,3,0)</f>
        <v>ВВ</v>
      </c>
      <c r="Z237" s="62" t="str">
        <f aca="false">VLOOKUP(Z$11,Графік!$E$5:$H$32,3,0)</f>
        <v>Р</v>
      </c>
      <c r="AA237" s="62" t="str">
        <f aca="false">VLOOKUP(AA$11,Графік!$E$5:$H$32,3,0)</f>
        <v>Р</v>
      </c>
      <c r="AB237" s="62" t="str">
        <f aca="false">VLOOKUP(AB$11,Графік!$E$5:$H$32,3,0)</f>
        <v>Р</v>
      </c>
      <c r="AC237" s="62" t="str">
        <f aca="false">VLOOKUP(AC$11,Графік!$E$5:$H$32,3,0)</f>
        <v>Р</v>
      </c>
      <c r="AD237" s="62" t="str">
        <f aca="false">VLOOKUP(AD$11,Графік!$E$5:$H$32,3,0)</f>
        <v>ВВ</v>
      </c>
      <c r="AE237" s="62" t="str">
        <f aca="false">VLOOKUP(AE$11,Графік!$E$5:$H$32,3,0)</f>
        <v>ВВ</v>
      </c>
      <c r="AF237" s="62" t="str">
        <f aca="false">VLOOKUP(AF$11,Графік!$E$5:$H$32,3,0)</f>
        <v>Р</v>
      </c>
      <c r="AG237" s="62" t="str">
        <f aca="false">VLOOKUP(AG$11,Графік!$E$5:$H$32,3,0)</f>
        <v>Р</v>
      </c>
      <c r="AH237" s="62"/>
      <c r="AI237" s="62"/>
      <c r="AJ237" s="65"/>
      <c r="AK237" s="93" t="n">
        <f aca="false">SUMIF($F237:$AJ240,"Р",$F238:$AJ238)</f>
        <v>144</v>
      </c>
      <c r="AL237" s="94" t="n">
        <f aca="false">SUMIF($F239:$AJ240,"НУ",$F240:$AJ240)</f>
        <v>0</v>
      </c>
      <c r="AM237" s="95" t="n">
        <f aca="false">SUMIF(F237:AJ240,"РВ",F238:AJ238)</f>
        <v>0</v>
      </c>
      <c r="AN237" s="96" t="n">
        <f aca="false">AK237+AL237+AM237</f>
        <v>144</v>
      </c>
      <c r="AO237" s="70" t="n">
        <f aca="false">COUNTIF($F237:$AJ240,"=Р")</f>
        <v>18</v>
      </c>
      <c r="AP237" s="97" t="n">
        <f aca="false">COUNTIF($F237:$AJ240,"=ВВ")</f>
        <v>10</v>
      </c>
      <c r="AQ237" s="97" t="n">
        <f aca="false">COUNTIF($F237:$AJ240,"=В")</f>
        <v>0</v>
      </c>
      <c r="AR237" s="98" t="n">
        <f aca="false">COUNTIF($F237:$AJ240,"=НА")</f>
        <v>0</v>
      </c>
      <c r="AS237" s="98" t="n">
        <f aca="false">COUNTIF(F237:AJ240,"=ТН")</f>
        <v>0</v>
      </c>
      <c r="AT237" s="98" t="n">
        <f aca="false">COUNTIF($F237:$AJ240,"=ВД")</f>
        <v>0</v>
      </c>
      <c r="AU237" s="98" t="n">
        <f aca="false">COUNTIF($F237:$AJ240,"=ВП")</f>
        <v>0</v>
      </c>
      <c r="AV237" s="98" t="n">
        <f aca="false">COUNTIF($F237:$AJ240,"=ДД")</f>
        <v>0</v>
      </c>
      <c r="AW237" s="98" t="n">
        <f aca="false">COUNTIF($F237:$AJ240,"=П")</f>
        <v>0</v>
      </c>
      <c r="AX237" s="98" t="n">
        <f aca="false">COUNTIF($F237:$AJ240,"=ПР")</f>
        <v>0</v>
      </c>
      <c r="AY237" s="99" t="n">
        <f aca="false">COUNTIF($F237:$AJ240,"=І")</f>
        <v>0</v>
      </c>
      <c r="AZ237" s="99" t="n">
        <f aca="false">COUNTIF($F237:$AJ240,"=НЗ")</f>
        <v>0</v>
      </c>
      <c r="BA237" s="73" t="str">
        <f aca="false">IF(C237&gt;1,Графік!$H$36,"")</f>
        <v/>
      </c>
    </row>
    <row r="238" customFormat="false" ht="12.75" hidden="false" customHeight="true" outlineLevel="0" collapsed="false">
      <c r="A238" s="57"/>
      <c r="B238" s="58"/>
      <c r="C238" s="102"/>
      <c r="D238" s="60"/>
      <c r="E238" s="100"/>
      <c r="F238" s="75" t="str">
        <f aca="false">IF(F237="Р",8,"")</f>
        <v/>
      </c>
      <c r="G238" s="76" t="str">
        <f aca="false">IF(G237="Р",8,"")</f>
        <v/>
      </c>
      <c r="H238" s="76" t="n">
        <f aca="false">IF(H237="Р",8,"")</f>
        <v>8</v>
      </c>
      <c r="I238" s="76" t="n">
        <f aca="false">IF(I237="Р",8,"")</f>
        <v>8</v>
      </c>
      <c r="J238" s="76" t="n">
        <f aca="false">IF(J237="Р",8,"")</f>
        <v>8</v>
      </c>
      <c r="K238" s="76" t="n">
        <f aca="false">IF(K237="Р",8,"")</f>
        <v>8</v>
      </c>
      <c r="L238" s="76" t="str">
        <f aca="false">IF(L237="Р",8,"")</f>
        <v/>
      </c>
      <c r="M238" s="76" t="str">
        <f aca="false">IF(M237="Р",8,"")</f>
        <v/>
      </c>
      <c r="N238" s="76" t="n">
        <f aca="false">IF(N237="Р",8,"")</f>
        <v>8</v>
      </c>
      <c r="O238" s="76" t="n">
        <f aca="false">IF(O237="Р",8,"")</f>
        <v>8</v>
      </c>
      <c r="P238" s="76" t="n">
        <f aca="false">IF(P237="Р",8,"")</f>
        <v>8</v>
      </c>
      <c r="Q238" s="76" t="n">
        <f aca="false">IF(Q237="Р",8,"")</f>
        <v>8</v>
      </c>
      <c r="R238" s="76" t="str">
        <f aca="false">IF(R237="Р",8,"")</f>
        <v/>
      </c>
      <c r="S238" s="76" t="str">
        <f aca="false">IF(S237="Р",8,"")</f>
        <v/>
      </c>
      <c r="T238" s="76" t="n">
        <f aca="false">IF(T237="Р",8,"")</f>
        <v>8</v>
      </c>
      <c r="U238" s="76" t="n">
        <f aca="false">IF(U237="Р",8,"")</f>
        <v>8</v>
      </c>
      <c r="V238" s="76" t="n">
        <f aca="false">IF(V237="Р",8,"")</f>
        <v>8</v>
      </c>
      <c r="W238" s="76" t="n">
        <f aca="false">IF(W237="Р",8,"")</f>
        <v>8</v>
      </c>
      <c r="X238" s="76" t="str">
        <f aca="false">IF(X237="Р",8,"")</f>
        <v/>
      </c>
      <c r="Y238" s="76" t="str">
        <f aca="false">IF(Y237="Р",8,"")</f>
        <v/>
      </c>
      <c r="Z238" s="76" t="n">
        <f aca="false">IF(Z237="Р",8,"")</f>
        <v>8</v>
      </c>
      <c r="AA238" s="76" t="n">
        <f aca="false">IF(AA237="Р",8,"")</f>
        <v>8</v>
      </c>
      <c r="AB238" s="76" t="n">
        <f aca="false">IF(AB237="Р",8,"")</f>
        <v>8</v>
      </c>
      <c r="AC238" s="76" t="n">
        <f aca="false">IF(AC237="Р",8,"")</f>
        <v>8</v>
      </c>
      <c r="AD238" s="76" t="str">
        <f aca="false">IF(AD237="Р",8,"")</f>
        <v/>
      </c>
      <c r="AE238" s="76" t="str">
        <f aca="false">IF(AE237="Р",8,"")</f>
        <v/>
      </c>
      <c r="AF238" s="76" t="n">
        <f aca="false">IF(AF237="Р",8,"")</f>
        <v>8</v>
      </c>
      <c r="AG238" s="76" t="n">
        <f aca="false">IF(AG237="Р",8,"")</f>
        <v>8</v>
      </c>
      <c r="AH238" s="76"/>
      <c r="AI238" s="76"/>
      <c r="AJ238" s="79"/>
      <c r="AK238" s="93"/>
      <c r="AL238" s="94"/>
      <c r="AM238" s="95"/>
      <c r="AN238" s="96"/>
      <c r="AO238" s="70"/>
      <c r="AP238" s="70"/>
      <c r="AQ238" s="70"/>
      <c r="AR238" s="98"/>
      <c r="AS238" s="98"/>
      <c r="AT238" s="98"/>
      <c r="AU238" s="98"/>
      <c r="AV238" s="98"/>
      <c r="AW238" s="98"/>
      <c r="AX238" s="98"/>
      <c r="AY238" s="99"/>
      <c r="AZ238" s="99"/>
      <c r="BA238" s="73"/>
    </row>
    <row r="239" customFormat="false" ht="12.75" hidden="false" customHeight="true" outlineLevel="0" collapsed="false">
      <c r="A239" s="57"/>
      <c r="B239" s="58"/>
      <c r="C239" s="102"/>
      <c r="D239" s="60"/>
      <c r="E239" s="100"/>
      <c r="F239" s="81" t="str">
        <f aca="false">IF(F240&gt;0,"НУ","")</f>
        <v/>
      </c>
      <c r="G239" s="82" t="str">
        <f aca="false">IF(G240&gt;0,"НУ","")</f>
        <v/>
      </c>
      <c r="H239" s="82" t="str">
        <f aca="false">IF(H240&gt;0,"НУ","")</f>
        <v/>
      </c>
      <c r="I239" s="82" t="str">
        <f aca="false">IF(I240&gt;0,"НУ","")</f>
        <v/>
      </c>
      <c r="J239" s="82" t="str">
        <f aca="false">IF(J240&gt;0,"НУ","")</f>
        <v/>
      </c>
      <c r="K239" s="82" t="str">
        <f aca="false">IF(K240&gt;0,"НУ","")</f>
        <v/>
      </c>
      <c r="L239" s="82" t="str">
        <f aca="false">IF(L240&gt;0,"НУ","")</f>
        <v/>
      </c>
      <c r="M239" s="82" t="str">
        <f aca="false">IF(M240&gt;0,"НУ","")</f>
        <v/>
      </c>
      <c r="N239" s="82" t="str">
        <f aca="false">IF(N240&gt;0,"НУ","")</f>
        <v/>
      </c>
      <c r="O239" s="82" t="str">
        <f aca="false">IF(O240&gt;0,"НУ","")</f>
        <v/>
      </c>
      <c r="P239" s="82" t="str">
        <f aca="false">IF(P240&gt;0,"НУ","")</f>
        <v/>
      </c>
      <c r="Q239" s="82" t="str">
        <f aca="false">IF(Q240&gt;0,"НУ","")</f>
        <v/>
      </c>
      <c r="R239" s="82" t="str">
        <f aca="false">IF(R240&gt;0,"НУ","")</f>
        <v/>
      </c>
      <c r="S239" s="82" t="str">
        <f aca="false">IF(S240&gt;0,"НУ","")</f>
        <v/>
      </c>
      <c r="T239" s="82" t="str">
        <f aca="false">IF(T240&gt;0,"НУ","")</f>
        <v/>
      </c>
      <c r="U239" s="82" t="str">
        <f aca="false">IF(U240&gt;0,"НУ","")</f>
        <v/>
      </c>
      <c r="V239" s="82" t="str">
        <f aca="false">IF(V240&gt;0,"НУ","")</f>
        <v/>
      </c>
      <c r="W239" s="82" t="str">
        <f aca="false">IF(W240&gt;0,"НУ","")</f>
        <v/>
      </c>
      <c r="X239" s="82" t="str">
        <f aca="false">IF(X240&gt;0,"НУ","")</f>
        <v/>
      </c>
      <c r="Y239" s="82" t="str">
        <f aca="false">IF(Y240&gt;0,"НУ","")</f>
        <v/>
      </c>
      <c r="Z239" s="82" t="str">
        <f aca="false">IF(Z240&gt;0,"НУ","")</f>
        <v/>
      </c>
      <c r="AA239" s="82" t="str">
        <f aca="false">IF(AA240&gt;0,"НУ","")</f>
        <v/>
      </c>
      <c r="AB239" s="82" t="str">
        <f aca="false">IF(AB240&gt;0,"НУ","")</f>
        <v/>
      </c>
      <c r="AC239" s="82" t="str">
        <f aca="false">IF(AC240&gt;0,"НУ","")</f>
        <v/>
      </c>
      <c r="AD239" s="82" t="str">
        <f aca="false">IF(AD240&gt;0,"НУ","")</f>
        <v/>
      </c>
      <c r="AE239" s="82" t="str">
        <f aca="false">IF(AE240&gt;0,"НУ","")</f>
        <v/>
      </c>
      <c r="AF239" s="82" t="str">
        <f aca="false">IF(AF240&gt;0,"НУ","")</f>
        <v/>
      </c>
      <c r="AG239" s="82" t="str">
        <f aca="false">IF(AG240&gt;0,"НУ","")</f>
        <v/>
      </c>
      <c r="AH239" s="83" t="str">
        <f aca="false">IF(AH240&gt;0,"НУ","")</f>
        <v/>
      </c>
      <c r="AI239" s="83" t="str">
        <f aca="false">IF(AI240&gt;0,"НУ","")</f>
        <v/>
      </c>
      <c r="AJ239" s="85" t="str">
        <f aca="false">IF(AJ240&gt;0,"НУ","")</f>
        <v/>
      </c>
      <c r="AK239" s="93"/>
      <c r="AL239" s="94"/>
      <c r="AM239" s="95"/>
      <c r="AN239" s="96"/>
      <c r="AO239" s="70"/>
      <c r="AP239" s="70"/>
      <c r="AQ239" s="70"/>
      <c r="AR239" s="98"/>
      <c r="AS239" s="98"/>
      <c r="AT239" s="98"/>
      <c r="AU239" s="98"/>
      <c r="AV239" s="98"/>
      <c r="AW239" s="98"/>
      <c r="AX239" s="98"/>
      <c r="AY239" s="99"/>
      <c r="AZ239" s="99"/>
      <c r="BA239" s="73"/>
    </row>
    <row r="240" customFormat="false" ht="13.5" hidden="false" customHeight="true" outlineLevel="0" collapsed="false">
      <c r="A240" s="57"/>
      <c r="B240" s="58"/>
      <c r="C240" s="102"/>
      <c r="D240" s="60"/>
      <c r="E240" s="101"/>
      <c r="F240" s="87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91"/>
      <c r="AK240" s="93"/>
      <c r="AL240" s="94"/>
      <c r="AM240" s="95"/>
      <c r="AN240" s="96"/>
      <c r="AO240" s="70"/>
      <c r="AP240" s="70"/>
      <c r="AQ240" s="70"/>
      <c r="AR240" s="98"/>
      <c r="AS240" s="98"/>
      <c r="AT240" s="98"/>
      <c r="AU240" s="98"/>
      <c r="AV240" s="98"/>
      <c r="AW240" s="98"/>
      <c r="AX240" s="98"/>
      <c r="AY240" s="99"/>
      <c r="AZ240" s="99"/>
      <c r="BA240" s="73"/>
    </row>
    <row r="241" customFormat="false" ht="12.75" hidden="false" customHeight="true" outlineLevel="0" collapsed="false">
      <c r="A241" s="57" t="n">
        <v>58</v>
      </c>
      <c r="B241" s="58" t="str">
        <f aca="false">IFERROR(VLOOKUP($C241,Списки!$A$1:$C$3999,2,0),"")</f>
        <v/>
      </c>
      <c r="C241" s="102"/>
      <c r="D241" s="60" t="str">
        <f aca="false">IFERROR(VLOOKUP($C241,Списки!$A$1:$C$3999,3,0),"")</f>
        <v/>
      </c>
      <c r="E241" s="92"/>
      <c r="F241" s="61" t="str">
        <f aca="false">VLOOKUP(F$11,Графік!$E$5:$H$32,3,0)</f>
        <v>ВВ</v>
      </c>
      <c r="G241" s="62" t="str">
        <f aca="false">VLOOKUP(G$11,Графік!$E$5:$H$32,3,0)</f>
        <v>ВВ</v>
      </c>
      <c r="H241" s="62" t="str">
        <f aca="false">VLOOKUP(H$11,Графік!$E$5:$H$32,3,0)</f>
        <v>Р</v>
      </c>
      <c r="I241" s="62" t="str">
        <f aca="false">VLOOKUP(I$11,Графік!$E$5:$H$32,3,0)</f>
        <v>Р</v>
      </c>
      <c r="J241" s="62" t="str">
        <f aca="false">VLOOKUP(J$11,Графік!$E$5:$H$32,3,0)</f>
        <v>Р</v>
      </c>
      <c r="K241" s="62" t="str">
        <f aca="false">VLOOKUP(K$11,Графік!$E$5:$H$32,3,0)</f>
        <v>Р</v>
      </c>
      <c r="L241" s="62" t="str">
        <f aca="false">VLOOKUP(L$11,Графік!$E$5:$H$32,3,0)</f>
        <v>ВВ</v>
      </c>
      <c r="M241" s="62" t="str">
        <f aca="false">VLOOKUP(M$11,Графік!$E$5:$H$32,3,0)</f>
        <v>ВВ</v>
      </c>
      <c r="N241" s="62" t="str">
        <f aca="false">VLOOKUP(N$11,Графік!$E$5:$H$32,3,0)</f>
        <v>Р</v>
      </c>
      <c r="O241" s="62" t="str">
        <f aca="false">VLOOKUP(O$11,Графік!$E$5:$H$32,3,0)</f>
        <v>Р</v>
      </c>
      <c r="P241" s="62" t="str">
        <f aca="false">VLOOKUP(P$11,Графік!$E$5:$H$32,3,0)</f>
        <v>Р</v>
      </c>
      <c r="Q241" s="62" t="str">
        <f aca="false">VLOOKUP(Q$11,Графік!$E$5:$H$32,3,0)</f>
        <v>Р</v>
      </c>
      <c r="R241" s="62" t="str">
        <f aca="false">VLOOKUP(R$11,Графік!$E$5:$H$32,3,0)</f>
        <v>ВВ</v>
      </c>
      <c r="S241" s="62" t="str">
        <f aca="false">VLOOKUP(S$11,Графік!$E$5:$H$32,3,0)</f>
        <v>ВВ</v>
      </c>
      <c r="T241" s="62" t="str">
        <f aca="false">VLOOKUP(T$11,Графік!$E$5:$H$32,3,0)</f>
        <v>Р</v>
      </c>
      <c r="U241" s="62" t="str">
        <f aca="false">VLOOKUP(U$11,Графік!$E$5:$H$32,3,0)</f>
        <v>Р</v>
      </c>
      <c r="V241" s="62" t="str">
        <f aca="false">VLOOKUP(V$11,Графік!$E$5:$H$32,3,0)</f>
        <v>Р</v>
      </c>
      <c r="W241" s="62" t="str">
        <f aca="false">VLOOKUP(W$11,Графік!$E$5:$H$32,3,0)</f>
        <v>Р</v>
      </c>
      <c r="X241" s="62" t="str">
        <f aca="false">VLOOKUP(X$11,Графік!$E$5:$H$32,3,0)</f>
        <v>ВВ</v>
      </c>
      <c r="Y241" s="62" t="str">
        <f aca="false">VLOOKUP(Y$11,Графік!$E$5:$H$32,3,0)</f>
        <v>ВВ</v>
      </c>
      <c r="Z241" s="62" t="str">
        <f aca="false">VLOOKUP(Z$11,Графік!$E$5:$H$32,3,0)</f>
        <v>Р</v>
      </c>
      <c r="AA241" s="62" t="str">
        <f aca="false">VLOOKUP(AA$11,Графік!$E$5:$H$32,3,0)</f>
        <v>Р</v>
      </c>
      <c r="AB241" s="62" t="str">
        <f aca="false">VLOOKUP(AB$11,Графік!$E$5:$H$32,3,0)</f>
        <v>Р</v>
      </c>
      <c r="AC241" s="62" t="str">
        <f aca="false">VLOOKUP(AC$11,Графік!$E$5:$H$32,3,0)</f>
        <v>Р</v>
      </c>
      <c r="AD241" s="62" t="str">
        <f aca="false">VLOOKUP(AD$11,Графік!$E$5:$H$32,3,0)</f>
        <v>ВВ</v>
      </c>
      <c r="AE241" s="62" t="str">
        <f aca="false">VLOOKUP(AE$11,Графік!$E$5:$H$32,3,0)</f>
        <v>ВВ</v>
      </c>
      <c r="AF241" s="62" t="str">
        <f aca="false">VLOOKUP(AF$11,Графік!$E$5:$H$32,3,0)</f>
        <v>Р</v>
      </c>
      <c r="AG241" s="62" t="str">
        <f aca="false">VLOOKUP(AG$11,Графік!$E$5:$H$32,3,0)</f>
        <v>Р</v>
      </c>
      <c r="AH241" s="62"/>
      <c r="AI241" s="62"/>
      <c r="AJ241" s="65"/>
      <c r="AK241" s="93" t="n">
        <f aca="false">SUMIF($F241:$AJ244,"Р",$F242:$AJ242)</f>
        <v>144</v>
      </c>
      <c r="AL241" s="94" t="n">
        <f aca="false">SUMIF($F243:$AJ244,"НУ",$F244:$AJ244)</f>
        <v>0</v>
      </c>
      <c r="AM241" s="95" t="n">
        <f aca="false">SUMIF(F241:AJ244,"РВ",F242:AJ242)</f>
        <v>0</v>
      </c>
      <c r="AN241" s="96" t="n">
        <f aca="false">AK241+AL241+AM241</f>
        <v>144</v>
      </c>
      <c r="AO241" s="70" t="n">
        <f aca="false">COUNTIF($F241:$AJ244,"=Р")</f>
        <v>18</v>
      </c>
      <c r="AP241" s="97" t="n">
        <f aca="false">COUNTIF($F241:$AJ244,"=ВВ")</f>
        <v>10</v>
      </c>
      <c r="AQ241" s="97" t="n">
        <f aca="false">COUNTIF($F241:$AJ244,"=В")</f>
        <v>0</v>
      </c>
      <c r="AR241" s="98" t="n">
        <f aca="false">COUNTIF($F241:$AJ244,"=НА")</f>
        <v>0</v>
      </c>
      <c r="AS241" s="98" t="n">
        <f aca="false">COUNTIF(F241:AJ244,"=ТН")</f>
        <v>0</v>
      </c>
      <c r="AT241" s="98" t="n">
        <f aca="false">COUNTIF($F241:$AJ244,"=ВД")</f>
        <v>0</v>
      </c>
      <c r="AU241" s="98" t="n">
        <f aca="false">COUNTIF($F241:$AJ244,"=ВП")</f>
        <v>0</v>
      </c>
      <c r="AV241" s="98" t="n">
        <f aca="false">COUNTIF($F241:$AJ244,"=ДД")</f>
        <v>0</v>
      </c>
      <c r="AW241" s="98" t="n">
        <f aca="false">COUNTIF($F241:$AJ244,"=П")</f>
        <v>0</v>
      </c>
      <c r="AX241" s="98" t="n">
        <f aca="false">COUNTIF($F241:$AJ244,"=ПР")</f>
        <v>0</v>
      </c>
      <c r="AY241" s="99" t="n">
        <f aca="false">COUNTIF($F241:$AJ244,"=І")</f>
        <v>0</v>
      </c>
      <c r="AZ241" s="99" t="n">
        <f aca="false">COUNTIF($F241:$AJ244,"=НЗ")</f>
        <v>0</v>
      </c>
      <c r="BA241" s="73" t="str">
        <f aca="false">IF(C241&gt;1,Графік!$H$36,"")</f>
        <v/>
      </c>
    </row>
    <row r="242" customFormat="false" ht="12.75" hidden="false" customHeight="true" outlineLevel="0" collapsed="false">
      <c r="A242" s="57"/>
      <c r="B242" s="58"/>
      <c r="C242" s="102"/>
      <c r="D242" s="60"/>
      <c r="E242" s="100"/>
      <c r="F242" s="75" t="str">
        <f aca="false">IF(F241="Р",8,"")</f>
        <v/>
      </c>
      <c r="G242" s="76" t="str">
        <f aca="false">IF(G241="Р",8,"")</f>
        <v/>
      </c>
      <c r="H242" s="76" t="n">
        <f aca="false">IF(H241="Р",8,"")</f>
        <v>8</v>
      </c>
      <c r="I242" s="76" t="n">
        <f aca="false">IF(I241="Р",8,"")</f>
        <v>8</v>
      </c>
      <c r="J242" s="76" t="n">
        <f aca="false">IF(J241="Р",8,"")</f>
        <v>8</v>
      </c>
      <c r="K242" s="76" t="n">
        <f aca="false">IF(K241="Р",8,"")</f>
        <v>8</v>
      </c>
      <c r="L242" s="76" t="str">
        <f aca="false">IF(L241="Р",8,"")</f>
        <v/>
      </c>
      <c r="M242" s="76" t="str">
        <f aca="false">IF(M241="Р",8,"")</f>
        <v/>
      </c>
      <c r="N242" s="76" t="n">
        <f aca="false">IF(N241="Р",8,"")</f>
        <v>8</v>
      </c>
      <c r="O242" s="76" t="n">
        <f aca="false">IF(O241="Р",8,"")</f>
        <v>8</v>
      </c>
      <c r="P242" s="76" t="n">
        <f aca="false">IF(P241="Р",8,"")</f>
        <v>8</v>
      </c>
      <c r="Q242" s="76" t="n">
        <f aca="false">IF(Q241="Р",8,"")</f>
        <v>8</v>
      </c>
      <c r="R242" s="76" t="str">
        <f aca="false">IF(R241="Р",8,"")</f>
        <v/>
      </c>
      <c r="S242" s="76" t="str">
        <f aca="false">IF(S241="Р",8,"")</f>
        <v/>
      </c>
      <c r="T242" s="76" t="n">
        <f aca="false">IF(T241="Р",8,"")</f>
        <v>8</v>
      </c>
      <c r="U242" s="76" t="n">
        <f aca="false">IF(U241="Р",8,"")</f>
        <v>8</v>
      </c>
      <c r="V242" s="76" t="n">
        <f aca="false">IF(V241="Р",8,"")</f>
        <v>8</v>
      </c>
      <c r="W242" s="76" t="n">
        <f aca="false">IF(W241="Р",8,"")</f>
        <v>8</v>
      </c>
      <c r="X242" s="76" t="str">
        <f aca="false">IF(X241="Р",8,"")</f>
        <v/>
      </c>
      <c r="Y242" s="76" t="str">
        <f aca="false">IF(Y241="Р",8,"")</f>
        <v/>
      </c>
      <c r="Z242" s="76" t="n">
        <f aca="false">IF(Z241="Р",8,"")</f>
        <v>8</v>
      </c>
      <c r="AA242" s="76" t="n">
        <f aca="false">IF(AA241="Р",8,"")</f>
        <v>8</v>
      </c>
      <c r="AB242" s="76" t="n">
        <f aca="false">IF(AB241="Р",8,"")</f>
        <v>8</v>
      </c>
      <c r="AC242" s="76" t="n">
        <f aca="false">IF(AC241="Р",8,"")</f>
        <v>8</v>
      </c>
      <c r="AD242" s="76" t="str">
        <f aca="false">IF(AD241="Р",8,"")</f>
        <v/>
      </c>
      <c r="AE242" s="76" t="str">
        <f aca="false">IF(AE241="Р",8,"")</f>
        <v/>
      </c>
      <c r="AF242" s="76" t="n">
        <f aca="false">IF(AF241="Р",8,"")</f>
        <v>8</v>
      </c>
      <c r="AG242" s="76" t="n">
        <f aca="false">IF(AG241="Р",8,"")</f>
        <v>8</v>
      </c>
      <c r="AH242" s="76"/>
      <c r="AI242" s="76"/>
      <c r="AJ242" s="79"/>
      <c r="AK242" s="93"/>
      <c r="AL242" s="94"/>
      <c r="AM242" s="95"/>
      <c r="AN242" s="96"/>
      <c r="AO242" s="70"/>
      <c r="AP242" s="70"/>
      <c r="AQ242" s="70"/>
      <c r="AR242" s="98"/>
      <c r="AS242" s="98"/>
      <c r="AT242" s="98"/>
      <c r="AU242" s="98"/>
      <c r="AV242" s="98"/>
      <c r="AW242" s="98"/>
      <c r="AX242" s="98"/>
      <c r="AY242" s="99"/>
      <c r="AZ242" s="99"/>
      <c r="BA242" s="73"/>
    </row>
    <row r="243" customFormat="false" ht="12.75" hidden="false" customHeight="true" outlineLevel="0" collapsed="false">
      <c r="A243" s="57"/>
      <c r="B243" s="58"/>
      <c r="C243" s="102"/>
      <c r="D243" s="60"/>
      <c r="E243" s="100"/>
      <c r="F243" s="81" t="str">
        <f aca="false">IF(F244&gt;0,"НУ","")</f>
        <v/>
      </c>
      <c r="G243" s="82" t="str">
        <f aca="false">IF(G244&gt;0,"НУ","")</f>
        <v/>
      </c>
      <c r="H243" s="82" t="str">
        <f aca="false">IF(H244&gt;0,"НУ","")</f>
        <v/>
      </c>
      <c r="I243" s="82" t="str">
        <f aca="false">IF(I244&gt;0,"НУ","")</f>
        <v/>
      </c>
      <c r="J243" s="82" t="str">
        <f aca="false">IF(J244&gt;0,"НУ","")</f>
        <v/>
      </c>
      <c r="K243" s="82" t="str">
        <f aca="false">IF(K244&gt;0,"НУ","")</f>
        <v/>
      </c>
      <c r="L243" s="82" t="str">
        <f aca="false">IF(L244&gt;0,"НУ","")</f>
        <v/>
      </c>
      <c r="M243" s="82" t="str">
        <f aca="false">IF(M244&gt;0,"НУ","")</f>
        <v/>
      </c>
      <c r="N243" s="82" t="str">
        <f aca="false">IF(N244&gt;0,"НУ","")</f>
        <v/>
      </c>
      <c r="O243" s="82" t="str">
        <f aca="false">IF(O244&gt;0,"НУ","")</f>
        <v/>
      </c>
      <c r="P243" s="82" t="str">
        <f aca="false">IF(P244&gt;0,"НУ","")</f>
        <v/>
      </c>
      <c r="Q243" s="82" t="str">
        <f aca="false">IF(Q244&gt;0,"НУ","")</f>
        <v/>
      </c>
      <c r="R243" s="82" t="str">
        <f aca="false">IF(R244&gt;0,"НУ","")</f>
        <v/>
      </c>
      <c r="S243" s="82" t="str">
        <f aca="false">IF(S244&gt;0,"НУ","")</f>
        <v/>
      </c>
      <c r="T243" s="82" t="str">
        <f aca="false">IF(T244&gt;0,"НУ","")</f>
        <v/>
      </c>
      <c r="U243" s="82" t="str">
        <f aca="false">IF(U244&gt;0,"НУ","")</f>
        <v/>
      </c>
      <c r="V243" s="82" t="str">
        <f aca="false">IF(V244&gt;0,"НУ","")</f>
        <v/>
      </c>
      <c r="W243" s="82" t="str">
        <f aca="false">IF(W244&gt;0,"НУ","")</f>
        <v/>
      </c>
      <c r="X243" s="82" t="str">
        <f aca="false">IF(X244&gt;0,"НУ","")</f>
        <v/>
      </c>
      <c r="Y243" s="82" t="str">
        <f aca="false">IF(Y244&gt;0,"НУ","")</f>
        <v/>
      </c>
      <c r="Z243" s="82" t="str">
        <f aca="false">IF(Z244&gt;0,"НУ","")</f>
        <v/>
      </c>
      <c r="AA243" s="82" t="str">
        <f aca="false">IF(AA244&gt;0,"НУ","")</f>
        <v/>
      </c>
      <c r="AB243" s="82" t="str">
        <f aca="false">IF(AB244&gt;0,"НУ","")</f>
        <v/>
      </c>
      <c r="AC243" s="82" t="str">
        <f aca="false">IF(AC244&gt;0,"НУ","")</f>
        <v/>
      </c>
      <c r="AD243" s="82" t="str">
        <f aca="false">IF(AD244&gt;0,"НУ","")</f>
        <v/>
      </c>
      <c r="AE243" s="82" t="str">
        <f aca="false">IF(AE244&gt;0,"НУ","")</f>
        <v/>
      </c>
      <c r="AF243" s="82" t="str">
        <f aca="false">IF(AF244&gt;0,"НУ","")</f>
        <v/>
      </c>
      <c r="AG243" s="82" t="str">
        <f aca="false">IF(AG244&gt;0,"НУ","")</f>
        <v/>
      </c>
      <c r="AH243" s="83" t="str">
        <f aca="false">IF(AH244&gt;0,"НУ","")</f>
        <v/>
      </c>
      <c r="AI243" s="83" t="str">
        <f aca="false">IF(AI244&gt;0,"НУ","")</f>
        <v/>
      </c>
      <c r="AJ243" s="85" t="str">
        <f aca="false">IF(AJ244&gt;0,"НУ","")</f>
        <v/>
      </c>
      <c r="AK243" s="93"/>
      <c r="AL243" s="94"/>
      <c r="AM243" s="95"/>
      <c r="AN243" s="96"/>
      <c r="AO243" s="70"/>
      <c r="AP243" s="70"/>
      <c r="AQ243" s="70"/>
      <c r="AR243" s="98"/>
      <c r="AS243" s="98"/>
      <c r="AT243" s="98"/>
      <c r="AU243" s="98"/>
      <c r="AV243" s="98"/>
      <c r="AW243" s="98"/>
      <c r="AX243" s="98"/>
      <c r="AY243" s="99"/>
      <c r="AZ243" s="99"/>
      <c r="BA243" s="73"/>
    </row>
    <row r="244" customFormat="false" ht="13.5" hidden="false" customHeight="true" outlineLevel="0" collapsed="false">
      <c r="A244" s="57"/>
      <c r="B244" s="58"/>
      <c r="C244" s="102"/>
      <c r="D244" s="60"/>
      <c r="E244" s="101"/>
      <c r="F244" s="87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91"/>
      <c r="AK244" s="93"/>
      <c r="AL244" s="94"/>
      <c r="AM244" s="95"/>
      <c r="AN244" s="96"/>
      <c r="AO244" s="70"/>
      <c r="AP244" s="70"/>
      <c r="AQ244" s="70"/>
      <c r="AR244" s="98"/>
      <c r="AS244" s="98"/>
      <c r="AT244" s="98"/>
      <c r="AU244" s="98"/>
      <c r="AV244" s="98"/>
      <c r="AW244" s="98"/>
      <c r="AX244" s="98"/>
      <c r="AY244" s="99"/>
      <c r="AZ244" s="99"/>
      <c r="BA244" s="73"/>
    </row>
    <row r="245" customFormat="false" ht="12.75" hidden="false" customHeight="true" outlineLevel="0" collapsed="false">
      <c r="A245" s="57" t="n">
        <v>59</v>
      </c>
      <c r="B245" s="58" t="str">
        <f aca="false">IFERROR(VLOOKUP($C245,Списки!$A$1:$C$3999,2,0),"")</f>
        <v/>
      </c>
      <c r="C245" s="102"/>
      <c r="D245" s="60" t="str">
        <f aca="false">IFERROR(VLOOKUP($C245,Списки!$A$1:$C$3999,3,0),"")</f>
        <v/>
      </c>
      <c r="E245" s="92"/>
      <c r="F245" s="61" t="str">
        <f aca="false">VLOOKUP(F$11,Графік!$E$5:$H$32,3,0)</f>
        <v>ВВ</v>
      </c>
      <c r="G245" s="62" t="str">
        <f aca="false">VLOOKUP(G$11,Графік!$E$5:$H$32,3,0)</f>
        <v>ВВ</v>
      </c>
      <c r="H245" s="62" t="str">
        <f aca="false">VLOOKUP(H$11,Графік!$E$5:$H$32,3,0)</f>
        <v>Р</v>
      </c>
      <c r="I245" s="62" t="str">
        <f aca="false">VLOOKUP(I$11,Графік!$E$5:$H$32,3,0)</f>
        <v>Р</v>
      </c>
      <c r="J245" s="62" t="str">
        <f aca="false">VLOOKUP(J$11,Графік!$E$5:$H$32,3,0)</f>
        <v>Р</v>
      </c>
      <c r="K245" s="62" t="str">
        <f aca="false">VLOOKUP(K$11,Графік!$E$5:$H$32,3,0)</f>
        <v>Р</v>
      </c>
      <c r="L245" s="62" t="str">
        <f aca="false">VLOOKUP(L$11,Графік!$E$5:$H$32,3,0)</f>
        <v>ВВ</v>
      </c>
      <c r="M245" s="62" t="str">
        <f aca="false">VLOOKUP(M$11,Графік!$E$5:$H$32,3,0)</f>
        <v>ВВ</v>
      </c>
      <c r="N245" s="62" t="str">
        <f aca="false">VLOOKUP(N$11,Графік!$E$5:$H$32,3,0)</f>
        <v>Р</v>
      </c>
      <c r="O245" s="62" t="str">
        <f aca="false">VLOOKUP(O$11,Графік!$E$5:$H$32,3,0)</f>
        <v>Р</v>
      </c>
      <c r="P245" s="62" t="str">
        <f aca="false">VLOOKUP(P$11,Графік!$E$5:$H$32,3,0)</f>
        <v>Р</v>
      </c>
      <c r="Q245" s="62" t="str">
        <f aca="false">VLOOKUP(Q$11,Графік!$E$5:$H$32,3,0)</f>
        <v>Р</v>
      </c>
      <c r="R245" s="62" t="str">
        <f aca="false">VLOOKUP(R$11,Графік!$E$5:$H$32,3,0)</f>
        <v>ВВ</v>
      </c>
      <c r="S245" s="62" t="str">
        <f aca="false">VLOOKUP(S$11,Графік!$E$5:$H$32,3,0)</f>
        <v>ВВ</v>
      </c>
      <c r="T245" s="62" t="str">
        <f aca="false">VLOOKUP(T$11,Графік!$E$5:$H$32,3,0)</f>
        <v>Р</v>
      </c>
      <c r="U245" s="62" t="str">
        <f aca="false">VLOOKUP(U$11,Графік!$E$5:$H$32,3,0)</f>
        <v>Р</v>
      </c>
      <c r="V245" s="62" t="str">
        <f aca="false">VLOOKUP(V$11,Графік!$E$5:$H$32,3,0)</f>
        <v>Р</v>
      </c>
      <c r="W245" s="62" t="str">
        <f aca="false">VLOOKUP(W$11,Графік!$E$5:$H$32,3,0)</f>
        <v>Р</v>
      </c>
      <c r="X245" s="62" t="str">
        <f aca="false">VLOOKUP(X$11,Графік!$E$5:$H$32,3,0)</f>
        <v>ВВ</v>
      </c>
      <c r="Y245" s="62" t="str">
        <f aca="false">VLOOKUP(Y$11,Графік!$E$5:$H$32,3,0)</f>
        <v>ВВ</v>
      </c>
      <c r="Z245" s="62" t="str">
        <f aca="false">VLOOKUP(Z$11,Графік!$E$5:$H$32,3,0)</f>
        <v>Р</v>
      </c>
      <c r="AA245" s="62" t="str">
        <f aca="false">VLOOKUP(AA$11,Графік!$E$5:$H$32,3,0)</f>
        <v>Р</v>
      </c>
      <c r="AB245" s="62" t="str">
        <f aca="false">VLOOKUP(AB$11,Графік!$E$5:$H$32,3,0)</f>
        <v>Р</v>
      </c>
      <c r="AC245" s="62" t="str">
        <f aca="false">VLOOKUP(AC$11,Графік!$E$5:$H$32,3,0)</f>
        <v>Р</v>
      </c>
      <c r="AD245" s="62" t="str">
        <f aca="false">VLOOKUP(AD$11,Графік!$E$5:$H$32,3,0)</f>
        <v>ВВ</v>
      </c>
      <c r="AE245" s="62" t="str">
        <f aca="false">VLOOKUP(AE$11,Графік!$E$5:$H$32,3,0)</f>
        <v>ВВ</v>
      </c>
      <c r="AF245" s="62" t="str">
        <f aca="false">VLOOKUP(AF$11,Графік!$E$5:$H$32,3,0)</f>
        <v>Р</v>
      </c>
      <c r="AG245" s="62" t="str">
        <f aca="false">VLOOKUP(AG$11,Графік!$E$5:$H$32,3,0)</f>
        <v>Р</v>
      </c>
      <c r="AH245" s="62"/>
      <c r="AI245" s="62"/>
      <c r="AJ245" s="65"/>
      <c r="AK245" s="93" t="n">
        <f aca="false">SUMIF($F245:$AJ248,"Р",$F246:$AJ246)</f>
        <v>144</v>
      </c>
      <c r="AL245" s="94" t="n">
        <f aca="false">SUMIF($F247:$AJ248,"НУ",$F248:$AJ248)</f>
        <v>0</v>
      </c>
      <c r="AM245" s="95" t="n">
        <f aca="false">SUMIF(F245:AJ248,"РВ",F246:AJ246)</f>
        <v>0</v>
      </c>
      <c r="AN245" s="96" t="n">
        <f aca="false">AK245+AL245+AM245</f>
        <v>144</v>
      </c>
      <c r="AO245" s="70" t="n">
        <f aca="false">COUNTIF($F245:$AJ248,"=Р")</f>
        <v>18</v>
      </c>
      <c r="AP245" s="97" t="n">
        <f aca="false">COUNTIF($F245:$AJ248,"=ВВ")</f>
        <v>10</v>
      </c>
      <c r="AQ245" s="97" t="n">
        <f aca="false">COUNTIF($F245:$AJ248,"=В")</f>
        <v>0</v>
      </c>
      <c r="AR245" s="98" t="n">
        <f aca="false">COUNTIF($F245:$AJ248,"=НА")</f>
        <v>0</v>
      </c>
      <c r="AS245" s="98" t="n">
        <f aca="false">COUNTIF(F245:AJ248,"=ТН")</f>
        <v>0</v>
      </c>
      <c r="AT245" s="98" t="n">
        <f aca="false">COUNTIF($F245:$AJ248,"=ВД")</f>
        <v>0</v>
      </c>
      <c r="AU245" s="98" t="n">
        <f aca="false">COUNTIF($F245:$AJ248,"=ВП")</f>
        <v>0</v>
      </c>
      <c r="AV245" s="98" t="n">
        <f aca="false">COUNTIF($F245:$AJ248,"=ДД")</f>
        <v>0</v>
      </c>
      <c r="AW245" s="98" t="n">
        <f aca="false">COUNTIF($F245:$AJ248,"=П")</f>
        <v>0</v>
      </c>
      <c r="AX245" s="98" t="n">
        <f aca="false">COUNTIF($F245:$AJ248,"=ПР")</f>
        <v>0</v>
      </c>
      <c r="AY245" s="99" t="n">
        <f aca="false">COUNTIF($F245:$AJ248,"=І")</f>
        <v>0</v>
      </c>
      <c r="AZ245" s="99" t="n">
        <f aca="false">COUNTIF($F245:$AJ248,"=НЗ")</f>
        <v>0</v>
      </c>
      <c r="BA245" s="73" t="str">
        <f aca="false">IF(C245&gt;1,Графік!$H$36,"")</f>
        <v/>
      </c>
    </row>
    <row r="246" customFormat="false" ht="12.75" hidden="false" customHeight="true" outlineLevel="0" collapsed="false">
      <c r="A246" s="57"/>
      <c r="B246" s="58"/>
      <c r="C246" s="102"/>
      <c r="D246" s="60"/>
      <c r="E246" s="100"/>
      <c r="F246" s="75" t="str">
        <f aca="false">IF(F245="Р",8,"")</f>
        <v/>
      </c>
      <c r="G246" s="76" t="str">
        <f aca="false">IF(G245="Р",8,"")</f>
        <v/>
      </c>
      <c r="H246" s="76" t="n">
        <f aca="false">IF(H245="Р",8,"")</f>
        <v>8</v>
      </c>
      <c r="I246" s="76" t="n">
        <f aca="false">IF(I245="Р",8,"")</f>
        <v>8</v>
      </c>
      <c r="J246" s="76" t="n">
        <f aca="false">IF(J245="Р",8,"")</f>
        <v>8</v>
      </c>
      <c r="K246" s="76" t="n">
        <f aca="false">IF(K245="Р",8,"")</f>
        <v>8</v>
      </c>
      <c r="L246" s="76" t="str">
        <f aca="false">IF(L245="Р",8,"")</f>
        <v/>
      </c>
      <c r="M246" s="76" t="str">
        <f aca="false">IF(M245="Р",8,"")</f>
        <v/>
      </c>
      <c r="N246" s="76" t="n">
        <f aca="false">IF(N245="Р",8,"")</f>
        <v>8</v>
      </c>
      <c r="O246" s="76" t="n">
        <f aca="false">IF(O245="Р",8,"")</f>
        <v>8</v>
      </c>
      <c r="P246" s="76" t="n">
        <f aca="false">IF(P245="Р",8,"")</f>
        <v>8</v>
      </c>
      <c r="Q246" s="76" t="n">
        <f aca="false">IF(Q245="Р",8,"")</f>
        <v>8</v>
      </c>
      <c r="R246" s="76" t="str">
        <f aca="false">IF(R245="Р",8,"")</f>
        <v/>
      </c>
      <c r="S246" s="76" t="str">
        <f aca="false">IF(S245="Р",8,"")</f>
        <v/>
      </c>
      <c r="T246" s="76" t="n">
        <f aca="false">IF(T245="Р",8,"")</f>
        <v>8</v>
      </c>
      <c r="U246" s="76" t="n">
        <f aca="false">IF(U245="Р",8,"")</f>
        <v>8</v>
      </c>
      <c r="V246" s="76" t="n">
        <f aca="false">IF(V245="Р",8,"")</f>
        <v>8</v>
      </c>
      <c r="W246" s="76" t="n">
        <f aca="false">IF(W245="Р",8,"")</f>
        <v>8</v>
      </c>
      <c r="X246" s="76" t="str">
        <f aca="false">IF(X245="Р",8,"")</f>
        <v/>
      </c>
      <c r="Y246" s="76" t="str">
        <f aca="false">IF(Y245="Р",8,"")</f>
        <v/>
      </c>
      <c r="Z246" s="76" t="n">
        <f aca="false">IF(Z245="Р",8,"")</f>
        <v>8</v>
      </c>
      <c r="AA246" s="76" t="n">
        <f aca="false">IF(AA245="Р",8,"")</f>
        <v>8</v>
      </c>
      <c r="AB246" s="76" t="n">
        <f aca="false">IF(AB245="Р",8,"")</f>
        <v>8</v>
      </c>
      <c r="AC246" s="76" t="n">
        <f aca="false">IF(AC245="Р",8,"")</f>
        <v>8</v>
      </c>
      <c r="AD246" s="76" t="str">
        <f aca="false">IF(AD245="Р",8,"")</f>
        <v/>
      </c>
      <c r="AE246" s="76" t="str">
        <f aca="false">IF(AE245="Р",8,"")</f>
        <v/>
      </c>
      <c r="AF246" s="76" t="n">
        <f aca="false">IF(AF245="Р",8,"")</f>
        <v>8</v>
      </c>
      <c r="AG246" s="76" t="n">
        <f aca="false">IF(AG245="Р",8,"")</f>
        <v>8</v>
      </c>
      <c r="AH246" s="76"/>
      <c r="AI246" s="76"/>
      <c r="AJ246" s="79"/>
      <c r="AK246" s="93"/>
      <c r="AL246" s="94"/>
      <c r="AM246" s="95"/>
      <c r="AN246" s="96"/>
      <c r="AO246" s="70"/>
      <c r="AP246" s="70"/>
      <c r="AQ246" s="70"/>
      <c r="AR246" s="98"/>
      <c r="AS246" s="98"/>
      <c r="AT246" s="98"/>
      <c r="AU246" s="98"/>
      <c r="AV246" s="98"/>
      <c r="AW246" s="98"/>
      <c r="AX246" s="98"/>
      <c r="AY246" s="99"/>
      <c r="AZ246" s="99"/>
      <c r="BA246" s="73"/>
    </row>
    <row r="247" customFormat="false" ht="12.75" hidden="false" customHeight="true" outlineLevel="0" collapsed="false">
      <c r="A247" s="57"/>
      <c r="B247" s="58"/>
      <c r="C247" s="102"/>
      <c r="D247" s="60"/>
      <c r="E247" s="100"/>
      <c r="F247" s="81" t="str">
        <f aca="false">IF(F248&gt;0,"НУ","")</f>
        <v/>
      </c>
      <c r="G247" s="82" t="str">
        <f aca="false">IF(G248&gt;0,"НУ","")</f>
        <v/>
      </c>
      <c r="H247" s="82" t="str">
        <f aca="false">IF(H248&gt;0,"НУ","")</f>
        <v/>
      </c>
      <c r="I247" s="82" t="str">
        <f aca="false">IF(I248&gt;0,"НУ","")</f>
        <v/>
      </c>
      <c r="J247" s="82" t="str">
        <f aca="false">IF(J248&gt;0,"НУ","")</f>
        <v/>
      </c>
      <c r="K247" s="82" t="str">
        <f aca="false">IF(K248&gt;0,"НУ","")</f>
        <v/>
      </c>
      <c r="L247" s="82" t="str">
        <f aca="false">IF(L248&gt;0,"НУ","")</f>
        <v/>
      </c>
      <c r="M247" s="82" t="str">
        <f aca="false">IF(M248&gt;0,"НУ","")</f>
        <v/>
      </c>
      <c r="N247" s="82" t="str">
        <f aca="false">IF(N248&gt;0,"НУ","")</f>
        <v/>
      </c>
      <c r="O247" s="82" t="str">
        <f aca="false">IF(O248&gt;0,"НУ","")</f>
        <v/>
      </c>
      <c r="P247" s="82" t="str">
        <f aca="false">IF(P248&gt;0,"НУ","")</f>
        <v/>
      </c>
      <c r="Q247" s="82" t="str">
        <f aca="false">IF(Q248&gt;0,"НУ","")</f>
        <v/>
      </c>
      <c r="R247" s="82" t="str">
        <f aca="false">IF(R248&gt;0,"НУ","")</f>
        <v/>
      </c>
      <c r="S247" s="82" t="str">
        <f aca="false">IF(S248&gt;0,"НУ","")</f>
        <v/>
      </c>
      <c r="T247" s="82" t="str">
        <f aca="false">IF(T248&gt;0,"НУ","")</f>
        <v/>
      </c>
      <c r="U247" s="82" t="str">
        <f aca="false">IF(U248&gt;0,"НУ","")</f>
        <v/>
      </c>
      <c r="V247" s="82" t="str">
        <f aca="false">IF(V248&gt;0,"НУ","")</f>
        <v/>
      </c>
      <c r="W247" s="82" t="str">
        <f aca="false">IF(W248&gt;0,"НУ","")</f>
        <v/>
      </c>
      <c r="X247" s="82" t="str">
        <f aca="false">IF(X248&gt;0,"НУ","")</f>
        <v/>
      </c>
      <c r="Y247" s="82" t="str">
        <f aca="false">IF(Y248&gt;0,"НУ","")</f>
        <v/>
      </c>
      <c r="Z247" s="82" t="str">
        <f aca="false">IF(Z248&gt;0,"НУ","")</f>
        <v/>
      </c>
      <c r="AA247" s="82" t="str">
        <f aca="false">IF(AA248&gt;0,"НУ","")</f>
        <v/>
      </c>
      <c r="AB247" s="82" t="str">
        <f aca="false">IF(AB248&gt;0,"НУ","")</f>
        <v/>
      </c>
      <c r="AC247" s="82" t="str">
        <f aca="false">IF(AC248&gt;0,"НУ","")</f>
        <v/>
      </c>
      <c r="AD247" s="82" t="str">
        <f aca="false">IF(AD248&gt;0,"НУ","")</f>
        <v/>
      </c>
      <c r="AE247" s="82" t="str">
        <f aca="false">IF(AE248&gt;0,"НУ","")</f>
        <v/>
      </c>
      <c r="AF247" s="82" t="str">
        <f aca="false">IF(AF248&gt;0,"НУ","")</f>
        <v/>
      </c>
      <c r="AG247" s="82" t="str">
        <f aca="false">IF(AG248&gt;0,"НУ","")</f>
        <v/>
      </c>
      <c r="AH247" s="83" t="str">
        <f aca="false">IF(AH248&gt;0,"НУ","")</f>
        <v/>
      </c>
      <c r="AI247" s="83" t="str">
        <f aca="false">IF(AI248&gt;0,"НУ","")</f>
        <v/>
      </c>
      <c r="AJ247" s="85" t="str">
        <f aca="false">IF(AJ248&gt;0,"НУ","")</f>
        <v/>
      </c>
      <c r="AK247" s="93"/>
      <c r="AL247" s="94"/>
      <c r="AM247" s="95"/>
      <c r="AN247" s="96"/>
      <c r="AO247" s="70"/>
      <c r="AP247" s="70"/>
      <c r="AQ247" s="70"/>
      <c r="AR247" s="98"/>
      <c r="AS247" s="98"/>
      <c r="AT247" s="98"/>
      <c r="AU247" s="98"/>
      <c r="AV247" s="98"/>
      <c r="AW247" s="98"/>
      <c r="AX247" s="98"/>
      <c r="AY247" s="99"/>
      <c r="AZ247" s="99"/>
      <c r="BA247" s="73"/>
    </row>
    <row r="248" customFormat="false" ht="13.5" hidden="false" customHeight="true" outlineLevel="0" collapsed="false">
      <c r="A248" s="57"/>
      <c r="B248" s="58"/>
      <c r="C248" s="102"/>
      <c r="D248" s="60"/>
      <c r="E248" s="101"/>
      <c r="F248" s="87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91"/>
      <c r="AK248" s="93"/>
      <c r="AL248" s="94"/>
      <c r="AM248" s="95"/>
      <c r="AN248" s="96"/>
      <c r="AO248" s="70"/>
      <c r="AP248" s="70"/>
      <c r="AQ248" s="70"/>
      <c r="AR248" s="98"/>
      <c r="AS248" s="98"/>
      <c r="AT248" s="98"/>
      <c r="AU248" s="98"/>
      <c r="AV248" s="98"/>
      <c r="AW248" s="98"/>
      <c r="AX248" s="98"/>
      <c r="AY248" s="99"/>
      <c r="AZ248" s="99"/>
      <c r="BA248" s="73"/>
    </row>
    <row r="249" customFormat="false" ht="12.75" hidden="false" customHeight="true" outlineLevel="0" collapsed="false">
      <c r="A249" s="57" t="n">
        <v>60</v>
      </c>
      <c r="B249" s="58" t="str">
        <f aca="false">IFERROR(VLOOKUP($C249,Списки!$A$1:$C$3999,2,0),"")</f>
        <v/>
      </c>
      <c r="C249" s="102"/>
      <c r="D249" s="60" t="str">
        <f aca="false">IFERROR(VLOOKUP($C249,Списки!$A$1:$C$3999,3,0),"")</f>
        <v/>
      </c>
      <c r="E249" s="92"/>
      <c r="F249" s="61" t="str">
        <f aca="false">VLOOKUP(F$11,Графік!$E$5:$H$32,3,0)</f>
        <v>ВВ</v>
      </c>
      <c r="G249" s="62" t="str">
        <f aca="false">VLOOKUP(G$11,Графік!$E$5:$H$32,3,0)</f>
        <v>ВВ</v>
      </c>
      <c r="H249" s="62" t="str">
        <f aca="false">VLOOKUP(H$11,Графік!$E$5:$H$32,3,0)</f>
        <v>Р</v>
      </c>
      <c r="I249" s="62" t="str">
        <f aca="false">VLOOKUP(I$11,Графік!$E$5:$H$32,3,0)</f>
        <v>Р</v>
      </c>
      <c r="J249" s="62" t="str">
        <f aca="false">VLOOKUP(J$11,Графік!$E$5:$H$32,3,0)</f>
        <v>Р</v>
      </c>
      <c r="K249" s="62" t="str">
        <f aca="false">VLOOKUP(K$11,Графік!$E$5:$H$32,3,0)</f>
        <v>Р</v>
      </c>
      <c r="L249" s="62" t="str">
        <f aca="false">VLOOKUP(L$11,Графік!$E$5:$H$32,3,0)</f>
        <v>ВВ</v>
      </c>
      <c r="M249" s="62" t="str">
        <f aca="false">VLOOKUP(M$11,Графік!$E$5:$H$32,3,0)</f>
        <v>ВВ</v>
      </c>
      <c r="N249" s="62" t="str">
        <f aca="false">VLOOKUP(N$11,Графік!$E$5:$H$32,3,0)</f>
        <v>Р</v>
      </c>
      <c r="O249" s="62" t="str">
        <f aca="false">VLOOKUP(O$11,Графік!$E$5:$H$32,3,0)</f>
        <v>Р</v>
      </c>
      <c r="P249" s="62" t="str">
        <f aca="false">VLOOKUP(P$11,Графік!$E$5:$H$32,3,0)</f>
        <v>Р</v>
      </c>
      <c r="Q249" s="62" t="str">
        <f aca="false">VLOOKUP(Q$11,Графік!$E$5:$H$32,3,0)</f>
        <v>Р</v>
      </c>
      <c r="R249" s="62" t="str">
        <f aca="false">VLOOKUP(R$11,Графік!$E$5:$H$32,3,0)</f>
        <v>ВВ</v>
      </c>
      <c r="S249" s="62" t="str">
        <f aca="false">VLOOKUP(S$11,Графік!$E$5:$H$32,3,0)</f>
        <v>ВВ</v>
      </c>
      <c r="T249" s="62" t="str">
        <f aca="false">VLOOKUP(T$11,Графік!$E$5:$H$32,3,0)</f>
        <v>Р</v>
      </c>
      <c r="U249" s="62" t="str">
        <f aca="false">VLOOKUP(U$11,Графік!$E$5:$H$32,3,0)</f>
        <v>Р</v>
      </c>
      <c r="V249" s="62" t="str">
        <f aca="false">VLOOKUP(V$11,Графік!$E$5:$H$32,3,0)</f>
        <v>Р</v>
      </c>
      <c r="W249" s="62" t="str">
        <f aca="false">VLOOKUP(W$11,Графік!$E$5:$H$32,3,0)</f>
        <v>Р</v>
      </c>
      <c r="X249" s="62" t="str">
        <f aca="false">VLOOKUP(X$11,Графік!$E$5:$H$32,3,0)</f>
        <v>ВВ</v>
      </c>
      <c r="Y249" s="62" t="str">
        <f aca="false">VLOOKUP(Y$11,Графік!$E$5:$H$32,3,0)</f>
        <v>ВВ</v>
      </c>
      <c r="Z249" s="62" t="str">
        <f aca="false">VLOOKUP(Z$11,Графік!$E$5:$H$32,3,0)</f>
        <v>Р</v>
      </c>
      <c r="AA249" s="62" t="str">
        <f aca="false">VLOOKUP(AA$11,Графік!$E$5:$H$32,3,0)</f>
        <v>Р</v>
      </c>
      <c r="AB249" s="62" t="str">
        <f aca="false">VLOOKUP(AB$11,Графік!$E$5:$H$32,3,0)</f>
        <v>Р</v>
      </c>
      <c r="AC249" s="62" t="str">
        <f aca="false">VLOOKUP(AC$11,Графік!$E$5:$H$32,3,0)</f>
        <v>Р</v>
      </c>
      <c r="AD249" s="62" t="str">
        <f aca="false">VLOOKUP(AD$11,Графік!$E$5:$H$32,3,0)</f>
        <v>ВВ</v>
      </c>
      <c r="AE249" s="62" t="str">
        <f aca="false">VLOOKUP(AE$11,Графік!$E$5:$H$32,3,0)</f>
        <v>ВВ</v>
      </c>
      <c r="AF249" s="62" t="str">
        <f aca="false">VLOOKUP(AF$11,Графік!$E$5:$H$32,3,0)</f>
        <v>Р</v>
      </c>
      <c r="AG249" s="62" t="str">
        <f aca="false">VLOOKUP(AG$11,Графік!$E$5:$H$32,3,0)</f>
        <v>Р</v>
      </c>
      <c r="AH249" s="62"/>
      <c r="AI249" s="62"/>
      <c r="AJ249" s="65"/>
      <c r="AK249" s="93" t="n">
        <f aca="false">SUMIF($F249:$AJ252,"Р",$F250:$AJ250)</f>
        <v>144</v>
      </c>
      <c r="AL249" s="94" t="n">
        <f aca="false">SUMIF($F251:$AJ252,"НУ",$F252:$AJ252)</f>
        <v>0</v>
      </c>
      <c r="AM249" s="95" t="n">
        <f aca="false">SUMIF(F249:AJ252,"РВ",F250:AJ250)</f>
        <v>0</v>
      </c>
      <c r="AN249" s="96" t="n">
        <f aca="false">AK249+AL249+AM249</f>
        <v>144</v>
      </c>
      <c r="AO249" s="70" t="n">
        <f aca="false">COUNTIF($F249:$AJ252,"=Р")</f>
        <v>18</v>
      </c>
      <c r="AP249" s="97" t="n">
        <f aca="false">COUNTIF($F249:$AJ252,"=ВВ")</f>
        <v>10</v>
      </c>
      <c r="AQ249" s="97" t="n">
        <f aca="false">COUNTIF($F249:$AJ252,"=В")</f>
        <v>0</v>
      </c>
      <c r="AR249" s="98" t="n">
        <f aca="false">COUNTIF($F249:$AJ252,"=НА")</f>
        <v>0</v>
      </c>
      <c r="AS249" s="98" t="n">
        <f aca="false">COUNTIF(F249:AJ252,"=ТН")</f>
        <v>0</v>
      </c>
      <c r="AT249" s="98" t="n">
        <f aca="false">COUNTIF($F249:$AJ252,"=ВД")</f>
        <v>0</v>
      </c>
      <c r="AU249" s="98" t="n">
        <f aca="false">COUNTIF($F249:$AJ252,"=ВП")</f>
        <v>0</v>
      </c>
      <c r="AV249" s="98" t="n">
        <f aca="false">COUNTIF($F249:$AJ252,"=ДД")</f>
        <v>0</v>
      </c>
      <c r="AW249" s="98" t="n">
        <f aca="false">COUNTIF($F249:$AJ252,"=П")</f>
        <v>0</v>
      </c>
      <c r="AX249" s="98" t="n">
        <f aca="false">COUNTIF($F249:$AJ252,"=ПР")</f>
        <v>0</v>
      </c>
      <c r="AY249" s="99" t="n">
        <f aca="false">COUNTIF($F249:$AJ252,"=І")</f>
        <v>0</v>
      </c>
      <c r="AZ249" s="99" t="n">
        <f aca="false">COUNTIF($F249:$AJ252,"=НЗ")</f>
        <v>0</v>
      </c>
      <c r="BA249" s="73" t="str">
        <f aca="false">IF(C249&gt;1,Графік!$H$36,"")</f>
        <v/>
      </c>
    </row>
    <row r="250" customFormat="false" ht="12.75" hidden="false" customHeight="true" outlineLevel="0" collapsed="false">
      <c r="A250" s="57"/>
      <c r="B250" s="58"/>
      <c r="C250" s="102"/>
      <c r="D250" s="60"/>
      <c r="E250" s="100"/>
      <c r="F250" s="75" t="str">
        <f aca="false">IF(F249="Р",8,"")</f>
        <v/>
      </c>
      <c r="G250" s="76" t="str">
        <f aca="false">IF(G249="Р",8,"")</f>
        <v/>
      </c>
      <c r="H250" s="76" t="n">
        <f aca="false">IF(H249="Р",8,"")</f>
        <v>8</v>
      </c>
      <c r="I250" s="76" t="n">
        <f aca="false">IF(I249="Р",8,"")</f>
        <v>8</v>
      </c>
      <c r="J250" s="76" t="n">
        <f aca="false">IF(J249="Р",8,"")</f>
        <v>8</v>
      </c>
      <c r="K250" s="76" t="n">
        <f aca="false">IF(K249="Р",8,"")</f>
        <v>8</v>
      </c>
      <c r="L250" s="76" t="str">
        <f aca="false">IF(L249="Р",8,"")</f>
        <v/>
      </c>
      <c r="M250" s="76" t="str">
        <f aca="false">IF(M249="Р",8,"")</f>
        <v/>
      </c>
      <c r="N250" s="76" t="n">
        <f aca="false">IF(N249="Р",8,"")</f>
        <v>8</v>
      </c>
      <c r="O250" s="76" t="n">
        <f aca="false">IF(O249="Р",8,"")</f>
        <v>8</v>
      </c>
      <c r="P250" s="76" t="n">
        <f aca="false">IF(P249="Р",8,"")</f>
        <v>8</v>
      </c>
      <c r="Q250" s="76" t="n">
        <f aca="false">IF(Q249="Р",8,"")</f>
        <v>8</v>
      </c>
      <c r="R250" s="76" t="str">
        <f aca="false">IF(R249="Р",8,"")</f>
        <v/>
      </c>
      <c r="S250" s="76" t="str">
        <f aca="false">IF(S249="Р",8,"")</f>
        <v/>
      </c>
      <c r="T250" s="76" t="n">
        <f aca="false">IF(T249="Р",8,"")</f>
        <v>8</v>
      </c>
      <c r="U250" s="76" t="n">
        <f aca="false">IF(U249="Р",8,"")</f>
        <v>8</v>
      </c>
      <c r="V250" s="76" t="n">
        <f aca="false">IF(V249="Р",8,"")</f>
        <v>8</v>
      </c>
      <c r="W250" s="76" t="n">
        <f aca="false">IF(W249="Р",8,"")</f>
        <v>8</v>
      </c>
      <c r="X250" s="76" t="str">
        <f aca="false">IF(X249="Р",8,"")</f>
        <v/>
      </c>
      <c r="Y250" s="76" t="str">
        <f aca="false">IF(Y249="Р",8,"")</f>
        <v/>
      </c>
      <c r="Z250" s="76" t="n">
        <f aca="false">IF(Z249="Р",8,"")</f>
        <v>8</v>
      </c>
      <c r="AA250" s="76" t="n">
        <f aca="false">IF(AA249="Р",8,"")</f>
        <v>8</v>
      </c>
      <c r="AB250" s="76" t="n">
        <f aca="false">IF(AB249="Р",8,"")</f>
        <v>8</v>
      </c>
      <c r="AC250" s="76" t="n">
        <f aca="false">IF(AC249="Р",8,"")</f>
        <v>8</v>
      </c>
      <c r="AD250" s="76" t="str">
        <f aca="false">IF(AD249="Р",8,"")</f>
        <v/>
      </c>
      <c r="AE250" s="76" t="str">
        <f aca="false">IF(AE249="Р",8,"")</f>
        <v/>
      </c>
      <c r="AF250" s="76" t="n">
        <f aca="false">IF(AF249="Р",8,"")</f>
        <v>8</v>
      </c>
      <c r="AG250" s="76" t="n">
        <f aca="false">IF(AG249="Р",8,"")</f>
        <v>8</v>
      </c>
      <c r="AH250" s="76"/>
      <c r="AI250" s="76"/>
      <c r="AJ250" s="79"/>
      <c r="AK250" s="93"/>
      <c r="AL250" s="94"/>
      <c r="AM250" s="95"/>
      <c r="AN250" s="96"/>
      <c r="AO250" s="70"/>
      <c r="AP250" s="70"/>
      <c r="AQ250" s="70"/>
      <c r="AR250" s="98"/>
      <c r="AS250" s="98"/>
      <c r="AT250" s="98"/>
      <c r="AU250" s="98"/>
      <c r="AV250" s="98"/>
      <c r="AW250" s="98"/>
      <c r="AX250" s="98"/>
      <c r="AY250" s="99"/>
      <c r="AZ250" s="99"/>
      <c r="BA250" s="73"/>
    </row>
    <row r="251" customFormat="false" ht="12.75" hidden="false" customHeight="true" outlineLevel="0" collapsed="false">
      <c r="A251" s="57"/>
      <c r="B251" s="58"/>
      <c r="C251" s="102"/>
      <c r="D251" s="60"/>
      <c r="E251" s="100"/>
      <c r="F251" s="81" t="str">
        <f aca="false">IF(F252&gt;0,"НУ","")</f>
        <v/>
      </c>
      <c r="G251" s="82" t="str">
        <f aca="false">IF(G252&gt;0,"НУ","")</f>
        <v/>
      </c>
      <c r="H251" s="82" t="str">
        <f aca="false">IF(H252&gt;0,"НУ","")</f>
        <v/>
      </c>
      <c r="I251" s="82" t="str">
        <f aca="false">IF(I252&gt;0,"НУ","")</f>
        <v/>
      </c>
      <c r="J251" s="82" t="str">
        <f aca="false">IF(J252&gt;0,"НУ","")</f>
        <v/>
      </c>
      <c r="K251" s="82" t="str">
        <f aca="false">IF(K252&gt;0,"НУ","")</f>
        <v/>
      </c>
      <c r="L251" s="82" t="str">
        <f aca="false">IF(L252&gt;0,"НУ","")</f>
        <v/>
      </c>
      <c r="M251" s="82" t="str">
        <f aca="false">IF(M252&gt;0,"НУ","")</f>
        <v/>
      </c>
      <c r="N251" s="82" t="str">
        <f aca="false">IF(N252&gt;0,"НУ","")</f>
        <v/>
      </c>
      <c r="O251" s="82" t="str">
        <f aca="false">IF(O252&gt;0,"НУ","")</f>
        <v/>
      </c>
      <c r="P251" s="82" t="str">
        <f aca="false">IF(P252&gt;0,"НУ","")</f>
        <v/>
      </c>
      <c r="Q251" s="82" t="str">
        <f aca="false">IF(Q252&gt;0,"НУ","")</f>
        <v/>
      </c>
      <c r="R251" s="82" t="str">
        <f aca="false">IF(R252&gt;0,"НУ","")</f>
        <v/>
      </c>
      <c r="S251" s="82" t="str">
        <f aca="false">IF(S252&gt;0,"НУ","")</f>
        <v/>
      </c>
      <c r="T251" s="82" t="str">
        <f aca="false">IF(T252&gt;0,"НУ","")</f>
        <v/>
      </c>
      <c r="U251" s="82" t="str">
        <f aca="false">IF(U252&gt;0,"НУ","")</f>
        <v/>
      </c>
      <c r="V251" s="82" t="str">
        <f aca="false">IF(V252&gt;0,"НУ","")</f>
        <v/>
      </c>
      <c r="W251" s="82" t="str">
        <f aca="false">IF(W252&gt;0,"НУ","")</f>
        <v/>
      </c>
      <c r="X251" s="82" t="str">
        <f aca="false">IF(X252&gt;0,"НУ","")</f>
        <v/>
      </c>
      <c r="Y251" s="82" t="str">
        <f aca="false">IF(Y252&gt;0,"НУ","")</f>
        <v/>
      </c>
      <c r="Z251" s="82" t="str">
        <f aca="false">IF(Z252&gt;0,"НУ","")</f>
        <v/>
      </c>
      <c r="AA251" s="82" t="str">
        <f aca="false">IF(AA252&gt;0,"НУ","")</f>
        <v/>
      </c>
      <c r="AB251" s="82" t="str">
        <f aca="false">IF(AB252&gt;0,"НУ","")</f>
        <v/>
      </c>
      <c r="AC251" s="82" t="str">
        <f aca="false">IF(AC252&gt;0,"НУ","")</f>
        <v/>
      </c>
      <c r="AD251" s="82" t="str">
        <f aca="false">IF(AD252&gt;0,"НУ","")</f>
        <v/>
      </c>
      <c r="AE251" s="82" t="str">
        <f aca="false">IF(AE252&gt;0,"НУ","")</f>
        <v/>
      </c>
      <c r="AF251" s="82" t="str">
        <f aca="false">IF(AF252&gt;0,"НУ","")</f>
        <v/>
      </c>
      <c r="AG251" s="82" t="str">
        <f aca="false">IF(AG252&gt;0,"НУ","")</f>
        <v/>
      </c>
      <c r="AH251" s="83" t="str">
        <f aca="false">IF(AH252&gt;0,"НУ","")</f>
        <v/>
      </c>
      <c r="AI251" s="83" t="str">
        <f aca="false">IF(AI252&gt;0,"НУ","")</f>
        <v/>
      </c>
      <c r="AJ251" s="85" t="str">
        <f aca="false">IF(AJ252&gt;0,"НУ","")</f>
        <v/>
      </c>
      <c r="AK251" s="93"/>
      <c r="AL251" s="94"/>
      <c r="AM251" s="95"/>
      <c r="AN251" s="96"/>
      <c r="AO251" s="70"/>
      <c r="AP251" s="70"/>
      <c r="AQ251" s="70"/>
      <c r="AR251" s="98"/>
      <c r="AS251" s="98"/>
      <c r="AT251" s="98"/>
      <c r="AU251" s="98"/>
      <c r="AV251" s="98"/>
      <c r="AW251" s="98"/>
      <c r="AX251" s="98"/>
      <c r="AY251" s="99"/>
      <c r="AZ251" s="99"/>
      <c r="BA251" s="73"/>
    </row>
    <row r="252" customFormat="false" ht="13.5" hidden="false" customHeight="true" outlineLevel="0" collapsed="false">
      <c r="A252" s="57"/>
      <c r="B252" s="58"/>
      <c r="C252" s="102"/>
      <c r="D252" s="60"/>
      <c r="E252" s="101"/>
      <c r="F252" s="87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91"/>
      <c r="AK252" s="93"/>
      <c r="AL252" s="94"/>
      <c r="AM252" s="95"/>
      <c r="AN252" s="96"/>
      <c r="AO252" s="70"/>
      <c r="AP252" s="70"/>
      <c r="AQ252" s="70"/>
      <c r="AR252" s="98"/>
      <c r="AS252" s="98"/>
      <c r="AT252" s="98"/>
      <c r="AU252" s="98"/>
      <c r="AV252" s="98"/>
      <c r="AW252" s="98"/>
      <c r="AX252" s="98"/>
      <c r="AY252" s="99"/>
      <c r="AZ252" s="99"/>
      <c r="BA252" s="73"/>
    </row>
    <row r="253" customFormat="false" ht="12.75" hidden="false" customHeight="true" outlineLevel="0" collapsed="false">
      <c r="A253" s="57" t="n">
        <v>61</v>
      </c>
      <c r="B253" s="58" t="str">
        <f aca="false">IFERROR(VLOOKUP($C253,Списки!$A$1:$C$3999,2,0),"")</f>
        <v/>
      </c>
      <c r="C253" s="102"/>
      <c r="D253" s="60" t="str">
        <f aca="false">IFERROR(VLOOKUP($C253,Списки!$A$1:$C$3999,3,0),"")</f>
        <v/>
      </c>
      <c r="E253" s="92"/>
      <c r="F253" s="61" t="str">
        <f aca="false">VLOOKUP(F$11,Графік!$E$5:$H$32,3,0)</f>
        <v>ВВ</v>
      </c>
      <c r="G253" s="62" t="str">
        <f aca="false">VLOOKUP(G$11,Графік!$E$5:$H$32,3,0)</f>
        <v>ВВ</v>
      </c>
      <c r="H253" s="62" t="str">
        <f aca="false">VLOOKUP(H$11,Графік!$E$5:$H$32,3,0)</f>
        <v>Р</v>
      </c>
      <c r="I253" s="62" t="str">
        <f aca="false">VLOOKUP(I$11,Графік!$E$5:$H$32,3,0)</f>
        <v>Р</v>
      </c>
      <c r="J253" s="62" t="str">
        <f aca="false">VLOOKUP(J$11,Графік!$E$5:$H$32,3,0)</f>
        <v>Р</v>
      </c>
      <c r="K253" s="62" t="str">
        <f aca="false">VLOOKUP(K$11,Графік!$E$5:$H$32,3,0)</f>
        <v>Р</v>
      </c>
      <c r="L253" s="62" t="str">
        <f aca="false">VLOOKUP(L$11,Графік!$E$5:$H$32,3,0)</f>
        <v>ВВ</v>
      </c>
      <c r="M253" s="62" t="str">
        <f aca="false">VLOOKUP(M$11,Графік!$E$5:$H$32,3,0)</f>
        <v>ВВ</v>
      </c>
      <c r="N253" s="62" t="str">
        <f aca="false">VLOOKUP(N$11,Графік!$E$5:$H$32,3,0)</f>
        <v>Р</v>
      </c>
      <c r="O253" s="62" t="str">
        <f aca="false">VLOOKUP(O$11,Графік!$E$5:$H$32,3,0)</f>
        <v>Р</v>
      </c>
      <c r="P253" s="62" t="str">
        <f aca="false">VLOOKUP(P$11,Графік!$E$5:$H$32,3,0)</f>
        <v>Р</v>
      </c>
      <c r="Q253" s="62" t="str">
        <f aca="false">VLOOKUP(Q$11,Графік!$E$5:$H$32,3,0)</f>
        <v>Р</v>
      </c>
      <c r="R253" s="62" t="str">
        <f aca="false">VLOOKUP(R$11,Графік!$E$5:$H$32,3,0)</f>
        <v>ВВ</v>
      </c>
      <c r="S253" s="62" t="str">
        <f aca="false">VLOOKUP(S$11,Графік!$E$5:$H$32,3,0)</f>
        <v>ВВ</v>
      </c>
      <c r="T253" s="62" t="str">
        <f aca="false">VLOOKUP(T$11,Графік!$E$5:$H$32,3,0)</f>
        <v>Р</v>
      </c>
      <c r="U253" s="62" t="str">
        <f aca="false">VLOOKUP(U$11,Графік!$E$5:$H$32,3,0)</f>
        <v>Р</v>
      </c>
      <c r="V253" s="62" t="str">
        <f aca="false">VLOOKUP(V$11,Графік!$E$5:$H$32,3,0)</f>
        <v>Р</v>
      </c>
      <c r="W253" s="62" t="str">
        <f aca="false">VLOOKUP(W$11,Графік!$E$5:$H$32,3,0)</f>
        <v>Р</v>
      </c>
      <c r="X253" s="62" t="str">
        <f aca="false">VLOOKUP(X$11,Графік!$E$5:$H$32,3,0)</f>
        <v>ВВ</v>
      </c>
      <c r="Y253" s="62" t="str">
        <f aca="false">VLOOKUP(Y$11,Графік!$E$5:$H$32,3,0)</f>
        <v>ВВ</v>
      </c>
      <c r="Z253" s="62" t="str">
        <f aca="false">VLOOKUP(Z$11,Графік!$E$5:$H$32,3,0)</f>
        <v>Р</v>
      </c>
      <c r="AA253" s="62" t="str">
        <f aca="false">VLOOKUP(AA$11,Графік!$E$5:$H$32,3,0)</f>
        <v>Р</v>
      </c>
      <c r="AB253" s="62" t="str">
        <f aca="false">VLOOKUP(AB$11,Графік!$E$5:$H$32,3,0)</f>
        <v>Р</v>
      </c>
      <c r="AC253" s="62" t="str">
        <f aca="false">VLOOKUP(AC$11,Графік!$E$5:$H$32,3,0)</f>
        <v>Р</v>
      </c>
      <c r="AD253" s="62" t="str">
        <f aca="false">VLOOKUP(AD$11,Графік!$E$5:$H$32,3,0)</f>
        <v>ВВ</v>
      </c>
      <c r="AE253" s="62" t="str">
        <f aca="false">VLOOKUP(AE$11,Графік!$E$5:$H$32,3,0)</f>
        <v>ВВ</v>
      </c>
      <c r="AF253" s="62" t="str">
        <f aca="false">VLOOKUP(AF$11,Графік!$E$5:$H$32,3,0)</f>
        <v>Р</v>
      </c>
      <c r="AG253" s="62" t="str">
        <f aca="false">VLOOKUP(AG$11,Графік!$E$5:$H$32,3,0)</f>
        <v>Р</v>
      </c>
      <c r="AH253" s="62"/>
      <c r="AI253" s="62"/>
      <c r="AJ253" s="65"/>
      <c r="AK253" s="93" t="n">
        <f aca="false">SUMIF($F253:$AJ256,"Р",$F254:$AJ254)</f>
        <v>144</v>
      </c>
      <c r="AL253" s="94" t="n">
        <f aca="false">SUMIF($F255:$AJ256,"НУ",$F256:$AJ256)</f>
        <v>0</v>
      </c>
      <c r="AM253" s="95" t="n">
        <f aca="false">SUMIF(F253:AJ256,"РВ",F254:AJ254)</f>
        <v>0</v>
      </c>
      <c r="AN253" s="96" t="n">
        <f aca="false">AK253+AL253+AM253</f>
        <v>144</v>
      </c>
      <c r="AO253" s="70" t="n">
        <f aca="false">COUNTIF($F253:$AJ256,"=Р")</f>
        <v>18</v>
      </c>
      <c r="AP253" s="97" t="n">
        <f aca="false">COUNTIF($F253:$AJ256,"=ВВ")</f>
        <v>10</v>
      </c>
      <c r="AQ253" s="97" t="n">
        <f aca="false">COUNTIF($F253:$AJ256,"=В")</f>
        <v>0</v>
      </c>
      <c r="AR253" s="98" t="n">
        <f aca="false">COUNTIF($F253:$AJ256,"=НА")</f>
        <v>0</v>
      </c>
      <c r="AS253" s="98" t="n">
        <f aca="false">COUNTIF(F253:AJ256,"=ТН")</f>
        <v>0</v>
      </c>
      <c r="AT253" s="98" t="n">
        <f aca="false">COUNTIF($F253:$AJ256,"=ВД")</f>
        <v>0</v>
      </c>
      <c r="AU253" s="98" t="n">
        <f aca="false">COUNTIF($F253:$AJ256,"=ВП")</f>
        <v>0</v>
      </c>
      <c r="AV253" s="98" t="n">
        <f aca="false">COUNTIF($F253:$AJ256,"=ДД")</f>
        <v>0</v>
      </c>
      <c r="AW253" s="98" t="n">
        <f aca="false">COUNTIF($F253:$AJ256,"=П")</f>
        <v>0</v>
      </c>
      <c r="AX253" s="98" t="n">
        <f aca="false">COUNTIF($F253:$AJ256,"=ПР")</f>
        <v>0</v>
      </c>
      <c r="AY253" s="99" t="n">
        <f aca="false">COUNTIF($F253:$AJ256,"=І")</f>
        <v>0</v>
      </c>
      <c r="AZ253" s="99" t="n">
        <f aca="false">COUNTIF($F253:$AJ256,"=НЗ")</f>
        <v>0</v>
      </c>
      <c r="BA253" s="73" t="str">
        <f aca="false">IF(C253&gt;1,Графік!$H$36,"")</f>
        <v/>
      </c>
    </row>
    <row r="254" customFormat="false" ht="12.75" hidden="false" customHeight="true" outlineLevel="0" collapsed="false">
      <c r="A254" s="57"/>
      <c r="B254" s="58"/>
      <c r="C254" s="102"/>
      <c r="D254" s="60"/>
      <c r="E254" s="100"/>
      <c r="F254" s="75" t="str">
        <f aca="false">IF(F253="Р",8,"")</f>
        <v/>
      </c>
      <c r="G254" s="76" t="str">
        <f aca="false">IF(G253="Р",8,"")</f>
        <v/>
      </c>
      <c r="H254" s="76" t="n">
        <f aca="false">IF(H253="Р",8,"")</f>
        <v>8</v>
      </c>
      <c r="I254" s="76" t="n">
        <f aca="false">IF(I253="Р",8,"")</f>
        <v>8</v>
      </c>
      <c r="J254" s="76" t="n">
        <f aca="false">IF(J253="Р",8,"")</f>
        <v>8</v>
      </c>
      <c r="K254" s="76" t="n">
        <f aca="false">IF(K253="Р",8,"")</f>
        <v>8</v>
      </c>
      <c r="L254" s="76" t="str">
        <f aca="false">IF(L253="Р",8,"")</f>
        <v/>
      </c>
      <c r="M254" s="76" t="str">
        <f aca="false">IF(M253="Р",8,"")</f>
        <v/>
      </c>
      <c r="N254" s="76" t="n">
        <f aca="false">IF(N253="Р",8,"")</f>
        <v>8</v>
      </c>
      <c r="O254" s="76" t="n">
        <f aca="false">IF(O253="Р",8,"")</f>
        <v>8</v>
      </c>
      <c r="P254" s="76" t="n">
        <f aca="false">IF(P253="Р",8,"")</f>
        <v>8</v>
      </c>
      <c r="Q254" s="76" t="n">
        <f aca="false">IF(Q253="Р",8,"")</f>
        <v>8</v>
      </c>
      <c r="R254" s="76" t="str">
        <f aca="false">IF(R253="Р",8,"")</f>
        <v/>
      </c>
      <c r="S254" s="76" t="str">
        <f aca="false">IF(S253="Р",8,"")</f>
        <v/>
      </c>
      <c r="T254" s="76" t="n">
        <f aca="false">IF(T253="Р",8,"")</f>
        <v>8</v>
      </c>
      <c r="U254" s="76" t="n">
        <f aca="false">IF(U253="Р",8,"")</f>
        <v>8</v>
      </c>
      <c r="V254" s="76" t="n">
        <f aca="false">IF(V253="Р",8,"")</f>
        <v>8</v>
      </c>
      <c r="W254" s="76" t="n">
        <f aca="false">IF(W253="Р",8,"")</f>
        <v>8</v>
      </c>
      <c r="X254" s="76" t="str">
        <f aca="false">IF(X253="Р",8,"")</f>
        <v/>
      </c>
      <c r="Y254" s="76" t="str">
        <f aca="false">IF(Y253="Р",8,"")</f>
        <v/>
      </c>
      <c r="Z254" s="76" t="n">
        <f aca="false">IF(Z253="Р",8,"")</f>
        <v>8</v>
      </c>
      <c r="AA254" s="76" t="n">
        <f aca="false">IF(AA253="Р",8,"")</f>
        <v>8</v>
      </c>
      <c r="AB254" s="76" t="n">
        <f aca="false">IF(AB253="Р",8,"")</f>
        <v>8</v>
      </c>
      <c r="AC254" s="76" t="n">
        <f aca="false">IF(AC253="Р",8,"")</f>
        <v>8</v>
      </c>
      <c r="AD254" s="76" t="str">
        <f aca="false">IF(AD253="Р",8,"")</f>
        <v/>
      </c>
      <c r="AE254" s="76" t="str">
        <f aca="false">IF(AE253="Р",8,"")</f>
        <v/>
      </c>
      <c r="AF254" s="76" t="n">
        <f aca="false">IF(AF253="Р",8,"")</f>
        <v>8</v>
      </c>
      <c r="AG254" s="76" t="n">
        <f aca="false">IF(AG253="Р",8,"")</f>
        <v>8</v>
      </c>
      <c r="AH254" s="76"/>
      <c r="AI254" s="76"/>
      <c r="AJ254" s="79"/>
      <c r="AK254" s="93"/>
      <c r="AL254" s="94"/>
      <c r="AM254" s="95"/>
      <c r="AN254" s="96"/>
      <c r="AO254" s="70"/>
      <c r="AP254" s="70"/>
      <c r="AQ254" s="70"/>
      <c r="AR254" s="98"/>
      <c r="AS254" s="98"/>
      <c r="AT254" s="98"/>
      <c r="AU254" s="98"/>
      <c r="AV254" s="98"/>
      <c r="AW254" s="98"/>
      <c r="AX254" s="98"/>
      <c r="AY254" s="99"/>
      <c r="AZ254" s="99"/>
      <c r="BA254" s="73"/>
    </row>
    <row r="255" customFormat="false" ht="12.75" hidden="false" customHeight="true" outlineLevel="0" collapsed="false">
      <c r="A255" s="57"/>
      <c r="B255" s="58"/>
      <c r="C255" s="102"/>
      <c r="D255" s="60"/>
      <c r="E255" s="100"/>
      <c r="F255" s="81" t="str">
        <f aca="false">IF(F256&gt;0,"НУ","")</f>
        <v/>
      </c>
      <c r="G255" s="82" t="str">
        <f aca="false">IF(G256&gt;0,"НУ","")</f>
        <v/>
      </c>
      <c r="H255" s="82" t="str">
        <f aca="false">IF(H256&gt;0,"НУ","")</f>
        <v/>
      </c>
      <c r="I255" s="82" t="str">
        <f aca="false">IF(I256&gt;0,"НУ","")</f>
        <v/>
      </c>
      <c r="J255" s="82" t="str">
        <f aca="false">IF(J256&gt;0,"НУ","")</f>
        <v/>
      </c>
      <c r="K255" s="82" t="str">
        <f aca="false">IF(K256&gt;0,"НУ","")</f>
        <v/>
      </c>
      <c r="L255" s="82" t="str">
        <f aca="false">IF(L256&gt;0,"НУ","")</f>
        <v/>
      </c>
      <c r="M255" s="82" t="str">
        <f aca="false">IF(M256&gt;0,"НУ","")</f>
        <v/>
      </c>
      <c r="N255" s="82" t="str">
        <f aca="false">IF(N256&gt;0,"НУ","")</f>
        <v/>
      </c>
      <c r="O255" s="82" t="str">
        <f aca="false">IF(O256&gt;0,"НУ","")</f>
        <v/>
      </c>
      <c r="P255" s="82" t="str">
        <f aca="false">IF(P256&gt;0,"НУ","")</f>
        <v/>
      </c>
      <c r="Q255" s="82" t="str">
        <f aca="false">IF(Q256&gt;0,"НУ","")</f>
        <v/>
      </c>
      <c r="R255" s="82" t="str">
        <f aca="false">IF(R256&gt;0,"НУ","")</f>
        <v/>
      </c>
      <c r="S255" s="82" t="str">
        <f aca="false">IF(S256&gt;0,"НУ","")</f>
        <v/>
      </c>
      <c r="T255" s="82" t="str">
        <f aca="false">IF(T256&gt;0,"НУ","")</f>
        <v/>
      </c>
      <c r="U255" s="82" t="str">
        <f aca="false">IF(U256&gt;0,"НУ","")</f>
        <v/>
      </c>
      <c r="V255" s="82" t="str">
        <f aca="false">IF(V256&gt;0,"НУ","")</f>
        <v/>
      </c>
      <c r="W255" s="82" t="str">
        <f aca="false">IF(W256&gt;0,"НУ","")</f>
        <v/>
      </c>
      <c r="X255" s="82" t="str">
        <f aca="false">IF(X256&gt;0,"НУ","")</f>
        <v/>
      </c>
      <c r="Y255" s="82" t="str">
        <f aca="false">IF(Y256&gt;0,"НУ","")</f>
        <v/>
      </c>
      <c r="Z255" s="82" t="str">
        <f aca="false">IF(Z256&gt;0,"НУ","")</f>
        <v/>
      </c>
      <c r="AA255" s="82" t="str">
        <f aca="false">IF(AA256&gt;0,"НУ","")</f>
        <v/>
      </c>
      <c r="AB255" s="82" t="str">
        <f aca="false">IF(AB256&gt;0,"НУ","")</f>
        <v/>
      </c>
      <c r="AC255" s="82" t="str">
        <f aca="false">IF(AC256&gt;0,"НУ","")</f>
        <v/>
      </c>
      <c r="AD255" s="82" t="str">
        <f aca="false">IF(AD256&gt;0,"НУ","")</f>
        <v/>
      </c>
      <c r="AE255" s="82" t="str">
        <f aca="false">IF(AE256&gt;0,"НУ","")</f>
        <v/>
      </c>
      <c r="AF255" s="82" t="str">
        <f aca="false">IF(AF256&gt;0,"НУ","")</f>
        <v/>
      </c>
      <c r="AG255" s="82" t="str">
        <f aca="false">IF(AG256&gt;0,"НУ","")</f>
        <v/>
      </c>
      <c r="AH255" s="83" t="str">
        <f aca="false">IF(AH256&gt;0,"НУ","")</f>
        <v/>
      </c>
      <c r="AI255" s="83" t="str">
        <f aca="false">IF(AI256&gt;0,"НУ","")</f>
        <v/>
      </c>
      <c r="AJ255" s="85" t="str">
        <f aca="false">IF(AJ256&gt;0,"НУ","")</f>
        <v/>
      </c>
      <c r="AK255" s="93"/>
      <c r="AL255" s="94"/>
      <c r="AM255" s="95"/>
      <c r="AN255" s="96"/>
      <c r="AO255" s="70"/>
      <c r="AP255" s="70"/>
      <c r="AQ255" s="70"/>
      <c r="AR255" s="98"/>
      <c r="AS255" s="98"/>
      <c r="AT255" s="98"/>
      <c r="AU255" s="98"/>
      <c r="AV255" s="98"/>
      <c r="AW255" s="98"/>
      <c r="AX255" s="98"/>
      <c r="AY255" s="99"/>
      <c r="AZ255" s="99"/>
      <c r="BA255" s="73"/>
    </row>
    <row r="256" customFormat="false" ht="13.5" hidden="false" customHeight="true" outlineLevel="0" collapsed="false">
      <c r="A256" s="57"/>
      <c r="B256" s="58"/>
      <c r="C256" s="102"/>
      <c r="D256" s="60"/>
      <c r="E256" s="101"/>
      <c r="F256" s="87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91"/>
      <c r="AK256" s="93"/>
      <c r="AL256" s="94"/>
      <c r="AM256" s="95"/>
      <c r="AN256" s="96"/>
      <c r="AO256" s="70"/>
      <c r="AP256" s="70"/>
      <c r="AQ256" s="70"/>
      <c r="AR256" s="98"/>
      <c r="AS256" s="98"/>
      <c r="AT256" s="98"/>
      <c r="AU256" s="98"/>
      <c r="AV256" s="98"/>
      <c r="AW256" s="98"/>
      <c r="AX256" s="98"/>
      <c r="AY256" s="99"/>
      <c r="AZ256" s="99"/>
      <c r="BA256" s="73"/>
    </row>
    <row r="257" customFormat="false" ht="12.75" hidden="false" customHeight="true" outlineLevel="0" collapsed="false">
      <c r="A257" s="57" t="n">
        <v>62</v>
      </c>
      <c r="B257" s="58" t="str">
        <f aca="false">IFERROR(VLOOKUP($C257,Списки!$A$1:$C$3999,2,0),"")</f>
        <v/>
      </c>
      <c r="C257" s="102"/>
      <c r="D257" s="60" t="str">
        <f aca="false">IFERROR(VLOOKUP($C257,Списки!$A$1:$C$3999,3,0),"")</f>
        <v/>
      </c>
      <c r="E257" s="92"/>
      <c r="F257" s="61" t="str">
        <f aca="false">VLOOKUP(F$11,Графік!$E$5:$H$32,3,0)</f>
        <v>ВВ</v>
      </c>
      <c r="G257" s="62" t="str">
        <f aca="false">VLOOKUP(G$11,Графік!$E$5:$H$32,3,0)</f>
        <v>ВВ</v>
      </c>
      <c r="H257" s="62" t="str">
        <f aca="false">VLOOKUP(H$11,Графік!$E$5:$H$32,3,0)</f>
        <v>Р</v>
      </c>
      <c r="I257" s="62" t="str">
        <f aca="false">VLOOKUP(I$11,Графік!$E$5:$H$32,3,0)</f>
        <v>Р</v>
      </c>
      <c r="J257" s="62" t="str">
        <f aca="false">VLOOKUP(J$11,Графік!$E$5:$H$32,3,0)</f>
        <v>Р</v>
      </c>
      <c r="K257" s="62" t="str">
        <f aca="false">VLOOKUP(K$11,Графік!$E$5:$H$32,3,0)</f>
        <v>Р</v>
      </c>
      <c r="L257" s="62" t="str">
        <f aca="false">VLOOKUP(L$11,Графік!$E$5:$H$32,3,0)</f>
        <v>ВВ</v>
      </c>
      <c r="M257" s="62" t="str">
        <f aca="false">VLOOKUP(M$11,Графік!$E$5:$H$32,3,0)</f>
        <v>ВВ</v>
      </c>
      <c r="N257" s="62" t="str">
        <f aca="false">VLOOKUP(N$11,Графік!$E$5:$H$32,3,0)</f>
        <v>Р</v>
      </c>
      <c r="O257" s="62" t="str">
        <f aca="false">VLOOKUP(O$11,Графік!$E$5:$H$32,3,0)</f>
        <v>Р</v>
      </c>
      <c r="P257" s="62" t="str">
        <f aca="false">VLOOKUP(P$11,Графік!$E$5:$H$32,3,0)</f>
        <v>Р</v>
      </c>
      <c r="Q257" s="62" t="str">
        <f aca="false">VLOOKUP(Q$11,Графік!$E$5:$H$32,3,0)</f>
        <v>Р</v>
      </c>
      <c r="R257" s="62" t="str">
        <f aca="false">VLOOKUP(R$11,Графік!$E$5:$H$32,3,0)</f>
        <v>ВВ</v>
      </c>
      <c r="S257" s="62" t="str">
        <f aca="false">VLOOKUP(S$11,Графік!$E$5:$H$32,3,0)</f>
        <v>ВВ</v>
      </c>
      <c r="T257" s="62" t="str">
        <f aca="false">VLOOKUP(T$11,Графік!$E$5:$H$32,3,0)</f>
        <v>Р</v>
      </c>
      <c r="U257" s="62" t="str">
        <f aca="false">VLOOKUP(U$11,Графік!$E$5:$H$32,3,0)</f>
        <v>Р</v>
      </c>
      <c r="V257" s="62" t="str">
        <f aca="false">VLOOKUP(V$11,Графік!$E$5:$H$32,3,0)</f>
        <v>Р</v>
      </c>
      <c r="W257" s="62" t="str">
        <f aca="false">VLOOKUP(W$11,Графік!$E$5:$H$32,3,0)</f>
        <v>Р</v>
      </c>
      <c r="X257" s="62" t="str">
        <f aca="false">VLOOKUP(X$11,Графік!$E$5:$H$32,3,0)</f>
        <v>ВВ</v>
      </c>
      <c r="Y257" s="62" t="str">
        <f aca="false">VLOOKUP(Y$11,Графік!$E$5:$H$32,3,0)</f>
        <v>ВВ</v>
      </c>
      <c r="Z257" s="62" t="str">
        <f aca="false">VLOOKUP(Z$11,Графік!$E$5:$H$32,3,0)</f>
        <v>Р</v>
      </c>
      <c r="AA257" s="62" t="str">
        <f aca="false">VLOOKUP(AA$11,Графік!$E$5:$H$32,3,0)</f>
        <v>Р</v>
      </c>
      <c r="AB257" s="62" t="str">
        <f aca="false">VLOOKUP(AB$11,Графік!$E$5:$H$32,3,0)</f>
        <v>Р</v>
      </c>
      <c r="AC257" s="62" t="str">
        <f aca="false">VLOOKUP(AC$11,Графік!$E$5:$H$32,3,0)</f>
        <v>Р</v>
      </c>
      <c r="AD257" s="62" t="str">
        <f aca="false">VLOOKUP(AD$11,Графік!$E$5:$H$32,3,0)</f>
        <v>ВВ</v>
      </c>
      <c r="AE257" s="62" t="str">
        <f aca="false">VLOOKUP(AE$11,Графік!$E$5:$H$32,3,0)</f>
        <v>ВВ</v>
      </c>
      <c r="AF257" s="62" t="str">
        <f aca="false">VLOOKUP(AF$11,Графік!$E$5:$H$32,3,0)</f>
        <v>Р</v>
      </c>
      <c r="AG257" s="62" t="str">
        <f aca="false">VLOOKUP(AG$11,Графік!$E$5:$H$32,3,0)</f>
        <v>Р</v>
      </c>
      <c r="AH257" s="62"/>
      <c r="AI257" s="62"/>
      <c r="AJ257" s="65"/>
      <c r="AK257" s="93" t="n">
        <f aca="false">SUMIF($F257:$AJ260,"Р",$F258:$AJ258)</f>
        <v>144</v>
      </c>
      <c r="AL257" s="94" t="n">
        <f aca="false">SUMIF($F259:$AJ260,"НУ",$F260:$AJ260)</f>
        <v>0</v>
      </c>
      <c r="AM257" s="95" t="n">
        <f aca="false">SUMIF(F257:AJ260,"РВ",F258:AJ258)</f>
        <v>0</v>
      </c>
      <c r="AN257" s="96" t="n">
        <f aca="false">AK257+AL257+AM257</f>
        <v>144</v>
      </c>
      <c r="AO257" s="70" t="n">
        <f aca="false">COUNTIF($F257:$AJ260,"=Р")</f>
        <v>18</v>
      </c>
      <c r="AP257" s="97" t="n">
        <f aca="false">COUNTIF($F257:$AJ260,"=ВВ")</f>
        <v>10</v>
      </c>
      <c r="AQ257" s="97" t="n">
        <f aca="false">COUNTIF($F257:$AJ260,"=В")</f>
        <v>0</v>
      </c>
      <c r="AR257" s="98" t="n">
        <f aca="false">COUNTIF($F257:$AJ260,"=НА")</f>
        <v>0</v>
      </c>
      <c r="AS257" s="98" t="n">
        <f aca="false">COUNTIF(F257:AJ260,"=ТН")</f>
        <v>0</v>
      </c>
      <c r="AT257" s="98" t="n">
        <f aca="false">COUNTIF($F257:$AJ260,"=ВД")</f>
        <v>0</v>
      </c>
      <c r="AU257" s="98" t="n">
        <f aca="false">COUNTIF($F257:$AJ260,"=ВП")</f>
        <v>0</v>
      </c>
      <c r="AV257" s="98" t="n">
        <f aca="false">COUNTIF($F257:$AJ260,"=ДД")</f>
        <v>0</v>
      </c>
      <c r="AW257" s="98" t="n">
        <f aca="false">COUNTIF($F257:$AJ260,"=П")</f>
        <v>0</v>
      </c>
      <c r="AX257" s="98" t="n">
        <f aca="false">COUNTIF($F257:$AJ260,"=ПР")</f>
        <v>0</v>
      </c>
      <c r="AY257" s="99" t="n">
        <f aca="false">COUNTIF($F257:$AJ260,"=І")</f>
        <v>0</v>
      </c>
      <c r="AZ257" s="99" t="n">
        <f aca="false">COUNTIF($F257:$AJ260,"=НЗ")</f>
        <v>0</v>
      </c>
      <c r="BA257" s="73" t="str">
        <f aca="false">IF(C257&gt;1,Графік!$H$36,"")</f>
        <v/>
      </c>
    </row>
    <row r="258" customFormat="false" ht="12.75" hidden="false" customHeight="true" outlineLevel="0" collapsed="false">
      <c r="A258" s="57"/>
      <c r="B258" s="58"/>
      <c r="C258" s="102"/>
      <c r="D258" s="60"/>
      <c r="E258" s="100"/>
      <c r="F258" s="75" t="str">
        <f aca="false">IF(F257="Р",8,"")</f>
        <v/>
      </c>
      <c r="G258" s="76" t="str">
        <f aca="false">IF(G257="Р",8,"")</f>
        <v/>
      </c>
      <c r="H258" s="76" t="n">
        <f aca="false">IF(H257="Р",8,"")</f>
        <v>8</v>
      </c>
      <c r="I258" s="76" t="n">
        <f aca="false">IF(I257="Р",8,"")</f>
        <v>8</v>
      </c>
      <c r="J258" s="76" t="n">
        <f aca="false">IF(J257="Р",8,"")</f>
        <v>8</v>
      </c>
      <c r="K258" s="76" t="n">
        <f aca="false">IF(K257="Р",8,"")</f>
        <v>8</v>
      </c>
      <c r="L258" s="76" t="str">
        <f aca="false">IF(L257="Р",8,"")</f>
        <v/>
      </c>
      <c r="M258" s="76" t="str">
        <f aca="false">IF(M257="Р",8,"")</f>
        <v/>
      </c>
      <c r="N258" s="76" t="n">
        <f aca="false">IF(N257="Р",8,"")</f>
        <v>8</v>
      </c>
      <c r="O258" s="76" t="n">
        <f aca="false">IF(O257="Р",8,"")</f>
        <v>8</v>
      </c>
      <c r="P258" s="76" t="n">
        <f aca="false">IF(P257="Р",8,"")</f>
        <v>8</v>
      </c>
      <c r="Q258" s="76" t="n">
        <f aca="false">IF(Q257="Р",8,"")</f>
        <v>8</v>
      </c>
      <c r="R258" s="76" t="str">
        <f aca="false">IF(R257="Р",8,"")</f>
        <v/>
      </c>
      <c r="S258" s="76" t="str">
        <f aca="false">IF(S257="Р",8,"")</f>
        <v/>
      </c>
      <c r="T258" s="76" t="n">
        <f aca="false">IF(T257="Р",8,"")</f>
        <v>8</v>
      </c>
      <c r="U258" s="76" t="n">
        <f aca="false">IF(U257="Р",8,"")</f>
        <v>8</v>
      </c>
      <c r="V258" s="76" t="n">
        <f aca="false">IF(V257="Р",8,"")</f>
        <v>8</v>
      </c>
      <c r="W258" s="76" t="n">
        <f aca="false">IF(W257="Р",8,"")</f>
        <v>8</v>
      </c>
      <c r="X258" s="76" t="str">
        <f aca="false">IF(X257="Р",8,"")</f>
        <v/>
      </c>
      <c r="Y258" s="76" t="str">
        <f aca="false">IF(Y257="Р",8,"")</f>
        <v/>
      </c>
      <c r="Z258" s="76" t="n">
        <f aca="false">IF(Z257="Р",8,"")</f>
        <v>8</v>
      </c>
      <c r="AA258" s="76" t="n">
        <f aca="false">IF(AA257="Р",8,"")</f>
        <v>8</v>
      </c>
      <c r="AB258" s="76" t="n">
        <f aca="false">IF(AB257="Р",8,"")</f>
        <v>8</v>
      </c>
      <c r="AC258" s="76" t="n">
        <f aca="false">IF(AC257="Р",8,"")</f>
        <v>8</v>
      </c>
      <c r="AD258" s="76" t="str">
        <f aca="false">IF(AD257="Р",8,"")</f>
        <v/>
      </c>
      <c r="AE258" s="76" t="str">
        <f aca="false">IF(AE257="Р",8,"")</f>
        <v/>
      </c>
      <c r="AF258" s="76" t="n">
        <f aca="false">IF(AF257="Р",8,"")</f>
        <v>8</v>
      </c>
      <c r="AG258" s="76" t="n">
        <f aca="false">IF(AG257="Р",8,"")</f>
        <v>8</v>
      </c>
      <c r="AH258" s="76"/>
      <c r="AI258" s="76"/>
      <c r="AJ258" s="79"/>
      <c r="AK258" s="93"/>
      <c r="AL258" s="94"/>
      <c r="AM258" s="95"/>
      <c r="AN258" s="96"/>
      <c r="AO258" s="70"/>
      <c r="AP258" s="70"/>
      <c r="AQ258" s="70"/>
      <c r="AR258" s="98"/>
      <c r="AS258" s="98"/>
      <c r="AT258" s="98"/>
      <c r="AU258" s="98"/>
      <c r="AV258" s="98"/>
      <c r="AW258" s="98"/>
      <c r="AX258" s="98"/>
      <c r="AY258" s="99"/>
      <c r="AZ258" s="99"/>
      <c r="BA258" s="73"/>
    </row>
    <row r="259" customFormat="false" ht="12.75" hidden="false" customHeight="true" outlineLevel="0" collapsed="false">
      <c r="A259" s="57"/>
      <c r="B259" s="58"/>
      <c r="C259" s="102"/>
      <c r="D259" s="60"/>
      <c r="E259" s="100"/>
      <c r="F259" s="81" t="str">
        <f aca="false">IF(F260&gt;0,"НУ","")</f>
        <v/>
      </c>
      <c r="G259" s="82" t="str">
        <f aca="false">IF(G260&gt;0,"НУ","")</f>
        <v/>
      </c>
      <c r="H259" s="82" t="str">
        <f aca="false">IF(H260&gt;0,"НУ","")</f>
        <v/>
      </c>
      <c r="I259" s="82" t="str">
        <f aca="false">IF(I260&gt;0,"НУ","")</f>
        <v/>
      </c>
      <c r="J259" s="82" t="str">
        <f aca="false">IF(J260&gt;0,"НУ","")</f>
        <v/>
      </c>
      <c r="K259" s="82" t="str">
        <f aca="false">IF(K260&gt;0,"НУ","")</f>
        <v/>
      </c>
      <c r="L259" s="82" t="str">
        <f aca="false">IF(L260&gt;0,"НУ","")</f>
        <v/>
      </c>
      <c r="M259" s="82" t="str">
        <f aca="false">IF(M260&gt;0,"НУ","")</f>
        <v/>
      </c>
      <c r="N259" s="82" t="str">
        <f aca="false">IF(N260&gt;0,"НУ","")</f>
        <v/>
      </c>
      <c r="O259" s="82" t="str">
        <f aca="false">IF(O260&gt;0,"НУ","")</f>
        <v/>
      </c>
      <c r="P259" s="82" t="str">
        <f aca="false">IF(P260&gt;0,"НУ","")</f>
        <v/>
      </c>
      <c r="Q259" s="82" t="str">
        <f aca="false">IF(Q260&gt;0,"НУ","")</f>
        <v/>
      </c>
      <c r="R259" s="82" t="str">
        <f aca="false">IF(R260&gt;0,"НУ","")</f>
        <v/>
      </c>
      <c r="S259" s="82" t="str">
        <f aca="false">IF(S260&gt;0,"НУ","")</f>
        <v/>
      </c>
      <c r="T259" s="82" t="str">
        <f aca="false">IF(T260&gt;0,"НУ","")</f>
        <v/>
      </c>
      <c r="U259" s="82" t="str">
        <f aca="false">IF(U260&gt;0,"НУ","")</f>
        <v/>
      </c>
      <c r="V259" s="82" t="str">
        <f aca="false">IF(V260&gt;0,"НУ","")</f>
        <v/>
      </c>
      <c r="W259" s="82" t="str">
        <f aca="false">IF(W260&gt;0,"НУ","")</f>
        <v/>
      </c>
      <c r="X259" s="82" t="str">
        <f aca="false">IF(X260&gt;0,"НУ","")</f>
        <v/>
      </c>
      <c r="Y259" s="82" t="str">
        <f aca="false">IF(Y260&gt;0,"НУ","")</f>
        <v/>
      </c>
      <c r="Z259" s="82" t="str">
        <f aca="false">IF(Z260&gt;0,"НУ","")</f>
        <v/>
      </c>
      <c r="AA259" s="82" t="str">
        <f aca="false">IF(AA260&gt;0,"НУ","")</f>
        <v/>
      </c>
      <c r="AB259" s="82" t="str">
        <f aca="false">IF(AB260&gt;0,"НУ","")</f>
        <v/>
      </c>
      <c r="AC259" s="82" t="str">
        <f aca="false">IF(AC260&gt;0,"НУ","")</f>
        <v/>
      </c>
      <c r="AD259" s="82" t="str">
        <f aca="false">IF(AD260&gt;0,"НУ","")</f>
        <v/>
      </c>
      <c r="AE259" s="82" t="str">
        <f aca="false">IF(AE260&gt;0,"НУ","")</f>
        <v/>
      </c>
      <c r="AF259" s="82" t="str">
        <f aca="false">IF(AF260&gt;0,"НУ","")</f>
        <v/>
      </c>
      <c r="AG259" s="82" t="str">
        <f aca="false">IF(AG260&gt;0,"НУ","")</f>
        <v/>
      </c>
      <c r="AH259" s="83" t="str">
        <f aca="false">IF(AH260&gt;0,"НУ","")</f>
        <v/>
      </c>
      <c r="AI259" s="83" t="str">
        <f aca="false">IF(AI260&gt;0,"НУ","")</f>
        <v/>
      </c>
      <c r="AJ259" s="85" t="str">
        <f aca="false">IF(AJ260&gt;0,"НУ","")</f>
        <v/>
      </c>
      <c r="AK259" s="93"/>
      <c r="AL259" s="94"/>
      <c r="AM259" s="95"/>
      <c r="AN259" s="96"/>
      <c r="AO259" s="70"/>
      <c r="AP259" s="70"/>
      <c r="AQ259" s="70"/>
      <c r="AR259" s="98"/>
      <c r="AS259" s="98"/>
      <c r="AT259" s="98"/>
      <c r="AU259" s="98"/>
      <c r="AV259" s="98"/>
      <c r="AW259" s="98"/>
      <c r="AX259" s="98"/>
      <c r="AY259" s="99"/>
      <c r="AZ259" s="99"/>
      <c r="BA259" s="73"/>
    </row>
    <row r="260" customFormat="false" ht="13.5" hidden="false" customHeight="true" outlineLevel="0" collapsed="false">
      <c r="A260" s="57"/>
      <c r="B260" s="58"/>
      <c r="C260" s="102"/>
      <c r="D260" s="60"/>
      <c r="E260" s="101"/>
      <c r="F260" s="87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91"/>
      <c r="AK260" s="93"/>
      <c r="AL260" s="94"/>
      <c r="AM260" s="95"/>
      <c r="AN260" s="96"/>
      <c r="AO260" s="70"/>
      <c r="AP260" s="70"/>
      <c r="AQ260" s="70"/>
      <c r="AR260" s="98"/>
      <c r="AS260" s="98"/>
      <c r="AT260" s="98"/>
      <c r="AU260" s="98"/>
      <c r="AV260" s="98"/>
      <c r="AW260" s="98"/>
      <c r="AX260" s="98"/>
      <c r="AY260" s="99"/>
      <c r="AZ260" s="99"/>
      <c r="BA260" s="73"/>
    </row>
    <row r="261" customFormat="false" ht="12.75" hidden="false" customHeight="true" outlineLevel="0" collapsed="false">
      <c r="A261" s="57" t="n">
        <v>63</v>
      </c>
      <c r="B261" s="58" t="str">
        <f aca="false">IFERROR(VLOOKUP($C261,Списки!$A$1:$C$3999,2,0),"")</f>
        <v/>
      </c>
      <c r="C261" s="102"/>
      <c r="D261" s="60" t="str">
        <f aca="false">IFERROR(VLOOKUP($C261,Списки!$A$1:$C$3999,3,0),"")</f>
        <v/>
      </c>
      <c r="E261" s="92"/>
      <c r="F261" s="61" t="str">
        <f aca="false">VLOOKUP(F$11,Графік!$E$5:$H$32,3,0)</f>
        <v>ВВ</v>
      </c>
      <c r="G261" s="62" t="str">
        <f aca="false">VLOOKUP(G$11,Графік!$E$5:$H$32,3,0)</f>
        <v>ВВ</v>
      </c>
      <c r="H261" s="62" t="str">
        <f aca="false">VLOOKUP(H$11,Графік!$E$5:$H$32,3,0)</f>
        <v>Р</v>
      </c>
      <c r="I261" s="62" t="str">
        <f aca="false">VLOOKUP(I$11,Графік!$E$5:$H$32,3,0)</f>
        <v>Р</v>
      </c>
      <c r="J261" s="62" t="str">
        <f aca="false">VLOOKUP(J$11,Графік!$E$5:$H$32,3,0)</f>
        <v>Р</v>
      </c>
      <c r="K261" s="62" t="str">
        <f aca="false">VLOOKUP(K$11,Графік!$E$5:$H$32,3,0)</f>
        <v>Р</v>
      </c>
      <c r="L261" s="62" t="str">
        <f aca="false">VLOOKUP(L$11,Графік!$E$5:$H$32,3,0)</f>
        <v>ВВ</v>
      </c>
      <c r="M261" s="62" t="str">
        <f aca="false">VLOOKUP(M$11,Графік!$E$5:$H$32,3,0)</f>
        <v>ВВ</v>
      </c>
      <c r="N261" s="62" t="str">
        <f aca="false">VLOOKUP(N$11,Графік!$E$5:$H$32,3,0)</f>
        <v>Р</v>
      </c>
      <c r="O261" s="62" t="str">
        <f aca="false">VLOOKUP(O$11,Графік!$E$5:$H$32,3,0)</f>
        <v>Р</v>
      </c>
      <c r="P261" s="62" t="str">
        <f aca="false">VLOOKUP(P$11,Графік!$E$5:$H$32,3,0)</f>
        <v>Р</v>
      </c>
      <c r="Q261" s="62" t="str">
        <f aca="false">VLOOKUP(Q$11,Графік!$E$5:$H$32,3,0)</f>
        <v>Р</v>
      </c>
      <c r="R261" s="62" t="str">
        <f aca="false">VLOOKUP(R$11,Графік!$E$5:$H$32,3,0)</f>
        <v>ВВ</v>
      </c>
      <c r="S261" s="62" t="str">
        <f aca="false">VLOOKUP(S$11,Графік!$E$5:$H$32,3,0)</f>
        <v>ВВ</v>
      </c>
      <c r="T261" s="62" t="str">
        <f aca="false">VLOOKUP(T$11,Графік!$E$5:$H$32,3,0)</f>
        <v>Р</v>
      </c>
      <c r="U261" s="62" t="str">
        <f aca="false">VLOOKUP(U$11,Графік!$E$5:$H$32,3,0)</f>
        <v>Р</v>
      </c>
      <c r="V261" s="62" t="str">
        <f aca="false">VLOOKUP(V$11,Графік!$E$5:$H$32,3,0)</f>
        <v>Р</v>
      </c>
      <c r="W261" s="62" t="str">
        <f aca="false">VLOOKUP(W$11,Графік!$E$5:$H$32,3,0)</f>
        <v>Р</v>
      </c>
      <c r="X261" s="62" t="str">
        <f aca="false">VLOOKUP(X$11,Графік!$E$5:$H$32,3,0)</f>
        <v>ВВ</v>
      </c>
      <c r="Y261" s="62" t="str">
        <f aca="false">VLOOKUP(Y$11,Графік!$E$5:$H$32,3,0)</f>
        <v>ВВ</v>
      </c>
      <c r="Z261" s="62" t="str">
        <f aca="false">VLOOKUP(Z$11,Графік!$E$5:$H$32,3,0)</f>
        <v>Р</v>
      </c>
      <c r="AA261" s="62" t="str">
        <f aca="false">VLOOKUP(AA$11,Графік!$E$5:$H$32,3,0)</f>
        <v>Р</v>
      </c>
      <c r="AB261" s="62" t="str">
        <f aca="false">VLOOKUP(AB$11,Графік!$E$5:$H$32,3,0)</f>
        <v>Р</v>
      </c>
      <c r="AC261" s="62" t="str">
        <f aca="false">VLOOKUP(AC$11,Графік!$E$5:$H$32,3,0)</f>
        <v>Р</v>
      </c>
      <c r="AD261" s="62" t="str">
        <f aca="false">VLOOKUP(AD$11,Графік!$E$5:$H$32,3,0)</f>
        <v>ВВ</v>
      </c>
      <c r="AE261" s="62" t="str">
        <f aca="false">VLOOKUP(AE$11,Графік!$E$5:$H$32,3,0)</f>
        <v>ВВ</v>
      </c>
      <c r="AF261" s="62" t="str">
        <f aca="false">VLOOKUP(AF$11,Графік!$E$5:$H$32,3,0)</f>
        <v>Р</v>
      </c>
      <c r="AG261" s="62" t="str">
        <f aca="false">VLOOKUP(AG$11,Графік!$E$5:$H$32,3,0)</f>
        <v>Р</v>
      </c>
      <c r="AH261" s="62"/>
      <c r="AI261" s="62"/>
      <c r="AJ261" s="65"/>
      <c r="AK261" s="93" t="n">
        <f aca="false">SUMIF($F261:$AJ264,"Р",$F262:$AJ262)</f>
        <v>144</v>
      </c>
      <c r="AL261" s="94" t="n">
        <f aca="false">SUMIF($F263:$AJ264,"НУ",$F264:$AJ264)</f>
        <v>0</v>
      </c>
      <c r="AM261" s="95" t="n">
        <f aca="false">SUMIF(F261:AJ264,"РВ",F262:AJ262)</f>
        <v>0</v>
      </c>
      <c r="AN261" s="96" t="n">
        <f aca="false">AK261+AL261+AM261</f>
        <v>144</v>
      </c>
      <c r="AO261" s="70" t="n">
        <f aca="false">COUNTIF($F261:$AJ264,"=Р")</f>
        <v>18</v>
      </c>
      <c r="AP261" s="97" t="n">
        <f aca="false">COUNTIF($F261:$AJ264,"=ВВ")</f>
        <v>10</v>
      </c>
      <c r="AQ261" s="97" t="n">
        <f aca="false">COUNTIF($F261:$AJ264,"=В")</f>
        <v>0</v>
      </c>
      <c r="AR261" s="98" t="n">
        <f aca="false">COUNTIF($F261:$AJ264,"=НА")</f>
        <v>0</v>
      </c>
      <c r="AS261" s="98" t="n">
        <f aca="false">COUNTIF(F261:AJ264,"=ТН")</f>
        <v>0</v>
      </c>
      <c r="AT261" s="98" t="n">
        <f aca="false">COUNTIF($F261:$AJ264,"=ВД")</f>
        <v>0</v>
      </c>
      <c r="AU261" s="98" t="n">
        <f aca="false">COUNTIF($F261:$AJ264,"=ВП")</f>
        <v>0</v>
      </c>
      <c r="AV261" s="98" t="n">
        <f aca="false">COUNTIF($F261:$AJ264,"=ДД")</f>
        <v>0</v>
      </c>
      <c r="AW261" s="98" t="n">
        <f aca="false">COUNTIF($F261:$AJ264,"=П")</f>
        <v>0</v>
      </c>
      <c r="AX261" s="98" t="n">
        <f aca="false">COUNTIF($F261:$AJ264,"=ПР")</f>
        <v>0</v>
      </c>
      <c r="AY261" s="99" t="n">
        <f aca="false">COUNTIF($F261:$AJ264,"=І")</f>
        <v>0</v>
      </c>
      <c r="AZ261" s="99" t="n">
        <f aca="false">COUNTIF($F261:$AJ264,"=НЗ")</f>
        <v>0</v>
      </c>
      <c r="BA261" s="73" t="str">
        <f aca="false">IF(C261&gt;1,Графік!$H$36,"")</f>
        <v/>
      </c>
    </row>
    <row r="262" customFormat="false" ht="12.75" hidden="false" customHeight="true" outlineLevel="0" collapsed="false">
      <c r="A262" s="57"/>
      <c r="B262" s="58"/>
      <c r="C262" s="102"/>
      <c r="D262" s="60"/>
      <c r="E262" s="100"/>
      <c r="F262" s="75" t="str">
        <f aca="false">IF(F261="Р",8,"")</f>
        <v/>
      </c>
      <c r="G262" s="76" t="str">
        <f aca="false">IF(G261="Р",8,"")</f>
        <v/>
      </c>
      <c r="H262" s="76" t="n">
        <f aca="false">IF(H261="Р",8,"")</f>
        <v>8</v>
      </c>
      <c r="I262" s="76" t="n">
        <f aca="false">IF(I261="Р",8,"")</f>
        <v>8</v>
      </c>
      <c r="J262" s="76" t="n">
        <f aca="false">IF(J261="Р",8,"")</f>
        <v>8</v>
      </c>
      <c r="K262" s="76" t="n">
        <f aca="false">IF(K261="Р",8,"")</f>
        <v>8</v>
      </c>
      <c r="L262" s="76" t="str">
        <f aca="false">IF(L261="Р",8,"")</f>
        <v/>
      </c>
      <c r="M262" s="76" t="str">
        <f aca="false">IF(M261="Р",8,"")</f>
        <v/>
      </c>
      <c r="N262" s="76" t="n">
        <f aca="false">IF(N261="Р",8,"")</f>
        <v>8</v>
      </c>
      <c r="O262" s="76" t="n">
        <f aca="false">IF(O261="Р",8,"")</f>
        <v>8</v>
      </c>
      <c r="P262" s="76" t="n">
        <f aca="false">IF(P261="Р",8,"")</f>
        <v>8</v>
      </c>
      <c r="Q262" s="76" t="n">
        <f aca="false">IF(Q261="Р",8,"")</f>
        <v>8</v>
      </c>
      <c r="R262" s="76" t="str">
        <f aca="false">IF(R261="Р",8,"")</f>
        <v/>
      </c>
      <c r="S262" s="76" t="str">
        <f aca="false">IF(S261="Р",8,"")</f>
        <v/>
      </c>
      <c r="T262" s="76" t="n">
        <f aca="false">IF(T261="Р",8,"")</f>
        <v>8</v>
      </c>
      <c r="U262" s="76" t="n">
        <f aca="false">IF(U261="Р",8,"")</f>
        <v>8</v>
      </c>
      <c r="V262" s="76" t="n">
        <f aca="false">IF(V261="Р",8,"")</f>
        <v>8</v>
      </c>
      <c r="W262" s="76" t="n">
        <f aca="false">IF(W261="Р",8,"")</f>
        <v>8</v>
      </c>
      <c r="X262" s="76" t="str">
        <f aca="false">IF(X261="Р",8,"")</f>
        <v/>
      </c>
      <c r="Y262" s="76" t="str">
        <f aca="false">IF(Y261="Р",8,"")</f>
        <v/>
      </c>
      <c r="Z262" s="76" t="n">
        <f aca="false">IF(Z261="Р",8,"")</f>
        <v>8</v>
      </c>
      <c r="AA262" s="76" t="n">
        <f aca="false">IF(AA261="Р",8,"")</f>
        <v>8</v>
      </c>
      <c r="AB262" s="76" t="n">
        <f aca="false">IF(AB261="Р",8,"")</f>
        <v>8</v>
      </c>
      <c r="AC262" s="76" t="n">
        <f aca="false">IF(AC261="Р",8,"")</f>
        <v>8</v>
      </c>
      <c r="AD262" s="76" t="str">
        <f aca="false">IF(AD261="Р",8,"")</f>
        <v/>
      </c>
      <c r="AE262" s="76" t="str">
        <f aca="false">IF(AE261="Р",8,"")</f>
        <v/>
      </c>
      <c r="AF262" s="76" t="n">
        <f aca="false">IF(AF261="Р",8,"")</f>
        <v>8</v>
      </c>
      <c r="AG262" s="76" t="n">
        <f aca="false">IF(AG261="Р",8,"")</f>
        <v>8</v>
      </c>
      <c r="AH262" s="76"/>
      <c r="AI262" s="76"/>
      <c r="AJ262" s="79"/>
      <c r="AK262" s="93"/>
      <c r="AL262" s="94"/>
      <c r="AM262" s="95"/>
      <c r="AN262" s="96"/>
      <c r="AO262" s="70"/>
      <c r="AP262" s="70"/>
      <c r="AQ262" s="70"/>
      <c r="AR262" s="98"/>
      <c r="AS262" s="98"/>
      <c r="AT262" s="98"/>
      <c r="AU262" s="98"/>
      <c r="AV262" s="98"/>
      <c r="AW262" s="98"/>
      <c r="AX262" s="98"/>
      <c r="AY262" s="99"/>
      <c r="AZ262" s="99"/>
      <c r="BA262" s="73"/>
    </row>
    <row r="263" customFormat="false" ht="12.75" hidden="false" customHeight="true" outlineLevel="0" collapsed="false">
      <c r="A263" s="57"/>
      <c r="B263" s="58"/>
      <c r="C263" s="102"/>
      <c r="D263" s="60"/>
      <c r="E263" s="100"/>
      <c r="F263" s="81" t="str">
        <f aca="false">IF(F264&gt;0,"НУ","")</f>
        <v/>
      </c>
      <c r="G263" s="82" t="str">
        <f aca="false">IF(G264&gt;0,"НУ","")</f>
        <v/>
      </c>
      <c r="H263" s="82" t="str">
        <f aca="false">IF(H264&gt;0,"НУ","")</f>
        <v/>
      </c>
      <c r="I263" s="82" t="str">
        <f aca="false">IF(I264&gt;0,"НУ","")</f>
        <v/>
      </c>
      <c r="J263" s="82" t="str">
        <f aca="false">IF(J264&gt;0,"НУ","")</f>
        <v/>
      </c>
      <c r="K263" s="82" t="str">
        <f aca="false">IF(K264&gt;0,"НУ","")</f>
        <v/>
      </c>
      <c r="L263" s="82" t="str">
        <f aca="false">IF(L264&gt;0,"НУ","")</f>
        <v/>
      </c>
      <c r="M263" s="82" t="str">
        <f aca="false">IF(M264&gt;0,"НУ","")</f>
        <v/>
      </c>
      <c r="N263" s="82" t="str">
        <f aca="false">IF(N264&gt;0,"НУ","")</f>
        <v/>
      </c>
      <c r="O263" s="82" t="str">
        <f aca="false">IF(O264&gt;0,"НУ","")</f>
        <v/>
      </c>
      <c r="P263" s="82" t="str">
        <f aca="false">IF(P264&gt;0,"НУ","")</f>
        <v/>
      </c>
      <c r="Q263" s="82" t="str">
        <f aca="false">IF(Q264&gt;0,"НУ","")</f>
        <v/>
      </c>
      <c r="R263" s="82" t="str">
        <f aca="false">IF(R264&gt;0,"НУ","")</f>
        <v/>
      </c>
      <c r="S263" s="82" t="str">
        <f aca="false">IF(S264&gt;0,"НУ","")</f>
        <v/>
      </c>
      <c r="T263" s="82" t="str">
        <f aca="false">IF(T264&gt;0,"НУ","")</f>
        <v/>
      </c>
      <c r="U263" s="82" t="str">
        <f aca="false">IF(U264&gt;0,"НУ","")</f>
        <v/>
      </c>
      <c r="V263" s="82" t="str">
        <f aca="false">IF(V264&gt;0,"НУ","")</f>
        <v/>
      </c>
      <c r="W263" s="82" t="str">
        <f aca="false">IF(W264&gt;0,"НУ","")</f>
        <v/>
      </c>
      <c r="X263" s="82" t="str">
        <f aca="false">IF(X264&gt;0,"НУ","")</f>
        <v/>
      </c>
      <c r="Y263" s="82" t="str">
        <f aca="false">IF(Y264&gt;0,"НУ","")</f>
        <v/>
      </c>
      <c r="Z263" s="82" t="str">
        <f aca="false">IF(Z264&gt;0,"НУ","")</f>
        <v/>
      </c>
      <c r="AA263" s="82" t="str">
        <f aca="false">IF(AA264&gt;0,"НУ","")</f>
        <v/>
      </c>
      <c r="AB263" s="82" t="str">
        <f aca="false">IF(AB264&gt;0,"НУ","")</f>
        <v/>
      </c>
      <c r="AC263" s="82" t="str">
        <f aca="false">IF(AC264&gt;0,"НУ","")</f>
        <v/>
      </c>
      <c r="AD263" s="82" t="str">
        <f aca="false">IF(AD264&gt;0,"НУ","")</f>
        <v/>
      </c>
      <c r="AE263" s="82" t="str">
        <f aca="false">IF(AE264&gt;0,"НУ","")</f>
        <v/>
      </c>
      <c r="AF263" s="82" t="str">
        <f aca="false">IF(AF264&gt;0,"НУ","")</f>
        <v/>
      </c>
      <c r="AG263" s="82" t="str">
        <f aca="false">IF(AG264&gt;0,"НУ","")</f>
        <v/>
      </c>
      <c r="AH263" s="83" t="str">
        <f aca="false">IF(AH264&gt;0,"НУ","")</f>
        <v/>
      </c>
      <c r="AI263" s="83" t="str">
        <f aca="false">IF(AI264&gt;0,"НУ","")</f>
        <v/>
      </c>
      <c r="AJ263" s="85" t="str">
        <f aca="false">IF(AJ264&gt;0,"НУ","")</f>
        <v/>
      </c>
      <c r="AK263" s="93"/>
      <c r="AL263" s="94"/>
      <c r="AM263" s="95"/>
      <c r="AN263" s="96"/>
      <c r="AO263" s="70"/>
      <c r="AP263" s="70"/>
      <c r="AQ263" s="70"/>
      <c r="AR263" s="98"/>
      <c r="AS263" s="98"/>
      <c r="AT263" s="98"/>
      <c r="AU263" s="98"/>
      <c r="AV263" s="98"/>
      <c r="AW263" s="98"/>
      <c r="AX263" s="98"/>
      <c r="AY263" s="99"/>
      <c r="AZ263" s="99"/>
      <c r="BA263" s="73"/>
    </row>
    <row r="264" customFormat="false" ht="13.5" hidden="false" customHeight="true" outlineLevel="0" collapsed="false">
      <c r="A264" s="57"/>
      <c r="B264" s="58"/>
      <c r="C264" s="102"/>
      <c r="D264" s="60"/>
      <c r="E264" s="101"/>
      <c r="F264" s="87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91"/>
      <c r="AK264" s="93"/>
      <c r="AL264" s="94"/>
      <c r="AM264" s="95"/>
      <c r="AN264" s="96"/>
      <c r="AO264" s="70"/>
      <c r="AP264" s="70"/>
      <c r="AQ264" s="70"/>
      <c r="AR264" s="98"/>
      <c r="AS264" s="98"/>
      <c r="AT264" s="98"/>
      <c r="AU264" s="98"/>
      <c r="AV264" s="98"/>
      <c r="AW264" s="98"/>
      <c r="AX264" s="98"/>
      <c r="AY264" s="99"/>
      <c r="AZ264" s="99"/>
      <c r="BA264" s="73"/>
    </row>
    <row r="265" customFormat="false" ht="12.75" hidden="false" customHeight="true" outlineLevel="0" collapsed="false">
      <c r="A265" s="57" t="n">
        <v>64</v>
      </c>
      <c r="B265" s="58" t="str">
        <f aca="false">IFERROR(VLOOKUP($C265,Списки!$A$1:$C$3999,2,0),"")</f>
        <v/>
      </c>
      <c r="C265" s="102"/>
      <c r="D265" s="60" t="str">
        <f aca="false">IFERROR(VLOOKUP($C265,Списки!$A$1:$C$3999,3,0),"")</f>
        <v/>
      </c>
      <c r="E265" s="92"/>
      <c r="F265" s="61" t="str">
        <f aca="false">VLOOKUP(F$11,Графік!$E$5:$H$32,3,0)</f>
        <v>ВВ</v>
      </c>
      <c r="G265" s="62" t="str">
        <f aca="false">VLOOKUP(G$11,Графік!$E$5:$H$32,3,0)</f>
        <v>ВВ</v>
      </c>
      <c r="H265" s="62" t="str">
        <f aca="false">VLOOKUP(H$11,Графік!$E$5:$H$32,3,0)</f>
        <v>Р</v>
      </c>
      <c r="I265" s="62" t="str">
        <f aca="false">VLOOKUP(I$11,Графік!$E$5:$H$32,3,0)</f>
        <v>Р</v>
      </c>
      <c r="J265" s="62" t="str">
        <f aca="false">VLOOKUP(J$11,Графік!$E$5:$H$32,3,0)</f>
        <v>Р</v>
      </c>
      <c r="K265" s="62" t="str">
        <f aca="false">VLOOKUP(K$11,Графік!$E$5:$H$32,3,0)</f>
        <v>Р</v>
      </c>
      <c r="L265" s="62" t="str">
        <f aca="false">VLOOKUP(L$11,Графік!$E$5:$H$32,3,0)</f>
        <v>ВВ</v>
      </c>
      <c r="M265" s="62" t="str">
        <f aca="false">VLOOKUP(M$11,Графік!$E$5:$H$32,3,0)</f>
        <v>ВВ</v>
      </c>
      <c r="N265" s="62" t="str">
        <f aca="false">VLOOKUP(N$11,Графік!$E$5:$H$32,3,0)</f>
        <v>Р</v>
      </c>
      <c r="O265" s="62" t="str">
        <f aca="false">VLOOKUP(O$11,Графік!$E$5:$H$32,3,0)</f>
        <v>Р</v>
      </c>
      <c r="P265" s="62" t="str">
        <f aca="false">VLOOKUP(P$11,Графік!$E$5:$H$32,3,0)</f>
        <v>Р</v>
      </c>
      <c r="Q265" s="62" t="str">
        <f aca="false">VLOOKUP(Q$11,Графік!$E$5:$H$32,3,0)</f>
        <v>Р</v>
      </c>
      <c r="R265" s="62" t="str">
        <f aca="false">VLOOKUP(R$11,Графік!$E$5:$H$32,3,0)</f>
        <v>ВВ</v>
      </c>
      <c r="S265" s="62" t="str">
        <f aca="false">VLOOKUP(S$11,Графік!$E$5:$H$32,3,0)</f>
        <v>ВВ</v>
      </c>
      <c r="T265" s="62" t="str">
        <f aca="false">VLOOKUP(T$11,Графік!$E$5:$H$32,3,0)</f>
        <v>Р</v>
      </c>
      <c r="U265" s="62" t="str">
        <f aca="false">VLOOKUP(U$11,Графік!$E$5:$H$32,3,0)</f>
        <v>Р</v>
      </c>
      <c r="V265" s="62" t="str">
        <f aca="false">VLOOKUP(V$11,Графік!$E$5:$H$32,3,0)</f>
        <v>Р</v>
      </c>
      <c r="W265" s="62" t="str">
        <f aca="false">VLOOKUP(W$11,Графік!$E$5:$H$32,3,0)</f>
        <v>Р</v>
      </c>
      <c r="X265" s="62" t="str">
        <f aca="false">VLOOKUP(X$11,Графік!$E$5:$H$32,3,0)</f>
        <v>ВВ</v>
      </c>
      <c r="Y265" s="62" t="str">
        <f aca="false">VLOOKUP(Y$11,Графік!$E$5:$H$32,3,0)</f>
        <v>ВВ</v>
      </c>
      <c r="Z265" s="62" t="str">
        <f aca="false">VLOOKUP(Z$11,Графік!$E$5:$H$32,3,0)</f>
        <v>Р</v>
      </c>
      <c r="AA265" s="62" t="str">
        <f aca="false">VLOOKUP(AA$11,Графік!$E$5:$H$32,3,0)</f>
        <v>Р</v>
      </c>
      <c r="AB265" s="62" t="str">
        <f aca="false">VLOOKUP(AB$11,Графік!$E$5:$H$32,3,0)</f>
        <v>Р</v>
      </c>
      <c r="AC265" s="62" t="str">
        <f aca="false">VLOOKUP(AC$11,Графік!$E$5:$H$32,3,0)</f>
        <v>Р</v>
      </c>
      <c r="AD265" s="62" t="str">
        <f aca="false">VLOOKUP(AD$11,Графік!$E$5:$H$32,3,0)</f>
        <v>ВВ</v>
      </c>
      <c r="AE265" s="62" t="str">
        <f aca="false">VLOOKUP(AE$11,Графік!$E$5:$H$32,3,0)</f>
        <v>ВВ</v>
      </c>
      <c r="AF265" s="62" t="str">
        <f aca="false">VLOOKUP(AF$11,Графік!$E$5:$H$32,3,0)</f>
        <v>Р</v>
      </c>
      <c r="AG265" s="62" t="str">
        <f aca="false">VLOOKUP(AG$11,Графік!$E$5:$H$32,3,0)</f>
        <v>Р</v>
      </c>
      <c r="AH265" s="62"/>
      <c r="AI265" s="62"/>
      <c r="AJ265" s="65"/>
      <c r="AK265" s="93" t="n">
        <f aca="false">SUMIF($F265:$AJ268,"Р",$F266:$AJ266)</f>
        <v>144</v>
      </c>
      <c r="AL265" s="94" t="n">
        <f aca="false">SUMIF($F267:$AJ268,"НУ",$F268:$AJ268)</f>
        <v>0</v>
      </c>
      <c r="AM265" s="95" t="n">
        <f aca="false">SUMIF(F265:AJ268,"РВ",F266:AJ266)</f>
        <v>0</v>
      </c>
      <c r="AN265" s="96" t="n">
        <f aca="false">AK265+AL265+AM265</f>
        <v>144</v>
      </c>
      <c r="AO265" s="70" t="n">
        <f aca="false">COUNTIF($F265:$AJ268,"=Р")</f>
        <v>18</v>
      </c>
      <c r="AP265" s="97" t="n">
        <f aca="false">COUNTIF($F265:$AJ268,"=ВВ")</f>
        <v>10</v>
      </c>
      <c r="AQ265" s="97" t="n">
        <f aca="false">COUNTIF($F265:$AJ268,"=В")</f>
        <v>0</v>
      </c>
      <c r="AR265" s="98" t="n">
        <f aca="false">COUNTIF($F265:$AJ268,"=НА")</f>
        <v>0</v>
      </c>
      <c r="AS265" s="98" t="n">
        <f aca="false">COUNTIF(F265:AJ268,"=ТН")</f>
        <v>0</v>
      </c>
      <c r="AT265" s="98" t="n">
        <f aca="false">COUNTIF($F265:$AJ268,"=ВД")</f>
        <v>0</v>
      </c>
      <c r="AU265" s="98" t="n">
        <f aca="false">COUNTIF($F265:$AJ268,"=ВП")</f>
        <v>0</v>
      </c>
      <c r="AV265" s="98" t="n">
        <f aca="false">COUNTIF($F265:$AJ268,"=ДД")</f>
        <v>0</v>
      </c>
      <c r="AW265" s="98" t="n">
        <f aca="false">COUNTIF($F265:$AJ268,"=П")</f>
        <v>0</v>
      </c>
      <c r="AX265" s="98" t="n">
        <f aca="false">COUNTIF($F265:$AJ268,"=ПР")</f>
        <v>0</v>
      </c>
      <c r="AY265" s="99" t="n">
        <f aca="false">COUNTIF($F265:$AJ268,"=І")</f>
        <v>0</v>
      </c>
      <c r="AZ265" s="99" t="n">
        <f aca="false">COUNTIF($F265:$AJ268,"=НЗ")</f>
        <v>0</v>
      </c>
      <c r="BA265" s="73" t="str">
        <f aca="false">IF(C265&gt;1,Графік!$H$36,"")</f>
        <v/>
      </c>
    </row>
    <row r="266" customFormat="false" ht="12.75" hidden="false" customHeight="true" outlineLevel="0" collapsed="false">
      <c r="A266" s="57"/>
      <c r="B266" s="58"/>
      <c r="C266" s="102"/>
      <c r="D266" s="60"/>
      <c r="E266" s="100"/>
      <c r="F266" s="75" t="str">
        <f aca="false">IF(F265="Р",8,"")</f>
        <v/>
      </c>
      <c r="G266" s="76" t="str">
        <f aca="false">IF(G265="Р",8,"")</f>
        <v/>
      </c>
      <c r="H266" s="76" t="n">
        <f aca="false">IF(H265="Р",8,"")</f>
        <v>8</v>
      </c>
      <c r="I266" s="76" t="n">
        <f aca="false">IF(I265="Р",8,"")</f>
        <v>8</v>
      </c>
      <c r="J266" s="76" t="n">
        <f aca="false">IF(J265="Р",8,"")</f>
        <v>8</v>
      </c>
      <c r="K266" s="76" t="n">
        <f aca="false">IF(K265="Р",8,"")</f>
        <v>8</v>
      </c>
      <c r="L266" s="76" t="str">
        <f aca="false">IF(L265="Р",8,"")</f>
        <v/>
      </c>
      <c r="M266" s="76" t="str">
        <f aca="false">IF(M265="Р",8,"")</f>
        <v/>
      </c>
      <c r="N266" s="76" t="n">
        <f aca="false">IF(N265="Р",8,"")</f>
        <v>8</v>
      </c>
      <c r="O266" s="76" t="n">
        <f aca="false">IF(O265="Р",8,"")</f>
        <v>8</v>
      </c>
      <c r="P266" s="76" t="n">
        <f aca="false">IF(P265="Р",8,"")</f>
        <v>8</v>
      </c>
      <c r="Q266" s="76" t="n">
        <f aca="false">IF(Q265="Р",8,"")</f>
        <v>8</v>
      </c>
      <c r="R266" s="76" t="str">
        <f aca="false">IF(R265="Р",8,"")</f>
        <v/>
      </c>
      <c r="S266" s="76" t="str">
        <f aca="false">IF(S265="Р",8,"")</f>
        <v/>
      </c>
      <c r="T266" s="76" t="n">
        <f aca="false">IF(T265="Р",8,"")</f>
        <v>8</v>
      </c>
      <c r="U266" s="76" t="n">
        <f aca="false">IF(U265="Р",8,"")</f>
        <v>8</v>
      </c>
      <c r="V266" s="76" t="n">
        <f aca="false">IF(V265="Р",8,"")</f>
        <v>8</v>
      </c>
      <c r="W266" s="76" t="n">
        <f aca="false">IF(W265="Р",8,"")</f>
        <v>8</v>
      </c>
      <c r="X266" s="76" t="str">
        <f aca="false">IF(X265="Р",8,"")</f>
        <v/>
      </c>
      <c r="Y266" s="76" t="str">
        <f aca="false">IF(Y265="Р",8,"")</f>
        <v/>
      </c>
      <c r="Z266" s="76" t="n">
        <f aca="false">IF(Z265="Р",8,"")</f>
        <v>8</v>
      </c>
      <c r="AA266" s="76" t="n">
        <f aca="false">IF(AA265="Р",8,"")</f>
        <v>8</v>
      </c>
      <c r="AB266" s="76" t="n">
        <f aca="false">IF(AB265="Р",8,"")</f>
        <v>8</v>
      </c>
      <c r="AC266" s="76" t="n">
        <f aca="false">IF(AC265="Р",8,"")</f>
        <v>8</v>
      </c>
      <c r="AD266" s="76" t="str">
        <f aca="false">IF(AD265="Р",8,"")</f>
        <v/>
      </c>
      <c r="AE266" s="76" t="str">
        <f aca="false">IF(AE265="Р",8,"")</f>
        <v/>
      </c>
      <c r="AF266" s="76" t="n">
        <f aca="false">IF(AF265="Р",8,"")</f>
        <v>8</v>
      </c>
      <c r="AG266" s="76" t="n">
        <f aca="false">IF(AG265="Р",8,"")</f>
        <v>8</v>
      </c>
      <c r="AH266" s="76"/>
      <c r="AI266" s="76"/>
      <c r="AJ266" s="79"/>
      <c r="AK266" s="93"/>
      <c r="AL266" s="94"/>
      <c r="AM266" s="95"/>
      <c r="AN266" s="96"/>
      <c r="AO266" s="70"/>
      <c r="AP266" s="70"/>
      <c r="AQ266" s="70"/>
      <c r="AR266" s="98"/>
      <c r="AS266" s="98"/>
      <c r="AT266" s="98"/>
      <c r="AU266" s="98"/>
      <c r="AV266" s="98"/>
      <c r="AW266" s="98"/>
      <c r="AX266" s="98"/>
      <c r="AY266" s="99"/>
      <c r="AZ266" s="99"/>
      <c r="BA266" s="73"/>
    </row>
    <row r="267" customFormat="false" ht="12.75" hidden="false" customHeight="true" outlineLevel="0" collapsed="false">
      <c r="A267" s="57"/>
      <c r="B267" s="58"/>
      <c r="C267" s="102"/>
      <c r="D267" s="60"/>
      <c r="E267" s="100"/>
      <c r="F267" s="81" t="str">
        <f aca="false">IF(F268&gt;0,"НУ","")</f>
        <v/>
      </c>
      <c r="G267" s="82" t="str">
        <f aca="false">IF(G268&gt;0,"НУ","")</f>
        <v/>
      </c>
      <c r="H267" s="82" t="str">
        <f aca="false">IF(H268&gt;0,"НУ","")</f>
        <v/>
      </c>
      <c r="I267" s="82" t="str">
        <f aca="false">IF(I268&gt;0,"НУ","")</f>
        <v/>
      </c>
      <c r="J267" s="82" t="str">
        <f aca="false">IF(J268&gt;0,"НУ","")</f>
        <v/>
      </c>
      <c r="K267" s="82" t="str">
        <f aca="false">IF(K268&gt;0,"НУ","")</f>
        <v/>
      </c>
      <c r="L267" s="82" t="str">
        <f aca="false">IF(L268&gt;0,"НУ","")</f>
        <v/>
      </c>
      <c r="M267" s="82" t="str">
        <f aca="false">IF(M268&gt;0,"НУ","")</f>
        <v/>
      </c>
      <c r="N267" s="82" t="str">
        <f aca="false">IF(N268&gt;0,"НУ","")</f>
        <v/>
      </c>
      <c r="O267" s="82" t="str">
        <f aca="false">IF(O268&gt;0,"НУ","")</f>
        <v/>
      </c>
      <c r="P267" s="82" t="str">
        <f aca="false">IF(P268&gt;0,"НУ","")</f>
        <v/>
      </c>
      <c r="Q267" s="82" t="str">
        <f aca="false">IF(Q268&gt;0,"НУ","")</f>
        <v/>
      </c>
      <c r="R267" s="82" t="str">
        <f aca="false">IF(R268&gt;0,"НУ","")</f>
        <v/>
      </c>
      <c r="S267" s="82" t="str">
        <f aca="false">IF(S268&gt;0,"НУ","")</f>
        <v/>
      </c>
      <c r="T267" s="82" t="str">
        <f aca="false">IF(T268&gt;0,"НУ","")</f>
        <v/>
      </c>
      <c r="U267" s="82" t="str">
        <f aca="false">IF(U268&gt;0,"НУ","")</f>
        <v/>
      </c>
      <c r="V267" s="82" t="str">
        <f aca="false">IF(V268&gt;0,"НУ","")</f>
        <v/>
      </c>
      <c r="W267" s="82" t="str">
        <f aca="false">IF(W268&gt;0,"НУ","")</f>
        <v/>
      </c>
      <c r="X267" s="82" t="str">
        <f aca="false">IF(X268&gt;0,"НУ","")</f>
        <v/>
      </c>
      <c r="Y267" s="82" t="str">
        <f aca="false">IF(Y268&gt;0,"НУ","")</f>
        <v/>
      </c>
      <c r="Z267" s="82" t="str">
        <f aca="false">IF(Z268&gt;0,"НУ","")</f>
        <v/>
      </c>
      <c r="AA267" s="82" t="str">
        <f aca="false">IF(AA268&gt;0,"НУ","")</f>
        <v/>
      </c>
      <c r="AB267" s="82" t="str">
        <f aca="false">IF(AB268&gt;0,"НУ","")</f>
        <v/>
      </c>
      <c r="AC267" s="82" t="str">
        <f aca="false">IF(AC268&gt;0,"НУ","")</f>
        <v/>
      </c>
      <c r="AD267" s="82" t="str">
        <f aca="false">IF(AD268&gt;0,"НУ","")</f>
        <v/>
      </c>
      <c r="AE267" s="82" t="str">
        <f aca="false">IF(AE268&gt;0,"НУ","")</f>
        <v/>
      </c>
      <c r="AF267" s="82" t="str">
        <f aca="false">IF(AF268&gt;0,"НУ","")</f>
        <v/>
      </c>
      <c r="AG267" s="82" t="str">
        <f aca="false">IF(AG268&gt;0,"НУ","")</f>
        <v/>
      </c>
      <c r="AH267" s="83" t="str">
        <f aca="false">IF(AH268&gt;0,"НУ","")</f>
        <v/>
      </c>
      <c r="AI267" s="83" t="str">
        <f aca="false">IF(AI268&gt;0,"НУ","")</f>
        <v/>
      </c>
      <c r="AJ267" s="85" t="str">
        <f aca="false">IF(AJ268&gt;0,"НУ","")</f>
        <v/>
      </c>
      <c r="AK267" s="93"/>
      <c r="AL267" s="94"/>
      <c r="AM267" s="95"/>
      <c r="AN267" s="96"/>
      <c r="AO267" s="70"/>
      <c r="AP267" s="70"/>
      <c r="AQ267" s="70"/>
      <c r="AR267" s="98"/>
      <c r="AS267" s="98"/>
      <c r="AT267" s="98"/>
      <c r="AU267" s="98"/>
      <c r="AV267" s="98"/>
      <c r="AW267" s="98"/>
      <c r="AX267" s="98"/>
      <c r="AY267" s="99"/>
      <c r="AZ267" s="99"/>
      <c r="BA267" s="73"/>
    </row>
    <row r="268" customFormat="false" ht="13.5" hidden="false" customHeight="true" outlineLevel="0" collapsed="false">
      <c r="A268" s="57"/>
      <c r="B268" s="58"/>
      <c r="C268" s="102"/>
      <c r="D268" s="60"/>
      <c r="E268" s="101"/>
      <c r="F268" s="87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91"/>
      <c r="AK268" s="93"/>
      <c r="AL268" s="94"/>
      <c r="AM268" s="95"/>
      <c r="AN268" s="96"/>
      <c r="AO268" s="70"/>
      <c r="AP268" s="70"/>
      <c r="AQ268" s="70"/>
      <c r="AR268" s="98"/>
      <c r="AS268" s="98"/>
      <c r="AT268" s="98"/>
      <c r="AU268" s="98"/>
      <c r="AV268" s="98"/>
      <c r="AW268" s="98"/>
      <c r="AX268" s="98"/>
      <c r="AY268" s="99"/>
      <c r="AZ268" s="99"/>
      <c r="BA268" s="73"/>
    </row>
    <row r="269" customFormat="false" ht="12.75" hidden="false" customHeight="true" outlineLevel="0" collapsed="false">
      <c r="A269" s="57" t="n">
        <v>65</v>
      </c>
      <c r="B269" s="58" t="str">
        <f aca="false">IFERROR(VLOOKUP($C269,Списки!$A$1:$C$3999,2,0),"")</f>
        <v/>
      </c>
      <c r="C269" s="102"/>
      <c r="D269" s="60" t="str">
        <f aca="false">IFERROR(VLOOKUP($C269,Списки!$A$1:$C$3999,3,0),"")</f>
        <v/>
      </c>
      <c r="E269" s="92"/>
      <c r="F269" s="61" t="str">
        <f aca="false">VLOOKUP(F$11,Графік!$E$5:$H$32,3,0)</f>
        <v>ВВ</v>
      </c>
      <c r="G269" s="62" t="str">
        <f aca="false">VLOOKUP(G$11,Графік!$E$5:$H$32,3,0)</f>
        <v>ВВ</v>
      </c>
      <c r="H269" s="62" t="str">
        <f aca="false">VLOOKUP(H$11,Графік!$E$5:$H$32,3,0)</f>
        <v>Р</v>
      </c>
      <c r="I269" s="62" t="str">
        <f aca="false">VLOOKUP(I$11,Графік!$E$5:$H$32,3,0)</f>
        <v>Р</v>
      </c>
      <c r="J269" s="62" t="str">
        <f aca="false">VLOOKUP(J$11,Графік!$E$5:$H$32,3,0)</f>
        <v>Р</v>
      </c>
      <c r="K269" s="62" t="str">
        <f aca="false">VLOOKUP(K$11,Графік!$E$5:$H$32,3,0)</f>
        <v>Р</v>
      </c>
      <c r="L269" s="62" t="str">
        <f aca="false">VLOOKUP(L$11,Графік!$E$5:$H$32,3,0)</f>
        <v>ВВ</v>
      </c>
      <c r="M269" s="62" t="str">
        <f aca="false">VLOOKUP(M$11,Графік!$E$5:$H$32,3,0)</f>
        <v>ВВ</v>
      </c>
      <c r="N269" s="62" t="str">
        <f aca="false">VLOOKUP(N$11,Графік!$E$5:$H$32,3,0)</f>
        <v>Р</v>
      </c>
      <c r="O269" s="62" t="str">
        <f aca="false">VLOOKUP(O$11,Графік!$E$5:$H$32,3,0)</f>
        <v>Р</v>
      </c>
      <c r="P269" s="62" t="str">
        <f aca="false">VLOOKUP(P$11,Графік!$E$5:$H$32,3,0)</f>
        <v>Р</v>
      </c>
      <c r="Q269" s="62" t="str">
        <f aca="false">VLOOKUP(Q$11,Графік!$E$5:$H$32,3,0)</f>
        <v>Р</v>
      </c>
      <c r="R269" s="62" t="str">
        <f aca="false">VLOOKUP(R$11,Графік!$E$5:$H$32,3,0)</f>
        <v>ВВ</v>
      </c>
      <c r="S269" s="62" t="str">
        <f aca="false">VLOOKUP(S$11,Графік!$E$5:$H$32,3,0)</f>
        <v>ВВ</v>
      </c>
      <c r="T269" s="62" t="str">
        <f aca="false">VLOOKUP(T$11,Графік!$E$5:$H$32,3,0)</f>
        <v>Р</v>
      </c>
      <c r="U269" s="62" t="str">
        <f aca="false">VLOOKUP(U$11,Графік!$E$5:$H$32,3,0)</f>
        <v>Р</v>
      </c>
      <c r="V269" s="62" t="str">
        <f aca="false">VLOOKUP(V$11,Графік!$E$5:$H$32,3,0)</f>
        <v>Р</v>
      </c>
      <c r="W269" s="62" t="str">
        <f aca="false">VLOOKUP(W$11,Графік!$E$5:$H$32,3,0)</f>
        <v>Р</v>
      </c>
      <c r="X269" s="62" t="str">
        <f aca="false">VLOOKUP(X$11,Графік!$E$5:$H$32,3,0)</f>
        <v>ВВ</v>
      </c>
      <c r="Y269" s="62" t="str">
        <f aca="false">VLOOKUP(Y$11,Графік!$E$5:$H$32,3,0)</f>
        <v>ВВ</v>
      </c>
      <c r="Z269" s="62" t="str">
        <f aca="false">VLOOKUP(Z$11,Графік!$E$5:$H$32,3,0)</f>
        <v>Р</v>
      </c>
      <c r="AA269" s="62" t="str">
        <f aca="false">VLOOKUP(AA$11,Графік!$E$5:$H$32,3,0)</f>
        <v>Р</v>
      </c>
      <c r="AB269" s="62" t="str">
        <f aca="false">VLOOKUP(AB$11,Графік!$E$5:$H$32,3,0)</f>
        <v>Р</v>
      </c>
      <c r="AC269" s="62" t="str">
        <f aca="false">VLOOKUP(AC$11,Графік!$E$5:$H$32,3,0)</f>
        <v>Р</v>
      </c>
      <c r="AD269" s="62" t="str">
        <f aca="false">VLOOKUP(AD$11,Графік!$E$5:$H$32,3,0)</f>
        <v>ВВ</v>
      </c>
      <c r="AE269" s="62" t="str">
        <f aca="false">VLOOKUP(AE$11,Графік!$E$5:$H$32,3,0)</f>
        <v>ВВ</v>
      </c>
      <c r="AF269" s="62" t="str">
        <f aca="false">VLOOKUP(AF$11,Графік!$E$5:$H$32,3,0)</f>
        <v>Р</v>
      </c>
      <c r="AG269" s="62" t="str">
        <f aca="false">VLOOKUP(AG$11,Графік!$E$5:$H$32,3,0)</f>
        <v>Р</v>
      </c>
      <c r="AH269" s="62"/>
      <c r="AI269" s="62"/>
      <c r="AJ269" s="65"/>
      <c r="AK269" s="93" t="n">
        <f aca="false">SUMIF($F269:$AJ272,"Р",$F270:$AJ270)</f>
        <v>144</v>
      </c>
      <c r="AL269" s="94" t="n">
        <f aca="false">SUMIF($F271:$AJ272,"НУ",$F272:$AJ272)</f>
        <v>0</v>
      </c>
      <c r="AM269" s="95" t="n">
        <f aca="false">SUMIF(F269:AJ272,"РВ",F270:AJ270)</f>
        <v>0</v>
      </c>
      <c r="AN269" s="96" t="n">
        <f aca="false">AK269+AL269+AM269</f>
        <v>144</v>
      </c>
      <c r="AO269" s="70" t="n">
        <f aca="false">COUNTIF($F269:$AJ272,"=Р")</f>
        <v>18</v>
      </c>
      <c r="AP269" s="97" t="n">
        <f aca="false">COUNTIF($F269:$AJ272,"=ВВ")</f>
        <v>10</v>
      </c>
      <c r="AQ269" s="97" t="n">
        <f aca="false">COUNTIF($F269:$AJ272,"=В")</f>
        <v>0</v>
      </c>
      <c r="AR269" s="98" t="n">
        <f aca="false">COUNTIF($F269:$AJ272,"=НА")</f>
        <v>0</v>
      </c>
      <c r="AS269" s="98" t="n">
        <f aca="false">COUNTIF(F269:AJ272,"=ТН")</f>
        <v>0</v>
      </c>
      <c r="AT269" s="98" t="n">
        <f aca="false">COUNTIF($F269:$AJ272,"=ВД")</f>
        <v>0</v>
      </c>
      <c r="AU269" s="98" t="n">
        <f aca="false">COUNTIF($F269:$AJ272,"=ВП")</f>
        <v>0</v>
      </c>
      <c r="AV269" s="98" t="n">
        <f aca="false">COUNTIF($F269:$AJ272,"=ДД")</f>
        <v>0</v>
      </c>
      <c r="AW269" s="98" t="n">
        <f aca="false">COUNTIF($F269:$AJ272,"=П")</f>
        <v>0</v>
      </c>
      <c r="AX269" s="98" t="n">
        <f aca="false">COUNTIF($F269:$AJ272,"=ПР")</f>
        <v>0</v>
      </c>
      <c r="AY269" s="99" t="n">
        <f aca="false">COUNTIF($F269:$AJ272,"=І")</f>
        <v>0</v>
      </c>
      <c r="AZ269" s="99" t="n">
        <f aca="false">COUNTIF($F269:$AJ272,"=НЗ")</f>
        <v>0</v>
      </c>
      <c r="BA269" s="73" t="str">
        <f aca="false">IF(C269&gt;1,Графік!$H$36,"")</f>
        <v/>
      </c>
    </row>
    <row r="270" customFormat="false" ht="12.75" hidden="false" customHeight="true" outlineLevel="0" collapsed="false">
      <c r="A270" s="57"/>
      <c r="B270" s="58"/>
      <c r="C270" s="102"/>
      <c r="D270" s="60"/>
      <c r="E270" s="100"/>
      <c r="F270" s="75" t="str">
        <f aca="false">IF(F269="Р",8,"")</f>
        <v/>
      </c>
      <c r="G270" s="76" t="str">
        <f aca="false">IF(G269="Р",8,"")</f>
        <v/>
      </c>
      <c r="H270" s="76" t="n">
        <f aca="false">IF(H269="Р",8,"")</f>
        <v>8</v>
      </c>
      <c r="I270" s="76" t="n">
        <f aca="false">IF(I269="Р",8,"")</f>
        <v>8</v>
      </c>
      <c r="J270" s="76" t="n">
        <f aca="false">IF(J269="Р",8,"")</f>
        <v>8</v>
      </c>
      <c r="K270" s="76" t="n">
        <f aca="false">IF(K269="Р",8,"")</f>
        <v>8</v>
      </c>
      <c r="L270" s="76" t="str">
        <f aca="false">IF(L269="Р",8,"")</f>
        <v/>
      </c>
      <c r="M270" s="76" t="str">
        <f aca="false">IF(M269="Р",8,"")</f>
        <v/>
      </c>
      <c r="N270" s="76" t="n">
        <f aca="false">IF(N269="Р",8,"")</f>
        <v>8</v>
      </c>
      <c r="O270" s="76" t="n">
        <f aca="false">IF(O269="Р",8,"")</f>
        <v>8</v>
      </c>
      <c r="P270" s="76" t="n">
        <f aca="false">IF(P269="Р",8,"")</f>
        <v>8</v>
      </c>
      <c r="Q270" s="76" t="n">
        <f aca="false">IF(Q269="Р",8,"")</f>
        <v>8</v>
      </c>
      <c r="R270" s="76" t="str">
        <f aca="false">IF(R269="Р",8,"")</f>
        <v/>
      </c>
      <c r="S270" s="76" t="str">
        <f aca="false">IF(S269="Р",8,"")</f>
        <v/>
      </c>
      <c r="T270" s="76" t="n">
        <f aca="false">IF(T269="Р",8,"")</f>
        <v>8</v>
      </c>
      <c r="U270" s="76" t="n">
        <f aca="false">IF(U269="Р",8,"")</f>
        <v>8</v>
      </c>
      <c r="V270" s="76" t="n">
        <f aca="false">IF(V269="Р",8,"")</f>
        <v>8</v>
      </c>
      <c r="W270" s="76" t="n">
        <f aca="false">IF(W269="Р",8,"")</f>
        <v>8</v>
      </c>
      <c r="X270" s="76" t="str">
        <f aca="false">IF(X269="Р",8,"")</f>
        <v/>
      </c>
      <c r="Y270" s="76" t="str">
        <f aca="false">IF(Y269="Р",8,"")</f>
        <v/>
      </c>
      <c r="Z270" s="76" t="n">
        <f aca="false">IF(Z269="Р",8,"")</f>
        <v>8</v>
      </c>
      <c r="AA270" s="76" t="n">
        <f aca="false">IF(AA269="Р",8,"")</f>
        <v>8</v>
      </c>
      <c r="AB270" s="76" t="n">
        <f aca="false">IF(AB269="Р",8,"")</f>
        <v>8</v>
      </c>
      <c r="AC270" s="76" t="n">
        <f aca="false">IF(AC269="Р",8,"")</f>
        <v>8</v>
      </c>
      <c r="AD270" s="76" t="str">
        <f aca="false">IF(AD269="Р",8,"")</f>
        <v/>
      </c>
      <c r="AE270" s="76" t="str">
        <f aca="false">IF(AE269="Р",8,"")</f>
        <v/>
      </c>
      <c r="AF270" s="76" t="n">
        <f aca="false">IF(AF269="Р",8,"")</f>
        <v>8</v>
      </c>
      <c r="AG270" s="76" t="n">
        <f aca="false">IF(AG269="Р",8,"")</f>
        <v>8</v>
      </c>
      <c r="AH270" s="76"/>
      <c r="AI270" s="76"/>
      <c r="AJ270" s="79"/>
      <c r="AK270" s="93"/>
      <c r="AL270" s="94"/>
      <c r="AM270" s="95"/>
      <c r="AN270" s="96"/>
      <c r="AO270" s="70"/>
      <c r="AP270" s="70"/>
      <c r="AQ270" s="70"/>
      <c r="AR270" s="98"/>
      <c r="AS270" s="98"/>
      <c r="AT270" s="98"/>
      <c r="AU270" s="98"/>
      <c r="AV270" s="98"/>
      <c r="AW270" s="98"/>
      <c r="AX270" s="98"/>
      <c r="AY270" s="99"/>
      <c r="AZ270" s="99"/>
      <c r="BA270" s="73"/>
    </row>
    <row r="271" customFormat="false" ht="12.75" hidden="false" customHeight="true" outlineLevel="0" collapsed="false">
      <c r="A271" s="57"/>
      <c r="B271" s="58"/>
      <c r="C271" s="102"/>
      <c r="D271" s="60"/>
      <c r="E271" s="100"/>
      <c r="F271" s="81" t="str">
        <f aca="false">IF(F272&gt;0,"НУ","")</f>
        <v/>
      </c>
      <c r="G271" s="82" t="str">
        <f aca="false">IF(G272&gt;0,"НУ","")</f>
        <v/>
      </c>
      <c r="H271" s="82" t="str">
        <f aca="false">IF(H272&gt;0,"НУ","")</f>
        <v/>
      </c>
      <c r="I271" s="82" t="str">
        <f aca="false">IF(I272&gt;0,"НУ","")</f>
        <v/>
      </c>
      <c r="J271" s="82" t="str">
        <f aca="false">IF(J272&gt;0,"НУ","")</f>
        <v/>
      </c>
      <c r="K271" s="82" t="str">
        <f aca="false">IF(K272&gt;0,"НУ","")</f>
        <v/>
      </c>
      <c r="L271" s="82" t="str">
        <f aca="false">IF(L272&gt;0,"НУ","")</f>
        <v/>
      </c>
      <c r="M271" s="82" t="str">
        <f aca="false">IF(M272&gt;0,"НУ","")</f>
        <v/>
      </c>
      <c r="N271" s="82" t="str">
        <f aca="false">IF(N272&gt;0,"НУ","")</f>
        <v/>
      </c>
      <c r="O271" s="82" t="str">
        <f aca="false">IF(O272&gt;0,"НУ","")</f>
        <v/>
      </c>
      <c r="P271" s="82" t="str">
        <f aca="false">IF(P272&gt;0,"НУ","")</f>
        <v/>
      </c>
      <c r="Q271" s="82" t="str">
        <f aca="false">IF(Q272&gt;0,"НУ","")</f>
        <v/>
      </c>
      <c r="R271" s="82" t="str">
        <f aca="false">IF(R272&gt;0,"НУ","")</f>
        <v/>
      </c>
      <c r="S271" s="82" t="str">
        <f aca="false">IF(S272&gt;0,"НУ","")</f>
        <v/>
      </c>
      <c r="T271" s="82" t="str">
        <f aca="false">IF(T272&gt;0,"НУ","")</f>
        <v/>
      </c>
      <c r="U271" s="82" t="str">
        <f aca="false">IF(U272&gt;0,"НУ","")</f>
        <v/>
      </c>
      <c r="V271" s="82" t="str">
        <f aca="false">IF(V272&gt;0,"НУ","")</f>
        <v/>
      </c>
      <c r="W271" s="82" t="str">
        <f aca="false">IF(W272&gt;0,"НУ","")</f>
        <v/>
      </c>
      <c r="X271" s="82" t="str">
        <f aca="false">IF(X272&gt;0,"НУ","")</f>
        <v/>
      </c>
      <c r="Y271" s="82" t="str">
        <f aca="false">IF(Y272&gt;0,"НУ","")</f>
        <v/>
      </c>
      <c r="Z271" s="82" t="str">
        <f aca="false">IF(Z272&gt;0,"НУ","")</f>
        <v/>
      </c>
      <c r="AA271" s="82" t="str">
        <f aca="false">IF(AA272&gt;0,"НУ","")</f>
        <v/>
      </c>
      <c r="AB271" s="82" t="str">
        <f aca="false">IF(AB272&gt;0,"НУ","")</f>
        <v/>
      </c>
      <c r="AC271" s="82" t="str">
        <f aca="false">IF(AC272&gt;0,"НУ","")</f>
        <v/>
      </c>
      <c r="AD271" s="82" t="str">
        <f aca="false">IF(AD272&gt;0,"НУ","")</f>
        <v/>
      </c>
      <c r="AE271" s="82" t="str">
        <f aca="false">IF(AE272&gt;0,"НУ","")</f>
        <v/>
      </c>
      <c r="AF271" s="82" t="str">
        <f aca="false">IF(AF272&gt;0,"НУ","")</f>
        <v/>
      </c>
      <c r="AG271" s="82" t="str">
        <f aca="false">IF(AG272&gt;0,"НУ","")</f>
        <v/>
      </c>
      <c r="AH271" s="83" t="str">
        <f aca="false">IF(AH272&gt;0,"НУ","")</f>
        <v/>
      </c>
      <c r="AI271" s="83" t="str">
        <f aca="false">IF(AI272&gt;0,"НУ","")</f>
        <v/>
      </c>
      <c r="AJ271" s="85" t="str">
        <f aca="false">IF(AJ272&gt;0,"НУ","")</f>
        <v/>
      </c>
      <c r="AK271" s="93"/>
      <c r="AL271" s="94"/>
      <c r="AM271" s="95"/>
      <c r="AN271" s="96"/>
      <c r="AO271" s="70"/>
      <c r="AP271" s="70"/>
      <c r="AQ271" s="70"/>
      <c r="AR271" s="98"/>
      <c r="AS271" s="98"/>
      <c r="AT271" s="98"/>
      <c r="AU271" s="98"/>
      <c r="AV271" s="98"/>
      <c r="AW271" s="98"/>
      <c r="AX271" s="98"/>
      <c r="AY271" s="99"/>
      <c r="AZ271" s="99"/>
      <c r="BA271" s="73"/>
    </row>
    <row r="272" customFormat="false" ht="13.5" hidden="false" customHeight="true" outlineLevel="0" collapsed="false">
      <c r="A272" s="57"/>
      <c r="B272" s="58"/>
      <c r="C272" s="102"/>
      <c r="D272" s="60"/>
      <c r="E272" s="101"/>
      <c r="F272" s="87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91"/>
      <c r="AK272" s="93"/>
      <c r="AL272" s="94"/>
      <c r="AM272" s="95"/>
      <c r="AN272" s="96"/>
      <c r="AO272" s="70"/>
      <c r="AP272" s="70"/>
      <c r="AQ272" s="70"/>
      <c r="AR272" s="98"/>
      <c r="AS272" s="98"/>
      <c r="AT272" s="98"/>
      <c r="AU272" s="98"/>
      <c r="AV272" s="98"/>
      <c r="AW272" s="98"/>
      <c r="AX272" s="98"/>
      <c r="AY272" s="99"/>
      <c r="AZ272" s="99"/>
      <c r="BA272" s="73"/>
    </row>
    <row r="273" customFormat="false" ht="12.75" hidden="false" customHeight="true" outlineLevel="0" collapsed="false">
      <c r="A273" s="57" t="n">
        <v>66</v>
      </c>
      <c r="B273" s="58" t="str">
        <f aca="false">IFERROR(VLOOKUP($C273,Списки!$A$1:$C$3999,2,0),"")</f>
        <v/>
      </c>
      <c r="C273" s="102"/>
      <c r="D273" s="60" t="str">
        <f aca="false">IFERROR(VLOOKUP($C273,Списки!$A$1:$C$3999,3,0),"")</f>
        <v/>
      </c>
      <c r="E273" s="92"/>
      <c r="F273" s="61" t="str">
        <f aca="false">VLOOKUP(F$11,Графік!$E$5:$H$32,3,0)</f>
        <v>ВВ</v>
      </c>
      <c r="G273" s="62" t="str">
        <f aca="false">VLOOKUP(G$11,Графік!$E$5:$H$32,3,0)</f>
        <v>ВВ</v>
      </c>
      <c r="H273" s="62" t="str">
        <f aca="false">VLOOKUP(H$11,Графік!$E$5:$H$32,3,0)</f>
        <v>Р</v>
      </c>
      <c r="I273" s="62" t="str">
        <f aca="false">VLOOKUP(I$11,Графік!$E$5:$H$32,3,0)</f>
        <v>Р</v>
      </c>
      <c r="J273" s="62" t="str">
        <f aca="false">VLOOKUP(J$11,Графік!$E$5:$H$32,3,0)</f>
        <v>Р</v>
      </c>
      <c r="K273" s="62" t="str">
        <f aca="false">VLOOKUP(K$11,Графік!$E$5:$H$32,3,0)</f>
        <v>Р</v>
      </c>
      <c r="L273" s="62" t="str">
        <f aca="false">VLOOKUP(L$11,Графік!$E$5:$H$32,3,0)</f>
        <v>ВВ</v>
      </c>
      <c r="M273" s="62" t="str">
        <f aca="false">VLOOKUP(M$11,Графік!$E$5:$H$32,3,0)</f>
        <v>ВВ</v>
      </c>
      <c r="N273" s="62" t="str">
        <f aca="false">VLOOKUP(N$11,Графік!$E$5:$H$32,3,0)</f>
        <v>Р</v>
      </c>
      <c r="O273" s="62" t="str">
        <f aca="false">VLOOKUP(O$11,Графік!$E$5:$H$32,3,0)</f>
        <v>Р</v>
      </c>
      <c r="P273" s="62" t="str">
        <f aca="false">VLOOKUP(P$11,Графік!$E$5:$H$32,3,0)</f>
        <v>Р</v>
      </c>
      <c r="Q273" s="62" t="str">
        <f aca="false">VLOOKUP(Q$11,Графік!$E$5:$H$32,3,0)</f>
        <v>Р</v>
      </c>
      <c r="R273" s="62" t="str">
        <f aca="false">VLOOKUP(R$11,Графік!$E$5:$H$32,3,0)</f>
        <v>ВВ</v>
      </c>
      <c r="S273" s="62" t="str">
        <f aca="false">VLOOKUP(S$11,Графік!$E$5:$H$32,3,0)</f>
        <v>ВВ</v>
      </c>
      <c r="T273" s="62" t="str">
        <f aca="false">VLOOKUP(T$11,Графік!$E$5:$H$32,3,0)</f>
        <v>Р</v>
      </c>
      <c r="U273" s="62" t="str">
        <f aca="false">VLOOKUP(U$11,Графік!$E$5:$H$32,3,0)</f>
        <v>Р</v>
      </c>
      <c r="V273" s="62" t="str">
        <f aca="false">VLOOKUP(V$11,Графік!$E$5:$H$32,3,0)</f>
        <v>Р</v>
      </c>
      <c r="W273" s="62" t="str">
        <f aca="false">VLOOKUP(W$11,Графік!$E$5:$H$32,3,0)</f>
        <v>Р</v>
      </c>
      <c r="X273" s="62" t="str">
        <f aca="false">VLOOKUP(X$11,Графік!$E$5:$H$32,3,0)</f>
        <v>ВВ</v>
      </c>
      <c r="Y273" s="62" t="str">
        <f aca="false">VLOOKUP(Y$11,Графік!$E$5:$H$32,3,0)</f>
        <v>ВВ</v>
      </c>
      <c r="Z273" s="62" t="str">
        <f aca="false">VLOOKUP(Z$11,Графік!$E$5:$H$32,3,0)</f>
        <v>Р</v>
      </c>
      <c r="AA273" s="62" t="str">
        <f aca="false">VLOOKUP(AA$11,Графік!$E$5:$H$32,3,0)</f>
        <v>Р</v>
      </c>
      <c r="AB273" s="62" t="str">
        <f aca="false">VLOOKUP(AB$11,Графік!$E$5:$H$32,3,0)</f>
        <v>Р</v>
      </c>
      <c r="AC273" s="62" t="str">
        <f aca="false">VLOOKUP(AC$11,Графік!$E$5:$H$32,3,0)</f>
        <v>Р</v>
      </c>
      <c r="AD273" s="62" t="str">
        <f aca="false">VLOOKUP(AD$11,Графік!$E$5:$H$32,3,0)</f>
        <v>ВВ</v>
      </c>
      <c r="AE273" s="62" t="str">
        <f aca="false">VLOOKUP(AE$11,Графік!$E$5:$H$32,3,0)</f>
        <v>ВВ</v>
      </c>
      <c r="AF273" s="62" t="str">
        <f aca="false">VLOOKUP(AF$11,Графік!$E$5:$H$32,3,0)</f>
        <v>Р</v>
      </c>
      <c r="AG273" s="62" t="str">
        <f aca="false">VLOOKUP(AG$11,Графік!$E$5:$H$32,3,0)</f>
        <v>Р</v>
      </c>
      <c r="AH273" s="62"/>
      <c r="AI273" s="62"/>
      <c r="AJ273" s="65"/>
      <c r="AK273" s="93" t="n">
        <f aca="false">SUMIF($F273:$AJ276,"Р",$F274:$AJ274)</f>
        <v>144</v>
      </c>
      <c r="AL273" s="94" t="n">
        <f aca="false">SUMIF($F275:$AJ276,"НУ",$F276:$AJ276)</f>
        <v>0</v>
      </c>
      <c r="AM273" s="95" t="n">
        <f aca="false">SUMIF(F273:AJ276,"РВ",F274:AJ274)</f>
        <v>0</v>
      </c>
      <c r="AN273" s="96" t="n">
        <f aca="false">AK273+AL273+AM273</f>
        <v>144</v>
      </c>
      <c r="AO273" s="70" t="n">
        <f aca="false">COUNTIF($F273:$AJ276,"=Р")</f>
        <v>18</v>
      </c>
      <c r="AP273" s="97" t="n">
        <f aca="false">COUNTIF($F273:$AJ276,"=ВВ")</f>
        <v>10</v>
      </c>
      <c r="AQ273" s="97" t="n">
        <f aca="false">COUNTIF($F273:$AJ276,"=В")</f>
        <v>0</v>
      </c>
      <c r="AR273" s="98" t="n">
        <f aca="false">COUNTIF($F273:$AJ276,"=НА")</f>
        <v>0</v>
      </c>
      <c r="AS273" s="98" t="n">
        <f aca="false">COUNTIF(F273:AJ276,"=ТН")</f>
        <v>0</v>
      </c>
      <c r="AT273" s="98" t="n">
        <f aca="false">COUNTIF($F273:$AJ276,"=ВД")</f>
        <v>0</v>
      </c>
      <c r="AU273" s="98" t="n">
        <f aca="false">COUNTIF($F273:$AJ276,"=ВП")</f>
        <v>0</v>
      </c>
      <c r="AV273" s="98" t="n">
        <f aca="false">COUNTIF($F273:$AJ276,"=ДД")</f>
        <v>0</v>
      </c>
      <c r="AW273" s="98" t="n">
        <f aca="false">COUNTIF($F273:$AJ276,"=П")</f>
        <v>0</v>
      </c>
      <c r="AX273" s="98" t="n">
        <f aca="false">COUNTIF($F273:$AJ276,"=ПР")</f>
        <v>0</v>
      </c>
      <c r="AY273" s="99" t="n">
        <f aca="false">COUNTIF($F273:$AJ276,"=І")</f>
        <v>0</v>
      </c>
      <c r="AZ273" s="99" t="n">
        <f aca="false">COUNTIF($F273:$AJ276,"=НЗ")</f>
        <v>0</v>
      </c>
      <c r="BA273" s="73" t="str">
        <f aca="false">IF(C273&gt;1,Графік!$H$36,"")</f>
        <v/>
      </c>
    </row>
    <row r="274" customFormat="false" ht="12.75" hidden="false" customHeight="true" outlineLevel="0" collapsed="false">
      <c r="A274" s="57"/>
      <c r="B274" s="58"/>
      <c r="C274" s="102"/>
      <c r="D274" s="60"/>
      <c r="E274" s="100"/>
      <c r="F274" s="75" t="str">
        <f aca="false">IF(F273="Р",8,"")</f>
        <v/>
      </c>
      <c r="G274" s="76" t="str">
        <f aca="false">IF(G273="Р",8,"")</f>
        <v/>
      </c>
      <c r="H274" s="76" t="n">
        <f aca="false">IF(H273="Р",8,"")</f>
        <v>8</v>
      </c>
      <c r="I274" s="76" t="n">
        <f aca="false">IF(I273="Р",8,"")</f>
        <v>8</v>
      </c>
      <c r="J274" s="76" t="n">
        <f aca="false">IF(J273="Р",8,"")</f>
        <v>8</v>
      </c>
      <c r="K274" s="76" t="n">
        <f aca="false">IF(K273="Р",8,"")</f>
        <v>8</v>
      </c>
      <c r="L274" s="76" t="str">
        <f aca="false">IF(L273="Р",8,"")</f>
        <v/>
      </c>
      <c r="M274" s="76" t="str">
        <f aca="false">IF(M273="Р",8,"")</f>
        <v/>
      </c>
      <c r="N274" s="76" t="n">
        <f aca="false">IF(N273="Р",8,"")</f>
        <v>8</v>
      </c>
      <c r="O274" s="76" t="n">
        <f aca="false">IF(O273="Р",8,"")</f>
        <v>8</v>
      </c>
      <c r="P274" s="76" t="n">
        <f aca="false">IF(P273="Р",8,"")</f>
        <v>8</v>
      </c>
      <c r="Q274" s="76" t="n">
        <f aca="false">IF(Q273="Р",8,"")</f>
        <v>8</v>
      </c>
      <c r="R274" s="76" t="str">
        <f aca="false">IF(R273="Р",8,"")</f>
        <v/>
      </c>
      <c r="S274" s="76" t="str">
        <f aca="false">IF(S273="Р",8,"")</f>
        <v/>
      </c>
      <c r="T274" s="76" t="n">
        <f aca="false">IF(T273="Р",8,"")</f>
        <v>8</v>
      </c>
      <c r="U274" s="76" t="n">
        <f aca="false">IF(U273="Р",8,"")</f>
        <v>8</v>
      </c>
      <c r="V274" s="76" t="n">
        <f aca="false">IF(V273="Р",8,"")</f>
        <v>8</v>
      </c>
      <c r="W274" s="76" t="n">
        <f aca="false">IF(W273="Р",8,"")</f>
        <v>8</v>
      </c>
      <c r="X274" s="76" t="str">
        <f aca="false">IF(X273="Р",8,"")</f>
        <v/>
      </c>
      <c r="Y274" s="76" t="str">
        <f aca="false">IF(Y273="Р",8,"")</f>
        <v/>
      </c>
      <c r="Z274" s="76" t="n">
        <f aca="false">IF(Z273="Р",8,"")</f>
        <v>8</v>
      </c>
      <c r="AA274" s="76" t="n">
        <f aca="false">IF(AA273="Р",8,"")</f>
        <v>8</v>
      </c>
      <c r="AB274" s="76" t="n">
        <f aca="false">IF(AB273="Р",8,"")</f>
        <v>8</v>
      </c>
      <c r="AC274" s="76" t="n">
        <f aca="false">IF(AC273="Р",8,"")</f>
        <v>8</v>
      </c>
      <c r="AD274" s="76" t="str">
        <f aca="false">IF(AD273="Р",8,"")</f>
        <v/>
      </c>
      <c r="AE274" s="76" t="str">
        <f aca="false">IF(AE273="Р",8,"")</f>
        <v/>
      </c>
      <c r="AF274" s="76" t="n">
        <f aca="false">IF(AF273="Р",8,"")</f>
        <v>8</v>
      </c>
      <c r="AG274" s="76" t="n">
        <f aca="false">IF(AG273="Р",8,"")</f>
        <v>8</v>
      </c>
      <c r="AH274" s="76"/>
      <c r="AI274" s="76"/>
      <c r="AJ274" s="79"/>
      <c r="AK274" s="93"/>
      <c r="AL274" s="94"/>
      <c r="AM274" s="95"/>
      <c r="AN274" s="96"/>
      <c r="AO274" s="70"/>
      <c r="AP274" s="70"/>
      <c r="AQ274" s="70"/>
      <c r="AR274" s="98"/>
      <c r="AS274" s="98"/>
      <c r="AT274" s="98"/>
      <c r="AU274" s="98"/>
      <c r="AV274" s="98"/>
      <c r="AW274" s="98"/>
      <c r="AX274" s="98"/>
      <c r="AY274" s="99"/>
      <c r="AZ274" s="99"/>
      <c r="BA274" s="73"/>
    </row>
    <row r="275" customFormat="false" ht="12.75" hidden="false" customHeight="true" outlineLevel="0" collapsed="false">
      <c r="A275" s="57"/>
      <c r="B275" s="58"/>
      <c r="C275" s="102"/>
      <c r="D275" s="60"/>
      <c r="E275" s="100"/>
      <c r="F275" s="81" t="str">
        <f aca="false">IF(F276&gt;0,"НУ","")</f>
        <v/>
      </c>
      <c r="G275" s="82" t="str">
        <f aca="false">IF(G276&gt;0,"НУ","")</f>
        <v/>
      </c>
      <c r="H275" s="82" t="str">
        <f aca="false">IF(H276&gt;0,"НУ","")</f>
        <v/>
      </c>
      <c r="I275" s="82" t="str">
        <f aca="false">IF(I276&gt;0,"НУ","")</f>
        <v/>
      </c>
      <c r="J275" s="82" t="str">
        <f aca="false">IF(J276&gt;0,"НУ","")</f>
        <v/>
      </c>
      <c r="K275" s="82" t="str">
        <f aca="false">IF(K276&gt;0,"НУ","")</f>
        <v/>
      </c>
      <c r="L275" s="82" t="str">
        <f aca="false">IF(L276&gt;0,"НУ","")</f>
        <v/>
      </c>
      <c r="M275" s="82" t="str">
        <f aca="false">IF(M276&gt;0,"НУ","")</f>
        <v/>
      </c>
      <c r="N275" s="82" t="str">
        <f aca="false">IF(N276&gt;0,"НУ","")</f>
        <v/>
      </c>
      <c r="O275" s="82" t="str">
        <f aca="false">IF(O276&gt;0,"НУ","")</f>
        <v/>
      </c>
      <c r="P275" s="82" t="str">
        <f aca="false">IF(P276&gt;0,"НУ","")</f>
        <v/>
      </c>
      <c r="Q275" s="82" t="str">
        <f aca="false">IF(Q276&gt;0,"НУ","")</f>
        <v/>
      </c>
      <c r="R275" s="82" t="str">
        <f aca="false">IF(R276&gt;0,"НУ","")</f>
        <v/>
      </c>
      <c r="S275" s="82" t="str">
        <f aca="false">IF(S276&gt;0,"НУ","")</f>
        <v/>
      </c>
      <c r="T275" s="82" t="str">
        <f aca="false">IF(T276&gt;0,"НУ","")</f>
        <v/>
      </c>
      <c r="U275" s="82" t="str">
        <f aca="false">IF(U276&gt;0,"НУ","")</f>
        <v/>
      </c>
      <c r="V275" s="82" t="str">
        <f aca="false">IF(V276&gt;0,"НУ","")</f>
        <v/>
      </c>
      <c r="W275" s="82" t="str">
        <f aca="false">IF(W276&gt;0,"НУ","")</f>
        <v/>
      </c>
      <c r="X275" s="82" t="str">
        <f aca="false">IF(X276&gt;0,"НУ","")</f>
        <v/>
      </c>
      <c r="Y275" s="82" t="str">
        <f aca="false">IF(Y276&gt;0,"НУ","")</f>
        <v/>
      </c>
      <c r="Z275" s="82" t="str">
        <f aca="false">IF(Z276&gt;0,"НУ","")</f>
        <v/>
      </c>
      <c r="AA275" s="82" t="str">
        <f aca="false">IF(AA276&gt;0,"НУ","")</f>
        <v/>
      </c>
      <c r="AB275" s="82" t="str">
        <f aca="false">IF(AB276&gt;0,"НУ","")</f>
        <v/>
      </c>
      <c r="AC275" s="82" t="str">
        <f aca="false">IF(AC276&gt;0,"НУ","")</f>
        <v/>
      </c>
      <c r="AD275" s="82" t="str">
        <f aca="false">IF(AD276&gt;0,"НУ","")</f>
        <v/>
      </c>
      <c r="AE275" s="82" t="str">
        <f aca="false">IF(AE276&gt;0,"НУ","")</f>
        <v/>
      </c>
      <c r="AF275" s="82" t="str">
        <f aca="false">IF(AF276&gt;0,"НУ","")</f>
        <v/>
      </c>
      <c r="AG275" s="82" t="str">
        <f aca="false">IF(AG276&gt;0,"НУ","")</f>
        <v/>
      </c>
      <c r="AH275" s="83" t="str">
        <f aca="false">IF(AH276&gt;0,"НУ","")</f>
        <v/>
      </c>
      <c r="AI275" s="83" t="str">
        <f aca="false">IF(AI276&gt;0,"НУ","")</f>
        <v/>
      </c>
      <c r="AJ275" s="85" t="str">
        <f aca="false">IF(AJ276&gt;0,"НУ","")</f>
        <v/>
      </c>
      <c r="AK275" s="93"/>
      <c r="AL275" s="94"/>
      <c r="AM275" s="95"/>
      <c r="AN275" s="96"/>
      <c r="AO275" s="70"/>
      <c r="AP275" s="70"/>
      <c r="AQ275" s="70"/>
      <c r="AR275" s="98"/>
      <c r="AS275" s="98"/>
      <c r="AT275" s="98"/>
      <c r="AU275" s="98"/>
      <c r="AV275" s="98"/>
      <c r="AW275" s="98"/>
      <c r="AX275" s="98"/>
      <c r="AY275" s="99"/>
      <c r="AZ275" s="99"/>
      <c r="BA275" s="73"/>
    </row>
    <row r="276" customFormat="false" ht="13.5" hidden="false" customHeight="true" outlineLevel="0" collapsed="false">
      <c r="A276" s="57"/>
      <c r="B276" s="58"/>
      <c r="C276" s="102"/>
      <c r="D276" s="60"/>
      <c r="E276" s="101"/>
      <c r="F276" s="87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91"/>
      <c r="AK276" s="93"/>
      <c r="AL276" s="94"/>
      <c r="AM276" s="95"/>
      <c r="AN276" s="96"/>
      <c r="AO276" s="70"/>
      <c r="AP276" s="70"/>
      <c r="AQ276" s="70"/>
      <c r="AR276" s="98"/>
      <c r="AS276" s="98"/>
      <c r="AT276" s="98"/>
      <c r="AU276" s="98"/>
      <c r="AV276" s="98"/>
      <c r="AW276" s="98"/>
      <c r="AX276" s="98"/>
      <c r="AY276" s="99"/>
      <c r="AZ276" s="99"/>
      <c r="BA276" s="73"/>
    </row>
    <row r="277" customFormat="false" ht="12.75" hidden="false" customHeight="true" outlineLevel="0" collapsed="false">
      <c r="A277" s="57" t="n">
        <v>67</v>
      </c>
      <c r="B277" s="58" t="str">
        <f aca="false">IFERROR(VLOOKUP($C277,Списки!$A$1:$C$3999,2,0),"")</f>
        <v/>
      </c>
      <c r="C277" s="102"/>
      <c r="D277" s="60" t="str">
        <f aca="false">IFERROR(VLOOKUP($C277,Списки!$A$1:$C$3999,3,0),"")</f>
        <v/>
      </c>
      <c r="E277" s="92"/>
      <c r="F277" s="61" t="str">
        <f aca="false">VLOOKUP(F$11,Графік!$E$5:$H$32,3,0)</f>
        <v>ВВ</v>
      </c>
      <c r="G277" s="62" t="str">
        <f aca="false">VLOOKUP(G$11,Графік!$E$5:$H$32,3,0)</f>
        <v>ВВ</v>
      </c>
      <c r="H277" s="62" t="str">
        <f aca="false">VLOOKUP(H$11,Графік!$E$5:$H$32,3,0)</f>
        <v>Р</v>
      </c>
      <c r="I277" s="62" t="str">
        <f aca="false">VLOOKUP(I$11,Графік!$E$5:$H$32,3,0)</f>
        <v>Р</v>
      </c>
      <c r="J277" s="62" t="str">
        <f aca="false">VLOOKUP(J$11,Графік!$E$5:$H$32,3,0)</f>
        <v>Р</v>
      </c>
      <c r="K277" s="62" t="str">
        <f aca="false">VLOOKUP(K$11,Графік!$E$5:$H$32,3,0)</f>
        <v>Р</v>
      </c>
      <c r="L277" s="62" t="str">
        <f aca="false">VLOOKUP(L$11,Графік!$E$5:$H$32,3,0)</f>
        <v>ВВ</v>
      </c>
      <c r="M277" s="62" t="str">
        <f aca="false">VLOOKUP(M$11,Графік!$E$5:$H$32,3,0)</f>
        <v>ВВ</v>
      </c>
      <c r="N277" s="62" t="str">
        <f aca="false">VLOOKUP(N$11,Графік!$E$5:$H$32,3,0)</f>
        <v>Р</v>
      </c>
      <c r="O277" s="62" t="str">
        <f aca="false">VLOOKUP(O$11,Графік!$E$5:$H$32,3,0)</f>
        <v>Р</v>
      </c>
      <c r="P277" s="62" t="str">
        <f aca="false">VLOOKUP(P$11,Графік!$E$5:$H$32,3,0)</f>
        <v>Р</v>
      </c>
      <c r="Q277" s="62" t="str">
        <f aca="false">VLOOKUP(Q$11,Графік!$E$5:$H$32,3,0)</f>
        <v>Р</v>
      </c>
      <c r="R277" s="62" t="str">
        <f aca="false">VLOOKUP(R$11,Графік!$E$5:$H$32,3,0)</f>
        <v>ВВ</v>
      </c>
      <c r="S277" s="62" t="str">
        <f aca="false">VLOOKUP(S$11,Графік!$E$5:$H$32,3,0)</f>
        <v>ВВ</v>
      </c>
      <c r="T277" s="62" t="str">
        <f aca="false">VLOOKUP(T$11,Графік!$E$5:$H$32,3,0)</f>
        <v>Р</v>
      </c>
      <c r="U277" s="62" t="str">
        <f aca="false">VLOOKUP(U$11,Графік!$E$5:$H$32,3,0)</f>
        <v>Р</v>
      </c>
      <c r="V277" s="62" t="str">
        <f aca="false">VLOOKUP(V$11,Графік!$E$5:$H$32,3,0)</f>
        <v>Р</v>
      </c>
      <c r="W277" s="62" t="str">
        <f aca="false">VLOOKUP(W$11,Графік!$E$5:$H$32,3,0)</f>
        <v>Р</v>
      </c>
      <c r="X277" s="62" t="str">
        <f aca="false">VLOOKUP(X$11,Графік!$E$5:$H$32,3,0)</f>
        <v>ВВ</v>
      </c>
      <c r="Y277" s="62" t="str">
        <f aca="false">VLOOKUP(Y$11,Графік!$E$5:$H$32,3,0)</f>
        <v>ВВ</v>
      </c>
      <c r="Z277" s="62" t="str">
        <f aca="false">VLOOKUP(Z$11,Графік!$E$5:$H$32,3,0)</f>
        <v>Р</v>
      </c>
      <c r="AA277" s="62" t="str">
        <f aca="false">VLOOKUP(AA$11,Графік!$E$5:$H$32,3,0)</f>
        <v>Р</v>
      </c>
      <c r="AB277" s="62" t="str">
        <f aca="false">VLOOKUP(AB$11,Графік!$E$5:$H$32,3,0)</f>
        <v>Р</v>
      </c>
      <c r="AC277" s="62" t="str">
        <f aca="false">VLOOKUP(AC$11,Графік!$E$5:$H$32,3,0)</f>
        <v>Р</v>
      </c>
      <c r="AD277" s="62" t="str">
        <f aca="false">VLOOKUP(AD$11,Графік!$E$5:$H$32,3,0)</f>
        <v>ВВ</v>
      </c>
      <c r="AE277" s="62" t="str">
        <f aca="false">VLOOKUP(AE$11,Графік!$E$5:$H$32,3,0)</f>
        <v>ВВ</v>
      </c>
      <c r="AF277" s="62" t="str">
        <f aca="false">VLOOKUP(AF$11,Графік!$E$5:$H$32,3,0)</f>
        <v>Р</v>
      </c>
      <c r="AG277" s="62" t="str">
        <f aca="false">VLOOKUP(AG$11,Графік!$E$5:$H$32,3,0)</f>
        <v>Р</v>
      </c>
      <c r="AH277" s="62"/>
      <c r="AI277" s="62"/>
      <c r="AJ277" s="65"/>
      <c r="AK277" s="93" t="n">
        <f aca="false">SUMIF($F277:$AJ280,"Р",$F278:$AJ278)</f>
        <v>144</v>
      </c>
      <c r="AL277" s="94" t="n">
        <f aca="false">SUMIF($F279:$AJ280,"НУ",$F280:$AJ280)</f>
        <v>0</v>
      </c>
      <c r="AM277" s="95" t="n">
        <f aca="false">SUMIF(F277:AJ280,"РВ",F278:AJ278)</f>
        <v>0</v>
      </c>
      <c r="AN277" s="96" t="n">
        <f aca="false">AK277+AL277+AM277</f>
        <v>144</v>
      </c>
      <c r="AO277" s="70" t="n">
        <f aca="false">COUNTIF($F277:$AJ280,"=Р")</f>
        <v>18</v>
      </c>
      <c r="AP277" s="97" t="n">
        <f aca="false">COUNTIF($F277:$AJ280,"=ВВ")</f>
        <v>10</v>
      </c>
      <c r="AQ277" s="97" t="n">
        <f aca="false">COUNTIF($F277:$AJ280,"=В")</f>
        <v>0</v>
      </c>
      <c r="AR277" s="98" t="n">
        <f aca="false">COUNTIF($F277:$AJ280,"=НА")</f>
        <v>0</v>
      </c>
      <c r="AS277" s="98" t="n">
        <f aca="false">COUNTIF(F277:AJ280,"=ТН")</f>
        <v>0</v>
      </c>
      <c r="AT277" s="98" t="n">
        <f aca="false">COUNTIF($F277:$AJ280,"=ВД")</f>
        <v>0</v>
      </c>
      <c r="AU277" s="98" t="n">
        <f aca="false">COUNTIF($F277:$AJ280,"=ВП")</f>
        <v>0</v>
      </c>
      <c r="AV277" s="98" t="n">
        <f aca="false">COUNTIF($F277:$AJ280,"=ДД")</f>
        <v>0</v>
      </c>
      <c r="AW277" s="98" t="n">
        <f aca="false">COUNTIF($F277:$AJ280,"=П")</f>
        <v>0</v>
      </c>
      <c r="AX277" s="98" t="n">
        <f aca="false">COUNTIF($F277:$AJ280,"=ПР")</f>
        <v>0</v>
      </c>
      <c r="AY277" s="99" t="n">
        <f aca="false">COUNTIF($F277:$AJ280,"=І")</f>
        <v>0</v>
      </c>
      <c r="AZ277" s="99" t="n">
        <f aca="false">COUNTIF($F277:$AJ280,"=НЗ")</f>
        <v>0</v>
      </c>
      <c r="BA277" s="73" t="str">
        <f aca="false">IF(C277&gt;1,Графік!$H$36,"")</f>
        <v/>
      </c>
    </row>
    <row r="278" customFormat="false" ht="12.75" hidden="false" customHeight="true" outlineLevel="0" collapsed="false">
      <c r="A278" s="57"/>
      <c r="B278" s="58"/>
      <c r="C278" s="102"/>
      <c r="D278" s="60"/>
      <c r="E278" s="100"/>
      <c r="F278" s="75" t="str">
        <f aca="false">IF(F277="Р",8,"")</f>
        <v/>
      </c>
      <c r="G278" s="76" t="str">
        <f aca="false">IF(G277="Р",8,"")</f>
        <v/>
      </c>
      <c r="H278" s="76" t="n">
        <f aca="false">IF(H277="Р",8,"")</f>
        <v>8</v>
      </c>
      <c r="I278" s="76" t="n">
        <f aca="false">IF(I277="Р",8,"")</f>
        <v>8</v>
      </c>
      <c r="J278" s="76" t="n">
        <f aca="false">IF(J277="Р",8,"")</f>
        <v>8</v>
      </c>
      <c r="K278" s="76" t="n">
        <f aca="false">IF(K277="Р",8,"")</f>
        <v>8</v>
      </c>
      <c r="L278" s="76" t="str">
        <f aca="false">IF(L277="Р",8,"")</f>
        <v/>
      </c>
      <c r="M278" s="76" t="str">
        <f aca="false">IF(M277="Р",8,"")</f>
        <v/>
      </c>
      <c r="N278" s="76" t="n">
        <f aca="false">IF(N277="Р",8,"")</f>
        <v>8</v>
      </c>
      <c r="O278" s="76" t="n">
        <f aca="false">IF(O277="Р",8,"")</f>
        <v>8</v>
      </c>
      <c r="P278" s="76" t="n">
        <f aca="false">IF(P277="Р",8,"")</f>
        <v>8</v>
      </c>
      <c r="Q278" s="76" t="n">
        <f aca="false">IF(Q277="Р",8,"")</f>
        <v>8</v>
      </c>
      <c r="R278" s="76" t="str">
        <f aca="false">IF(R277="Р",8,"")</f>
        <v/>
      </c>
      <c r="S278" s="76" t="str">
        <f aca="false">IF(S277="Р",8,"")</f>
        <v/>
      </c>
      <c r="T278" s="76" t="n">
        <f aca="false">IF(T277="Р",8,"")</f>
        <v>8</v>
      </c>
      <c r="U278" s="76" t="n">
        <f aca="false">IF(U277="Р",8,"")</f>
        <v>8</v>
      </c>
      <c r="V278" s="76" t="n">
        <f aca="false">IF(V277="Р",8,"")</f>
        <v>8</v>
      </c>
      <c r="W278" s="76" t="n">
        <f aca="false">IF(W277="Р",8,"")</f>
        <v>8</v>
      </c>
      <c r="X278" s="76" t="str">
        <f aca="false">IF(X277="Р",8,"")</f>
        <v/>
      </c>
      <c r="Y278" s="76" t="str">
        <f aca="false">IF(Y277="Р",8,"")</f>
        <v/>
      </c>
      <c r="Z278" s="76" t="n">
        <f aca="false">IF(Z277="Р",8,"")</f>
        <v>8</v>
      </c>
      <c r="AA278" s="76" t="n">
        <f aca="false">IF(AA277="Р",8,"")</f>
        <v>8</v>
      </c>
      <c r="AB278" s="76" t="n">
        <f aca="false">IF(AB277="Р",8,"")</f>
        <v>8</v>
      </c>
      <c r="AC278" s="76" t="n">
        <f aca="false">IF(AC277="Р",8,"")</f>
        <v>8</v>
      </c>
      <c r="AD278" s="76" t="str">
        <f aca="false">IF(AD277="Р",8,"")</f>
        <v/>
      </c>
      <c r="AE278" s="76" t="str">
        <f aca="false">IF(AE277="Р",8,"")</f>
        <v/>
      </c>
      <c r="AF278" s="76" t="n">
        <f aca="false">IF(AF277="Р",8,"")</f>
        <v>8</v>
      </c>
      <c r="AG278" s="76" t="n">
        <f aca="false">IF(AG277="Р",8,"")</f>
        <v>8</v>
      </c>
      <c r="AH278" s="76"/>
      <c r="AI278" s="76"/>
      <c r="AJ278" s="79"/>
      <c r="AK278" s="93"/>
      <c r="AL278" s="94"/>
      <c r="AM278" s="95"/>
      <c r="AN278" s="96"/>
      <c r="AO278" s="70"/>
      <c r="AP278" s="70"/>
      <c r="AQ278" s="70"/>
      <c r="AR278" s="98"/>
      <c r="AS278" s="98"/>
      <c r="AT278" s="98"/>
      <c r="AU278" s="98"/>
      <c r="AV278" s="98"/>
      <c r="AW278" s="98"/>
      <c r="AX278" s="98"/>
      <c r="AY278" s="99"/>
      <c r="AZ278" s="99"/>
      <c r="BA278" s="73"/>
    </row>
    <row r="279" customFormat="false" ht="12.75" hidden="false" customHeight="true" outlineLevel="0" collapsed="false">
      <c r="A279" s="57"/>
      <c r="B279" s="58"/>
      <c r="C279" s="102"/>
      <c r="D279" s="60"/>
      <c r="E279" s="100"/>
      <c r="F279" s="81" t="str">
        <f aca="false">IF(F280&gt;0,"НУ","")</f>
        <v/>
      </c>
      <c r="G279" s="82" t="str">
        <f aca="false">IF(G280&gt;0,"НУ","")</f>
        <v/>
      </c>
      <c r="H279" s="82" t="str">
        <f aca="false">IF(H280&gt;0,"НУ","")</f>
        <v/>
      </c>
      <c r="I279" s="82" t="str">
        <f aca="false">IF(I280&gt;0,"НУ","")</f>
        <v/>
      </c>
      <c r="J279" s="82" t="str">
        <f aca="false">IF(J280&gt;0,"НУ","")</f>
        <v/>
      </c>
      <c r="K279" s="82" t="str">
        <f aca="false">IF(K280&gt;0,"НУ","")</f>
        <v/>
      </c>
      <c r="L279" s="82" t="str">
        <f aca="false">IF(L280&gt;0,"НУ","")</f>
        <v/>
      </c>
      <c r="M279" s="82" t="str">
        <f aca="false">IF(M280&gt;0,"НУ","")</f>
        <v/>
      </c>
      <c r="N279" s="82" t="str">
        <f aca="false">IF(N280&gt;0,"НУ","")</f>
        <v/>
      </c>
      <c r="O279" s="82" t="str">
        <f aca="false">IF(O280&gt;0,"НУ","")</f>
        <v/>
      </c>
      <c r="P279" s="82" t="str">
        <f aca="false">IF(P280&gt;0,"НУ","")</f>
        <v/>
      </c>
      <c r="Q279" s="82" t="str">
        <f aca="false">IF(Q280&gt;0,"НУ","")</f>
        <v/>
      </c>
      <c r="R279" s="82" t="str">
        <f aca="false">IF(R280&gt;0,"НУ","")</f>
        <v/>
      </c>
      <c r="S279" s="82" t="str">
        <f aca="false">IF(S280&gt;0,"НУ","")</f>
        <v/>
      </c>
      <c r="T279" s="82" t="str">
        <f aca="false">IF(T280&gt;0,"НУ","")</f>
        <v/>
      </c>
      <c r="U279" s="82" t="str">
        <f aca="false">IF(U280&gt;0,"НУ","")</f>
        <v/>
      </c>
      <c r="V279" s="82" t="str">
        <f aca="false">IF(V280&gt;0,"НУ","")</f>
        <v/>
      </c>
      <c r="W279" s="82" t="str">
        <f aca="false">IF(W280&gt;0,"НУ","")</f>
        <v/>
      </c>
      <c r="X279" s="82" t="str">
        <f aca="false">IF(X280&gt;0,"НУ","")</f>
        <v/>
      </c>
      <c r="Y279" s="82" t="str">
        <f aca="false">IF(Y280&gt;0,"НУ","")</f>
        <v/>
      </c>
      <c r="Z279" s="82" t="str">
        <f aca="false">IF(Z280&gt;0,"НУ","")</f>
        <v/>
      </c>
      <c r="AA279" s="82" t="str">
        <f aca="false">IF(AA280&gt;0,"НУ","")</f>
        <v/>
      </c>
      <c r="AB279" s="82" t="str">
        <f aca="false">IF(AB280&gt;0,"НУ","")</f>
        <v/>
      </c>
      <c r="AC279" s="82" t="str">
        <f aca="false">IF(AC280&gt;0,"НУ","")</f>
        <v/>
      </c>
      <c r="AD279" s="82" t="str">
        <f aca="false">IF(AD280&gt;0,"НУ","")</f>
        <v/>
      </c>
      <c r="AE279" s="82" t="str">
        <f aca="false">IF(AE280&gt;0,"НУ","")</f>
        <v/>
      </c>
      <c r="AF279" s="82" t="str">
        <f aca="false">IF(AF280&gt;0,"НУ","")</f>
        <v/>
      </c>
      <c r="AG279" s="82" t="str">
        <f aca="false">IF(AG280&gt;0,"НУ","")</f>
        <v/>
      </c>
      <c r="AH279" s="83" t="str">
        <f aca="false">IF(AH280&gt;0,"НУ","")</f>
        <v/>
      </c>
      <c r="AI279" s="83" t="str">
        <f aca="false">IF(AI280&gt;0,"НУ","")</f>
        <v/>
      </c>
      <c r="AJ279" s="85" t="str">
        <f aca="false">IF(AJ280&gt;0,"НУ","")</f>
        <v/>
      </c>
      <c r="AK279" s="93"/>
      <c r="AL279" s="94"/>
      <c r="AM279" s="95"/>
      <c r="AN279" s="96"/>
      <c r="AO279" s="70"/>
      <c r="AP279" s="70"/>
      <c r="AQ279" s="70"/>
      <c r="AR279" s="98"/>
      <c r="AS279" s="98"/>
      <c r="AT279" s="98"/>
      <c r="AU279" s="98"/>
      <c r="AV279" s="98"/>
      <c r="AW279" s="98"/>
      <c r="AX279" s="98"/>
      <c r="AY279" s="99"/>
      <c r="AZ279" s="99"/>
      <c r="BA279" s="73"/>
    </row>
    <row r="280" customFormat="false" ht="13.5" hidden="false" customHeight="true" outlineLevel="0" collapsed="false">
      <c r="A280" s="57"/>
      <c r="B280" s="58"/>
      <c r="C280" s="102"/>
      <c r="D280" s="60"/>
      <c r="E280" s="101"/>
      <c r="F280" s="87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91"/>
      <c r="AK280" s="93"/>
      <c r="AL280" s="94"/>
      <c r="AM280" s="95"/>
      <c r="AN280" s="96"/>
      <c r="AO280" s="70"/>
      <c r="AP280" s="70"/>
      <c r="AQ280" s="70"/>
      <c r="AR280" s="98"/>
      <c r="AS280" s="98"/>
      <c r="AT280" s="98"/>
      <c r="AU280" s="98"/>
      <c r="AV280" s="98"/>
      <c r="AW280" s="98"/>
      <c r="AX280" s="98"/>
      <c r="AY280" s="99"/>
      <c r="AZ280" s="99"/>
      <c r="BA280" s="73"/>
    </row>
    <row r="281" customFormat="false" ht="12.75" hidden="false" customHeight="true" outlineLevel="0" collapsed="false">
      <c r="A281" s="57" t="n">
        <v>68</v>
      </c>
      <c r="B281" s="58" t="str">
        <f aca="false">IFERROR(VLOOKUP($C281,Списки!$A$1:$C$3999,2,0),"")</f>
        <v/>
      </c>
      <c r="C281" s="102"/>
      <c r="D281" s="60" t="str">
        <f aca="false">IFERROR(VLOOKUP($C281,Списки!$A$1:$C$3999,3,0),"")</f>
        <v/>
      </c>
      <c r="E281" s="92"/>
      <c r="F281" s="61" t="str">
        <f aca="false">VLOOKUP(F$11,Графік!$E$5:$H$32,3,0)</f>
        <v>ВВ</v>
      </c>
      <c r="G281" s="62" t="str">
        <f aca="false">VLOOKUP(G$11,Графік!$E$5:$H$32,3,0)</f>
        <v>ВВ</v>
      </c>
      <c r="H281" s="62" t="str">
        <f aca="false">VLOOKUP(H$11,Графік!$E$5:$H$32,3,0)</f>
        <v>Р</v>
      </c>
      <c r="I281" s="62" t="str">
        <f aca="false">VLOOKUP(I$11,Графік!$E$5:$H$32,3,0)</f>
        <v>Р</v>
      </c>
      <c r="J281" s="62" t="str">
        <f aca="false">VLOOKUP(J$11,Графік!$E$5:$H$32,3,0)</f>
        <v>Р</v>
      </c>
      <c r="K281" s="62" t="str">
        <f aca="false">VLOOKUP(K$11,Графік!$E$5:$H$32,3,0)</f>
        <v>Р</v>
      </c>
      <c r="L281" s="62" t="str">
        <f aca="false">VLOOKUP(L$11,Графік!$E$5:$H$32,3,0)</f>
        <v>ВВ</v>
      </c>
      <c r="M281" s="62" t="str">
        <f aca="false">VLOOKUP(M$11,Графік!$E$5:$H$32,3,0)</f>
        <v>ВВ</v>
      </c>
      <c r="N281" s="62" t="str">
        <f aca="false">VLOOKUP(N$11,Графік!$E$5:$H$32,3,0)</f>
        <v>Р</v>
      </c>
      <c r="O281" s="62" t="str">
        <f aca="false">VLOOKUP(O$11,Графік!$E$5:$H$32,3,0)</f>
        <v>Р</v>
      </c>
      <c r="P281" s="62" t="str">
        <f aca="false">VLOOKUP(P$11,Графік!$E$5:$H$32,3,0)</f>
        <v>Р</v>
      </c>
      <c r="Q281" s="62" t="str">
        <f aca="false">VLOOKUP(Q$11,Графік!$E$5:$H$32,3,0)</f>
        <v>Р</v>
      </c>
      <c r="R281" s="62" t="str">
        <f aca="false">VLOOKUP(R$11,Графік!$E$5:$H$32,3,0)</f>
        <v>ВВ</v>
      </c>
      <c r="S281" s="62" t="str">
        <f aca="false">VLOOKUP(S$11,Графік!$E$5:$H$32,3,0)</f>
        <v>ВВ</v>
      </c>
      <c r="T281" s="62" t="str">
        <f aca="false">VLOOKUP(T$11,Графік!$E$5:$H$32,3,0)</f>
        <v>Р</v>
      </c>
      <c r="U281" s="62" t="str">
        <f aca="false">VLOOKUP(U$11,Графік!$E$5:$H$32,3,0)</f>
        <v>Р</v>
      </c>
      <c r="V281" s="62" t="str">
        <f aca="false">VLOOKUP(V$11,Графік!$E$5:$H$32,3,0)</f>
        <v>Р</v>
      </c>
      <c r="W281" s="62" t="str">
        <f aca="false">VLOOKUP(W$11,Графік!$E$5:$H$32,3,0)</f>
        <v>Р</v>
      </c>
      <c r="X281" s="62" t="str">
        <f aca="false">VLOOKUP(X$11,Графік!$E$5:$H$32,3,0)</f>
        <v>ВВ</v>
      </c>
      <c r="Y281" s="62" t="str">
        <f aca="false">VLOOKUP(Y$11,Графік!$E$5:$H$32,3,0)</f>
        <v>ВВ</v>
      </c>
      <c r="Z281" s="62" t="str">
        <f aca="false">VLOOKUP(Z$11,Графік!$E$5:$H$32,3,0)</f>
        <v>Р</v>
      </c>
      <c r="AA281" s="62" t="str">
        <f aca="false">VLOOKUP(AA$11,Графік!$E$5:$H$32,3,0)</f>
        <v>Р</v>
      </c>
      <c r="AB281" s="62" t="str">
        <f aca="false">VLOOKUP(AB$11,Графік!$E$5:$H$32,3,0)</f>
        <v>Р</v>
      </c>
      <c r="AC281" s="62" t="str">
        <f aca="false">VLOOKUP(AC$11,Графік!$E$5:$H$32,3,0)</f>
        <v>Р</v>
      </c>
      <c r="AD281" s="62" t="str">
        <f aca="false">VLOOKUP(AD$11,Графік!$E$5:$H$32,3,0)</f>
        <v>ВВ</v>
      </c>
      <c r="AE281" s="62" t="str">
        <f aca="false">VLOOKUP(AE$11,Графік!$E$5:$H$32,3,0)</f>
        <v>ВВ</v>
      </c>
      <c r="AF281" s="62" t="str">
        <f aca="false">VLOOKUP(AF$11,Графік!$E$5:$H$32,3,0)</f>
        <v>Р</v>
      </c>
      <c r="AG281" s="62" t="str">
        <f aca="false">VLOOKUP(AG$11,Графік!$E$5:$H$32,3,0)</f>
        <v>Р</v>
      </c>
      <c r="AH281" s="62"/>
      <c r="AI281" s="62"/>
      <c r="AJ281" s="65"/>
      <c r="AK281" s="93" t="n">
        <f aca="false">SUMIF($F281:$AJ284,"Р",$F282:$AJ282)</f>
        <v>144</v>
      </c>
      <c r="AL281" s="94" t="n">
        <f aca="false">SUMIF($F283:$AJ284,"НУ",$F284:$AJ284)</f>
        <v>0</v>
      </c>
      <c r="AM281" s="95" t="n">
        <f aca="false">SUMIF(F281:AJ284,"РВ",F282:AJ282)</f>
        <v>0</v>
      </c>
      <c r="AN281" s="96" t="n">
        <f aca="false">AK281+AL281+AM281</f>
        <v>144</v>
      </c>
      <c r="AO281" s="70" t="n">
        <f aca="false">COUNTIF($F281:$AJ284,"=Р")</f>
        <v>18</v>
      </c>
      <c r="AP281" s="97" t="n">
        <f aca="false">COUNTIF($F281:$AJ284,"=ВВ")</f>
        <v>10</v>
      </c>
      <c r="AQ281" s="97" t="n">
        <f aca="false">COUNTIF($F281:$AJ284,"=В")</f>
        <v>0</v>
      </c>
      <c r="AR281" s="98" t="n">
        <f aca="false">COUNTIF($F281:$AJ284,"=НА")</f>
        <v>0</v>
      </c>
      <c r="AS281" s="98" t="n">
        <f aca="false">COUNTIF(F281:AJ284,"=ТН")</f>
        <v>0</v>
      </c>
      <c r="AT281" s="98" t="n">
        <f aca="false">COUNTIF($F281:$AJ284,"=ВД")</f>
        <v>0</v>
      </c>
      <c r="AU281" s="98" t="n">
        <f aca="false">COUNTIF($F281:$AJ284,"=ВП")</f>
        <v>0</v>
      </c>
      <c r="AV281" s="98" t="n">
        <f aca="false">COUNTIF($F281:$AJ284,"=ДД")</f>
        <v>0</v>
      </c>
      <c r="AW281" s="98" t="n">
        <f aca="false">COUNTIF($F281:$AJ284,"=П")</f>
        <v>0</v>
      </c>
      <c r="AX281" s="98" t="n">
        <f aca="false">COUNTIF($F281:$AJ284,"=ПР")</f>
        <v>0</v>
      </c>
      <c r="AY281" s="99" t="n">
        <f aca="false">COUNTIF($F281:$AJ284,"=І")</f>
        <v>0</v>
      </c>
      <c r="AZ281" s="99" t="n">
        <f aca="false">COUNTIF($F281:$AJ284,"=НЗ")</f>
        <v>0</v>
      </c>
      <c r="BA281" s="73" t="str">
        <f aca="false">IF(C281&gt;1,Графік!$H$36,"")</f>
        <v/>
      </c>
    </row>
    <row r="282" customFormat="false" ht="12.75" hidden="false" customHeight="true" outlineLevel="0" collapsed="false">
      <c r="A282" s="57"/>
      <c r="B282" s="58"/>
      <c r="C282" s="102"/>
      <c r="D282" s="60"/>
      <c r="E282" s="100"/>
      <c r="F282" s="75" t="str">
        <f aca="false">IF(F281="Р",8,"")</f>
        <v/>
      </c>
      <c r="G282" s="76" t="str">
        <f aca="false">IF(G281="Р",8,"")</f>
        <v/>
      </c>
      <c r="H282" s="76" t="n">
        <f aca="false">IF(H281="Р",8,"")</f>
        <v>8</v>
      </c>
      <c r="I282" s="76" t="n">
        <f aca="false">IF(I281="Р",8,"")</f>
        <v>8</v>
      </c>
      <c r="J282" s="76" t="n">
        <f aca="false">IF(J281="Р",8,"")</f>
        <v>8</v>
      </c>
      <c r="K282" s="76" t="n">
        <f aca="false">IF(K281="Р",8,"")</f>
        <v>8</v>
      </c>
      <c r="L282" s="76" t="str">
        <f aca="false">IF(L281="Р",8,"")</f>
        <v/>
      </c>
      <c r="M282" s="76" t="str">
        <f aca="false">IF(M281="Р",8,"")</f>
        <v/>
      </c>
      <c r="N282" s="76" t="n">
        <f aca="false">IF(N281="Р",8,"")</f>
        <v>8</v>
      </c>
      <c r="O282" s="76" t="n">
        <f aca="false">IF(O281="Р",8,"")</f>
        <v>8</v>
      </c>
      <c r="P282" s="76" t="n">
        <f aca="false">IF(P281="Р",8,"")</f>
        <v>8</v>
      </c>
      <c r="Q282" s="76" t="n">
        <f aca="false">IF(Q281="Р",8,"")</f>
        <v>8</v>
      </c>
      <c r="R282" s="76" t="str">
        <f aca="false">IF(R281="Р",8,"")</f>
        <v/>
      </c>
      <c r="S282" s="76" t="str">
        <f aca="false">IF(S281="Р",8,"")</f>
        <v/>
      </c>
      <c r="T282" s="76" t="n">
        <f aca="false">IF(T281="Р",8,"")</f>
        <v>8</v>
      </c>
      <c r="U282" s="76" t="n">
        <f aca="false">IF(U281="Р",8,"")</f>
        <v>8</v>
      </c>
      <c r="V282" s="76" t="n">
        <f aca="false">IF(V281="Р",8,"")</f>
        <v>8</v>
      </c>
      <c r="W282" s="76" t="n">
        <f aca="false">IF(W281="Р",8,"")</f>
        <v>8</v>
      </c>
      <c r="X282" s="76" t="str">
        <f aca="false">IF(X281="Р",8,"")</f>
        <v/>
      </c>
      <c r="Y282" s="76" t="str">
        <f aca="false">IF(Y281="Р",8,"")</f>
        <v/>
      </c>
      <c r="Z282" s="76" t="n">
        <f aca="false">IF(Z281="Р",8,"")</f>
        <v>8</v>
      </c>
      <c r="AA282" s="76" t="n">
        <f aca="false">IF(AA281="Р",8,"")</f>
        <v>8</v>
      </c>
      <c r="AB282" s="76" t="n">
        <f aca="false">IF(AB281="Р",8,"")</f>
        <v>8</v>
      </c>
      <c r="AC282" s="76" t="n">
        <f aca="false">IF(AC281="Р",8,"")</f>
        <v>8</v>
      </c>
      <c r="AD282" s="76" t="str">
        <f aca="false">IF(AD281="Р",8,"")</f>
        <v/>
      </c>
      <c r="AE282" s="76" t="str">
        <f aca="false">IF(AE281="Р",8,"")</f>
        <v/>
      </c>
      <c r="AF282" s="76" t="n">
        <f aca="false">IF(AF281="Р",8,"")</f>
        <v>8</v>
      </c>
      <c r="AG282" s="76" t="n">
        <f aca="false">IF(AG281="Р",8,"")</f>
        <v>8</v>
      </c>
      <c r="AH282" s="76"/>
      <c r="AI282" s="76"/>
      <c r="AJ282" s="79"/>
      <c r="AK282" s="93"/>
      <c r="AL282" s="94"/>
      <c r="AM282" s="95"/>
      <c r="AN282" s="96"/>
      <c r="AO282" s="70"/>
      <c r="AP282" s="70"/>
      <c r="AQ282" s="70"/>
      <c r="AR282" s="98"/>
      <c r="AS282" s="98"/>
      <c r="AT282" s="98"/>
      <c r="AU282" s="98"/>
      <c r="AV282" s="98"/>
      <c r="AW282" s="98"/>
      <c r="AX282" s="98"/>
      <c r="AY282" s="99"/>
      <c r="AZ282" s="99"/>
      <c r="BA282" s="73"/>
    </row>
    <row r="283" customFormat="false" ht="12.75" hidden="false" customHeight="true" outlineLevel="0" collapsed="false">
      <c r="A283" s="57"/>
      <c r="B283" s="58"/>
      <c r="C283" s="102"/>
      <c r="D283" s="60"/>
      <c r="E283" s="100"/>
      <c r="F283" s="81" t="str">
        <f aca="false">IF(F284&gt;0,"НУ","")</f>
        <v/>
      </c>
      <c r="G283" s="82" t="str">
        <f aca="false">IF(G284&gt;0,"НУ","")</f>
        <v/>
      </c>
      <c r="H283" s="82" t="str">
        <f aca="false">IF(H284&gt;0,"НУ","")</f>
        <v/>
      </c>
      <c r="I283" s="82" t="str">
        <f aca="false">IF(I284&gt;0,"НУ","")</f>
        <v/>
      </c>
      <c r="J283" s="82" t="str">
        <f aca="false">IF(J284&gt;0,"НУ","")</f>
        <v/>
      </c>
      <c r="K283" s="82" t="str">
        <f aca="false">IF(K284&gt;0,"НУ","")</f>
        <v/>
      </c>
      <c r="L283" s="82" t="str">
        <f aca="false">IF(L284&gt;0,"НУ","")</f>
        <v/>
      </c>
      <c r="M283" s="82" t="str">
        <f aca="false">IF(M284&gt;0,"НУ","")</f>
        <v/>
      </c>
      <c r="N283" s="82" t="str">
        <f aca="false">IF(N284&gt;0,"НУ","")</f>
        <v/>
      </c>
      <c r="O283" s="82" t="str">
        <f aca="false">IF(O284&gt;0,"НУ","")</f>
        <v/>
      </c>
      <c r="P283" s="82" t="str">
        <f aca="false">IF(P284&gt;0,"НУ","")</f>
        <v/>
      </c>
      <c r="Q283" s="82" t="str">
        <f aca="false">IF(Q284&gt;0,"НУ","")</f>
        <v/>
      </c>
      <c r="R283" s="82" t="str">
        <f aca="false">IF(R284&gt;0,"НУ","")</f>
        <v/>
      </c>
      <c r="S283" s="82" t="str">
        <f aca="false">IF(S284&gt;0,"НУ","")</f>
        <v/>
      </c>
      <c r="T283" s="82" t="str">
        <f aca="false">IF(T284&gt;0,"НУ","")</f>
        <v/>
      </c>
      <c r="U283" s="82" t="str">
        <f aca="false">IF(U284&gt;0,"НУ","")</f>
        <v/>
      </c>
      <c r="V283" s="82" t="str">
        <f aca="false">IF(V284&gt;0,"НУ","")</f>
        <v/>
      </c>
      <c r="W283" s="82" t="str">
        <f aca="false">IF(W284&gt;0,"НУ","")</f>
        <v/>
      </c>
      <c r="X283" s="82" t="str">
        <f aca="false">IF(X284&gt;0,"НУ","")</f>
        <v/>
      </c>
      <c r="Y283" s="82" t="str">
        <f aca="false">IF(Y284&gt;0,"НУ","")</f>
        <v/>
      </c>
      <c r="Z283" s="82" t="str">
        <f aca="false">IF(Z284&gt;0,"НУ","")</f>
        <v/>
      </c>
      <c r="AA283" s="82" t="str">
        <f aca="false">IF(AA284&gt;0,"НУ","")</f>
        <v/>
      </c>
      <c r="AB283" s="82" t="str">
        <f aca="false">IF(AB284&gt;0,"НУ","")</f>
        <v/>
      </c>
      <c r="AC283" s="82" t="str">
        <f aca="false">IF(AC284&gt;0,"НУ","")</f>
        <v/>
      </c>
      <c r="AD283" s="82" t="str">
        <f aca="false">IF(AD284&gt;0,"НУ","")</f>
        <v/>
      </c>
      <c r="AE283" s="82" t="str">
        <f aca="false">IF(AE284&gt;0,"НУ","")</f>
        <v/>
      </c>
      <c r="AF283" s="82" t="str">
        <f aca="false">IF(AF284&gt;0,"НУ","")</f>
        <v/>
      </c>
      <c r="AG283" s="82" t="str">
        <f aca="false">IF(AG284&gt;0,"НУ","")</f>
        <v/>
      </c>
      <c r="AH283" s="83" t="str">
        <f aca="false">IF(AH284&gt;0,"НУ","")</f>
        <v/>
      </c>
      <c r="AI283" s="83" t="str">
        <f aca="false">IF(AI284&gt;0,"НУ","")</f>
        <v/>
      </c>
      <c r="AJ283" s="85" t="str">
        <f aca="false">IF(AJ284&gt;0,"НУ","")</f>
        <v/>
      </c>
      <c r="AK283" s="93"/>
      <c r="AL283" s="94"/>
      <c r="AM283" s="95"/>
      <c r="AN283" s="96"/>
      <c r="AO283" s="70"/>
      <c r="AP283" s="70"/>
      <c r="AQ283" s="70"/>
      <c r="AR283" s="98"/>
      <c r="AS283" s="98"/>
      <c r="AT283" s="98"/>
      <c r="AU283" s="98"/>
      <c r="AV283" s="98"/>
      <c r="AW283" s="98"/>
      <c r="AX283" s="98"/>
      <c r="AY283" s="99"/>
      <c r="AZ283" s="99"/>
      <c r="BA283" s="73"/>
    </row>
    <row r="284" customFormat="false" ht="13.5" hidden="false" customHeight="true" outlineLevel="0" collapsed="false">
      <c r="A284" s="57"/>
      <c r="B284" s="58"/>
      <c r="C284" s="102"/>
      <c r="D284" s="60"/>
      <c r="E284" s="101"/>
      <c r="F284" s="87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91"/>
      <c r="AK284" s="93"/>
      <c r="AL284" s="94"/>
      <c r="AM284" s="95"/>
      <c r="AN284" s="96"/>
      <c r="AO284" s="70"/>
      <c r="AP284" s="70"/>
      <c r="AQ284" s="70"/>
      <c r="AR284" s="98"/>
      <c r="AS284" s="98"/>
      <c r="AT284" s="98"/>
      <c r="AU284" s="98"/>
      <c r="AV284" s="98"/>
      <c r="AW284" s="98"/>
      <c r="AX284" s="98"/>
      <c r="AY284" s="99"/>
      <c r="AZ284" s="99"/>
      <c r="BA284" s="73"/>
    </row>
    <row r="285" customFormat="false" ht="12.75" hidden="false" customHeight="true" outlineLevel="0" collapsed="false">
      <c r="A285" s="57" t="n">
        <v>69</v>
      </c>
      <c r="B285" s="58" t="str">
        <f aca="false">IFERROR(VLOOKUP($C285,Списки!$A$1:$C$3999,2,0),"")</f>
        <v/>
      </c>
      <c r="C285" s="102"/>
      <c r="D285" s="60" t="str">
        <f aca="false">IFERROR(VLOOKUP($C285,Списки!$A$1:$C$3999,3,0),"")</f>
        <v/>
      </c>
      <c r="E285" s="92"/>
      <c r="F285" s="61" t="str">
        <f aca="false">VLOOKUP(F$11,Графік!$E$5:$H$32,3,0)</f>
        <v>ВВ</v>
      </c>
      <c r="G285" s="62" t="str">
        <f aca="false">VLOOKUP(G$11,Графік!$E$5:$H$32,3,0)</f>
        <v>ВВ</v>
      </c>
      <c r="H285" s="62" t="str">
        <f aca="false">VLOOKUP(H$11,Графік!$E$5:$H$32,3,0)</f>
        <v>Р</v>
      </c>
      <c r="I285" s="62" t="str">
        <f aca="false">VLOOKUP(I$11,Графік!$E$5:$H$32,3,0)</f>
        <v>Р</v>
      </c>
      <c r="J285" s="62" t="str">
        <f aca="false">VLOOKUP(J$11,Графік!$E$5:$H$32,3,0)</f>
        <v>Р</v>
      </c>
      <c r="K285" s="62" t="str">
        <f aca="false">VLOOKUP(K$11,Графік!$E$5:$H$32,3,0)</f>
        <v>Р</v>
      </c>
      <c r="L285" s="62" t="str">
        <f aca="false">VLOOKUP(L$11,Графік!$E$5:$H$32,3,0)</f>
        <v>ВВ</v>
      </c>
      <c r="M285" s="62" t="str">
        <f aca="false">VLOOKUP(M$11,Графік!$E$5:$H$32,3,0)</f>
        <v>ВВ</v>
      </c>
      <c r="N285" s="62" t="str">
        <f aca="false">VLOOKUP(N$11,Графік!$E$5:$H$32,3,0)</f>
        <v>Р</v>
      </c>
      <c r="O285" s="62" t="str">
        <f aca="false">VLOOKUP(O$11,Графік!$E$5:$H$32,3,0)</f>
        <v>Р</v>
      </c>
      <c r="P285" s="62" t="str">
        <f aca="false">VLOOKUP(P$11,Графік!$E$5:$H$32,3,0)</f>
        <v>Р</v>
      </c>
      <c r="Q285" s="62" t="str">
        <f aca="false">VLOOKUP(Q$11,Графік!$E$5:$H$32,3,0)</f>
        <v>Р</v>
      </c>
      <c r="R285" s="62" t="str">
        <f aca="false">VLOOKUP(R$11,Графік!$E$5:$H$32,3,0)</f>
        <v>ВВ</v>
      </c>
      <c r="S285" s="62" t="str">
        <f aca="false">VLOOKUP(S$11,Графік!$E$5:$H$32,3,0)</f>
        <v>ВВ</v>
      </c>
      <c r="T285" s="62" t="str">
        <f aca="false">VLOOKUP(T$11,Графік!$E$5:$H$32,3,0)</f>
        <v>Р</v>
      </c>
      <c r="U285" s="62" t="str">
        <f aca="false">VLOOKUP(U$11,Графік!$E$5:$H$32,3,0)</f>
        <v>Р</v>
      </c>
      <c r="V285" s="62" t="str">
        <f aca="false">VLOOKUP(V$11,Графік!$E$5:$H$32,3,0)</f>
        <v>Р</v>
      </c>
      <c r="W285" s="62" t="str">
        <f aca="false">VLOOKUP(W$11,Графік!$E$5:$H$32,3,0)</f>
        <v>Р</v>
      </c>
      <c r="X285" s="62" t="str">
        <f aca="false">VLOOKUP(X$11,Графік!$E$5:$H$32,3,0)</f>
        <v>ВВ</v>
      </c>
      <c r="Y285" s="62" t="str">
        <f aca="false">VLOOKUP(Y$11,Графік!$E$5:$H$32,3,0)</f>
        <v>ВВ</v>
      </c>
      <c r="Z285" s="62" t="str">
        <f aca="false">VLOOKUP(Z$11,Графік!$E$5:$H$32,3,0)</f>
        <v>Р</v>
      </c>
      <c r="AA285" s="62" t="str">
        <f aca="false">VLOOKUP(AA$11,Графік!$E$5:$H$32,3,0)</f>
        <v>Р</v>
      </c>
      <c r="AB285" s="62" t="str">
        <f aca="false">VLOOKUP(AB$11,Графік!$E$5:$H$32,3,0)</f>
        <v>Р</v>
      </c>
      <c r="AC285" s="62" t="str">
        <f aca="false">VLOOKUP(AC$11,Графік!$E$5:$H$32,3,0)</f>
        <v>Р</v>
      </c>
      <c r="AD285" s="62" t="str">
        <f aca="false">VLOOKUP(AD$11,Графік!$E$5:$H$32,3,0)</f>
        <v>ВВ</v>
      </c>
      <c r="AE285" s="62" t="str">
        <f aca="false">VLOOKUP(AE$11,Графік!$E$5:$H$32,3,0)</f>
        <v>ВВ</v>
      </c>
      <c r="AF285" s="62" t="str">
        <f aca="false">VLOOKUP(AF$11,Графік!$E$5:$H$32,3,0)</f>
        <v>Р</v>
      </c>
      <c r="AG285" s="62" t="str">
        <f aca="false">VLOOKUP(AG$11,Графік!$E$5:$H$32,3,0)</f>
        <v>Р</v>
      </c>
      <c r="AH285" s="62"/>
      <c r="AI285" s="62"/>
      <c r="AJ285" s="65"/>
      <c r="AK285" s="93" t="n">
        <f aca="false">SUMIF($F285:$AJ288,"Р",$F286:$AJ286)</f>
        <v>144</v>
      </c>
      <c r="AL285" s="94" t="n">
        <f aca="false">SUMIF($F287:$AJ288,"НУ",$F288:$AJ288)</f>
        <v>0</v>
      </c>
      <c r="AM285" s="95" t="n">
        <f aca="false">SUMIF(F285:AJ288,"РВ",F286:AJ286)</f>
        <v>0</v>
      </c>
      <c r="AN285" s="96" t="n">
        <f aca="false">AK285+AL285+AM285</f>
        <v>144</v>
      </c>
      <c r="AO285" s="70" t="n">
        <f aca="false">COUNTIF($F285:$AJ288,"=Р")</f>
        <v>18</v>
      </c>
      <c r="AP285" s="97" t="n">
        <f aca="false">COUNTIF($F285:$AJ288,"=ВВ")</f>
        <v>10</v>
      </c>
      <c r="AQ285" s="97" t="n">
        <f aca="false">COUNTIF($F285:$AJ288,"=В")</f>
        <v>0</v>
      </c>
      <c r="AR285" s="98" t="n">
        <f aca="false">COUNTIF($F285:$AJ288,"=НА")</f>
        <v>0</v>
      </c>
      <c r="AS285" s="98" t="n">
        <f aca="false">COUNTIF(F285:AJ288,"=ТН")</f>
        <v>0</v>
      </c>
      <c r="AT285" s="98" t="n">
        <f aca="false">COUNTIF($F285:$AJ288,"=ВД")</f>
        <v>0</v>
      </c>
      <c r="AU285" s="98" t="n">
        <f aca="false">COUNTIF($F285:$AJ288,"=ВП")</f>
        <v>0</v>
      </c>
      <c r="AV285" s="98" t="n">
        <f aca="false">COUNTIF($F285:$AJ288,"=ДД")</f>
        <v>0</v>
      </c>
      <c r="AW285" s="98" t="n">
        <f aca="false">COUNTIF($F285:$AJ288,"=П")</f>
        <v>0</v>
      </c>
      <c r="AX285" s="98" t="n">
        <f aca="false">COUNTIF($F285:$AJ288,"=ПР")</f>
        <v>0</v>
      </c>
      <c r="AY285" s="99" t="n">
        <f aca="false">COUNTIF($F285:$AJ288,"=І")</f>
        <v>0</v>
      </c>
      <c r="AZ285" s="99" t="n">
        <f aca="false">COUNTIF($F285:$AJ288,"=НЗ")</f>
        <v>0</v>
      </c>
      <c r="BA285" s="73" t="str">
        <f aca="false">IF(C285&gt;1,Графік!$H$36,"")</f>
        <v/>
      </c>
    </row>
    <row r="286" customFormat="false" ht="12.75" hidden="false" customHeight="true" outlineLevel="0" collapsed="false">
      <c r="A286" s="57"/>
      <c r="B286" s="58"/>
      <c r="C286" s="102"/>
      <c r="D286" s="60"/>
      <c r="E286" s="100"/>
      <c r="F286" s="75" t="str">
        <f aca="false">IF(F285="Р",8,"")</f>
        <v/>
      </c>
      <c r="G286" s="76" t="str">
        <f aca="false">IF(G285="Р",8,"")</f>
        <v/>
      </c>
      <c r="H286" s="76" t="n">
        <f aca="false">IF(H285="Р",8,"")</f>
        <v>8</v>
      </c>
      <c r="I286" s="76" t="n">
        <f aca="false">IF(I285="Р",8,"")</f>
        <v>8</v>
      </c>
      <c r="J286" s="76" t="n">
        <f aca="false">IF(J285="Р",8,"")</f>
        <v>8</v>
      </c>
      <c r="K286" s="76" t="n">
        <f aca="false">IF(K285="Р",8,"")</f>
        <v>8</v>
      </c>
      <c r="L286" s="76" t="str">
        <f aca="false">IF(L285="Р",8,"")</f>
        <v/>
      </c>
      <c r="M286" s="76" t="str">
        <f aca="false">IF(M285="Р",8,"")</f>
        <v/>
      </c>
      <c r="N286" s="76" t="n">
        <f aca="false">IF(N285="Р",8,"")</f>
        <v>8</v>
      </c>
      <c r="O286" s="76" t="n">
        <f aca="false">IF(O285="Р",8,"")</f>
        <v>8</v>
      </c>
      <c r="P286" s="76" t="n">
        <f aca="false">IF(P285="Р",8,"")</f>
        <v>8</v>
      </c>
      <c r="Q286" s="76" t="n">
        <f aca="false">IF(Q285="Р",8,"")</f>
        <v>8</v>
      </c>
      <c r="R286" s="76" t="str">
        <f aca="false">IF(R285="Р",8,"")</f>
        <v/>
      </c>
      <c r="S286" s="76" t="str">
        <f aca="false">IF(S285="Р",8,"")</f>
        <v/>
      </c>
      <c r="T286" s="76" t="n">
        <f aca="false">IF(T285="Р",8,"")</f>
        <v>8</v>
      </c>
      <c r="U286" s="76" t="n">
        <f aca="false">IF(U285="Р",8,"")</f>
        <v>8</v>
      </c>
      <c r="V286" s="76" t="n">
        <f aca="false">IF(V285="Р",8,"")</f>
        <v>8</v>
      </c>
      <c r="W286" s="76" t="n">
        <f aca="false">IF(W285="Р",8,"")</f>
        <v>8</v>
      </c>
      <c r="X286" s="76" t="str">
        <f aca="false">IF(X285="Р",8,"")</f>
        <v/>
      </c>
      <c r="Y286" s="76" t="str">
        <f aca="false">IF(Y285="Р",8,"")</f>
        <v/>
      </c>
      <c r="Z286" s="76" t="n">
        <f aca="false">IF(Z285="Р",8,"")</f>
        <v>8</v>
      </c>
      <c r="AA286" s="76" t="n">
        <f aca="false">IF(AA285="Р",8,"")</f>
        <v>8</v>
      </c>
      <c r="AB286" s="76" t="n">
        <f aca="false">IF(AB285="Р",8,"")</f>
        <v>8</v>
      </c>
      <c r="AC286" s="76" t="n">
        <f aca="false">IF(AC285="Р",8,"")</f>
        <v>8</v>
      </c>
      <c r="AD286" s="76" t="str">
        <f aca="false">IF(AD285="Р",8,"")</f>
        <v/>
      </c>
      <c r="AE286" s="76" t="str">
        <f aca="false">IF(AE285="Р",8,"")</f>
        <v/>
      </c>
      <c r="AF286" s="76" t="n">
        <f aca="false">IF(AF285="Р",8,"")</f>
        <v>8</v>
      </c>
      <c r="AG286" s="76" t="n">
        <f aca="false">IF(AG285="Р",8,"")</f>
        <v>8</v>
      </c>
      <c r="AH286" s="76"/>
      <c r="AI286" s="76"/>
      <c r="AJ286" s="79"/>
      <c r="AK286" s="93"/>
      <c r="AL286" s="94"/>
      <c r="AM286" s="95"/>
      <c r="AN286" s="96"/>
      <c r="AO286" s="70"/>
      <c r="AP286" s="70"/>
      <c r="AQ286" s="70"/>
      <c r="AR286" s="98"/>
      <c r="AS286" s="98"/>
      <c r="AT286" s="98"/>
      <c r="AU286" s="98"/>
      <c r="AV286" s="98"/>
      <c r="AW286" s="98"/>
      <c r="AX286" s="98"/>
      <c r="AY286" s="99"/>
      <c r="AZ286" s="99"/>
      <c r="BA286" s="73"/>
    </row>
    <row r="287" customFormat="false" ht="12.75" hidden="false" customHeight="true" outlineLevel="0" collapsed="false">
      <c r="A287" s="57"/>
      <c r="B287" s="58"/>
      <c r="C287" s="102"/>
      <c r="D287" s="60"/>
      <c r="E287" s="100"/>
      <c r="F287" s="81" t="str">
        <f aca="false">IF(F288&gt;0,"НУ","")</f>
        <v/>
      </c>
      <c r="G287" s="82" t="str">
        <f aca="false">IF(G288&gt;0,"НУ","")</f>
        <v/>
      </c>
      <c r="H287" s="82" t="str">
        <f aca="false">IF(H288&gt;0,"НУ","")</f>
        <v/>
      </c>
      <c r="I287" s="82" t="str">
        <f aca="false">IF(I288&gt;0,"НУ","")</f>
        <v/>
      </c>
      <c r="J287" s="82" t="str">
        <f aca="false">IF(J288&gt;0,"НУ","")</f>
        <v/>
      </c>
      <c r="K287" s="82" t="str">
        <f aca="false">IF(K288&gt;0,"НУ","")</f>
        <v/>
      </c>
      <c r="L287" s="82" t="str">
        <f aca="false">IF(L288&gt;0,"НУ","")</f>
        <v/>
      </c>
      <c r="M287" s="82" t="str">
        <f aca="false">IF(M288&gt;0,"НУ","")</f>
        <v/>
      </c>
      <c r="N287" s="82" t="str">
        <f aca="false">IF(N288&gt;0,"НУ","")</f>
        <v/>
      </c>
      <c r="O287" s="82" t="str">
        <f aca="false">IF(O288&gt;0,"НУ","")</f>
        <v/>
      </c>
      <c r="P287" s="82" t="str">
        <f aca="false">IF(P288&gt;0,"НУ","")</f>
        <v/>
      </c>
      <c r="Q287" s="82" t="str">
        <f aca="false">IF(Q288&gt;0,"НУ","")</f>
        <v/>
      </c>
      <c r="R287" s="82" t="str">
        <f aca="false">IF(R288&gt;0,"НУ","")</f>
        <v/>
      </c>
      <c r="S287" s="82" t="str">
        <f aca="false">IF(S288&gt;0,"НУ","")</f>
        <v/>
      </c>
      <c r="T287" s="82" t="str">
        <f aca="false">IF(T288&gt;0,"НУ","")</f>
        <v/>
      </c>
      <c r="U287" s="82" t="str">
        <f aca="false">IF(U288&gt;0,"НУ","")</f>
        <v/>
      </c>
      <c r="V287" s="82" t="str">
        <f aca="false">IF(V288&gt;0,"НУ","")</f>
        <v/>
      </c>
      <c r="W287" s="82" t="str">
        <f aca="false">IF(W288&gt;0,"НУ","")</f>
        <v/>
      </c>
      <c r="X287" s="82" t="str">
        <f aca="false">IF(X288&gt;0,"НУ","")</f>
        <v/>
      </c>
      <c r="Y287" s="82" t="str">
        <f aca="false">IF(Y288&gt;0,"НУ","")</f>
        <v/>
      </c>
      <c r="Z287" s="82" t="str">
        <f aca="false">IF(Z288&gt;0,"НУ","")</f>
        <v/>
      </c>
      <c r="AA287" s="82" t="str">
        <f aca="false">IF(AA288&gt;0,"НУ","")</f>
        <v/>
      </c>
      <c r="AB287" s="82" t="str">
        <f aca="false">IF(AB288&gt;0,"НУ","")</f>
        <v/>
      </c>
      <c r="AC287" s="82" t="str">
        <f aca="false">IF(AC288&gt;0,"НУ","")</f>
        <v/>
      </c>
      <c r="AD287" s="82" t="str">
        <f aca="false">IF(AD288&gt;0,"НУ","")</f>
        <v/>
      </c>
      <c r="AE287" s="82" t="str">
        <f aca="false">IF(AE288&gt;0,"НУ","")</f>
        <v/>
      </c>
      <c r="AF287" s="82" t="str">
        <f aca="false">IF(AF288&gt;0,"НУ","")</f>
        <v/>
      </c>
      <c r="AG287" s="82" t="str">
        <f aca="false">IF(AG288&gt;0,"НУ","")</f>
        <v/>
      </c>
      <c r="AH287" s="83" t="str">
        <f aca="false">IF(AH288&gt;0,"НУ","")</f>
        <v/>
      </c>
      <c r="AI287" s="83" t="str">
        <f aca="false">IF(AI288&gt;0,"НУ","")</f>
        <v/>
      </c>
      <c r="AJ287" s="85" t="str">
        <f aca="false">IF(AJ288&gt;0,"НУ","")</f>
        <v/>
      </c>
      <c r="AK287" s="93"/>
      <c r="AL287" s="94"/>
      <c r="AM287" s="95"/>
      <c r="AN287" s="96"/>
      <c r="AO287" s="70"/>
      <c r="AP287" s="70"/>
      <c r="AQ287" s="70"/>
      <c r="AR287" s="98"/>
      <c r="AS287" s="98"/>
      <c r="AT287" s="98"/>
      <c r="AU287" s="98"/>
      <c r="AV287" s="98"/>
      <c r="AW287" s="98"/>
      <c r="AX287" s="98"/>
      <c r="AY287" s="99"/>
      <c r="AZ287" s="99"/>
      <c r="BA287" s="73"/>
    </row>
    <row r="288" customFormat="false" ht="13.5" hidden="false" customHeight="true" outlineLevel="0" collapsed="false">
      <c r="A288" s="57"/>
      <c r="B288" s="58"/>
      <c r="C288" s="102"/>
      <c r="D288" s="60"/>
      <c r="E288" s="101"/>
      <c r="F288" s="87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91"/>
      <c r="AK288" s="93"/>
      <c r="AL288" s="94"/>
      <c r="AM288" s="95"/>
      <c r="AN288" s="96"/>
      <c r="AO288" s="70"/>
      <c r="AP288" s="70"/>
      <c r="AQ288" s="70"/>
      <c r="AR288" s="98"/>
      <c r="AS288" s="98"/>
      <c r="AT288" s="98"/>
      <c r="AU288" s="98"/>
      <c r="AV288" s="98"/>
      <c r="AW288" s="98"/>
      <c r="AX288" s="98"/>
      <c r="AY288" s="99"/>
      <c r="AZ288" s="99"/>
      <c r="BA288" s="73"/>
    </row>
    <row r="289" customFormat="false" ht="12.75" hidden="false" customHeight="true" outlineLevel="0" collapsed="false">
      <c r="A289" s="57" t="n">
        <v>70</v>
      </c>
      <c r="B289" s="58" t="str">
        <f aca="false">IFERROR(VLOOKUP($C289,Списки!$A$1:$C$3999,2,0),"")</f>
        <v/>
      </c>
      <c r="C289" s="102"/>
      <c r="D289" s="60" t="str">
        <f aca="false">IFERROR(VLOOKUP($C289,Списки!$A$1:$C$3999,3,0),"")</f>
        <v/>
      </c>
      <c r="E289" s="92"/>
      <c r="F289" s="61" t="str">
        <f aca="false">VLOOKUP(F$11,Графік!$E$5:$H$32,3,0)</f>
        <v>ВВ</v>
      </c>
      <c r="G289" s="62" t="str">
        <f aca="false">VLOOKUP(G$11,Графік!$E$5:$H$32,3,0)</f>
        <v>ВВ</v>
      </c>
      <c r="H289" s="62" t="str">
        <f aca="false">VLOOKUP(H$11,Графік!$E$5:$H$32,3,0)</f>
        <v>Р</v>
      </c>
      <c r="I289" s="62" t="str">
        <f aca="false">VLOOKUP(I$11,Графік!$E$5:$H$32,3,0)</f>
        <v>Р</v>
      </c>
      <c r="J289" s="62" t="str">
        <f aca="false">VLOOKUP(J$11,Графік!$E$5:$H$32,3,0)</f>
        <v>Р</v>
      </c>
      <c r="K289" s="62" t="str">
        <f aca="false">VLOOKUP(K$11,Графік!$E$5:$H$32,3,0)</f>
        <v>Р</v>
      </c>
      <c r="L289" s="62" t="str">
        <f aca="false">VLOOKUP(L$11,Графік!$E$5:$H$32,3,0)</f>
        <v>ВВ</v>
      </c>
      <c r="M289" s="62" t="str">
        <f aca="false">VLOOKUP(M$11,Графік!$E$5:$H$32,3,0)</f>
        <v>ВВ</v>
      </c>
      <c r="N289" s="62" t="str">
        <f aca="false">VLOOKUP(N$11,Графік!$E$5:$H$32,3,0)</f>
        <v>Р</v>
      </c>
      <c r="O289" s="62" t="str">
        <f aca="false">VLOOKUP(O$11,Графік!$E$5:$H$32,3,0)</f>
        <v>Р</v>
      </c>
      <c r="P289" s="62" t="str">
        <f aca="false">VLOOKUP(P$11,Графік!$E$5:$H$32,3,0)</f>
        <v>Р</v>
      </c>
      <c r="Q289" s="62" t="str">
        <f aca="false">VLOOKUP(Q$11,Графік!$E$5:$H$32,3,0)</f>
        <v>Р</v>
      </c>
      <c r="R289" s="62" t="str">
        <f aca="false">VLOOKUP(R$11,Графік!$E$5:$H$32,3,0)</f>
        <v>ВВ</v>
      </c>
      <c r="S289" s="62" t="str">
        <f aca="false">VLOOKUP(S$11,Графік!$E$5:$H$32,3,0)</f>
        <v>ВВ</v>
      </c>
      <c r="T289" s="62" t="str">
        <f aca="false">VLOOKUP(T$11,Графік!$E$5:$H$32,3,0)</f>
        <v>Р</v>
      </c>
      <c r="U289" s="62" t="str">
        <f aca="false">VLOOKUP(U$11,Графік!$E$5:$H$32,3,0)</f>
        <v>Р</v>
      </c>
      <c r="V289" s="62" t="str">
        <f aca="false">VLOOKUP(V$11,Графік!$E$5:$H$32,3,0)</f>
        <v>Р</v>
      </c>
      <c r="W289" s="62" t="str">
        <f aca="false">VLOOKUP(W$11,Графік!$E$5:$H$32,3,0)</f>
        <v>Р</v>
      </c>
      <c r="X289" s="62" t="str">
        <f aca="false">VLOOKUP(X$11,Графік!$E$5:$H$32,3,0)</f>
        <v>ВВ</v>
      </c>
      <c r="Y289" s="62" t="str">
        <f aca="false">VLOOKUP(Y$11,Графік!$E$5:$H$32,3,0)</f>
        <v>ВВ</v>
      </c>
      <c r="Z289" s="62" t="str">
        <f aca="false">VLOOKUP(Z$11,Графік!$E$5:$H$32,3,0)</f>
        <v>Р</v>
      </c>
      <c r="AA289" s="62" t="str">
        <f aca="false">VLOOKUP(AA$11,Графік!$E$5:$H$32,3,0)</f>
        <v>Р</v>
      </c>
      <c r="AB289" s="62" t="str">
        <f aca="false">VLOOKUP(AB$11,Графік!$E$5:$H$32,3,0)</f>
        <v>Р</v>
      </c>
      <c r="AC289" s="62" t="str">
        <f aca="false">VLOOKUP(AC$11,Графік!$E$5:$H$32,3,0)</f>
        <v>Р</v>
      </c>
      <c r="AD289" s="62" t="str">
        <f aca="false">VLOOKUP(AD$11,Графік!$E$5:$H$32,3,0)</f>
        <v>ВВ</v>
      </c>
      <c r="AE289" s="62" t="str">
        <f aca="false">VLOOKUP(AE$11,Графік!$E$5:$H$32,3,0)</f>
        <v>ВВ</v>
      </c>
      <c r="AF289" s="62" t="str">
        <f aca="false">VLOOKUP(AF$11,Графік!$E$5:$H$32,3,0)</f>
        <v>Р</v>
      </c>
      <c r="AG289" s="62" t="str">
        <f aca="false">VLOOKUP(AG$11,Графік!$E$5:$H$32,3,0)</f>
        <v>Р</v>
      </c>
      <c r="AH289" s="62"/>
      <c r="AI289" s="62"/>
      <c r="AJ289" s="65"/>
      <c r="AK289" s="93" t="n">
        <f aca="false">SUMIF($F289:$AJ292,"Р",$F290:$AJ290)</f>
        <v>144</v>
      </c>
      <c r="AL289" s="94" t="n">
        <f aca="false">SUMIF($F291:$AJ292,"НУ",$F292:$AJ292)</f>
        <v>0</v>
      </c>
      <c r="AM289" s="95" t="n">
        <f aca="false">SUMIF(F289:AJ292,"РВ",F290:AJ290)</f>
        <v>0</v>
      </c>
      <c r="AN289" s="96" t="n">
        <f aca="false">AK289+AL289+AM289</f>
        <v>144</v>
      </c>
      <c r="AO289" s="70" t="n">
        <f aca="false">COUNTIF($F289:$AJ292,"=Р")</f>
        <v>18</v>
      </c>
      <c r="AP289" s="97" t="n">
        <f aca="false">COUNTIF($F289:$AJ292,"=ВВ")</f>
        <v>10</v>
      </c>
      <c r="AQ289" s="97" t="n">
        <f aca="false">COUNTIF($F289:$AJ292,"=В")</f>
        <v>0</v>
      </c>
      <c r="AR289" s="98" t="n">
        <f aca="false">COUNTIF($F289:$AJ292,"=НА")</f>
        <v>0</v>
      </c>
      <c r="AS289" s="98" t="n">
        <f aca="false">COUNTIF(F289:AJ292,"=ТН")</f>
        <v>0</v>
      </c>
      <c r="AT289" s="98" t="n">
        <f aca="false">COUNTIF($F289:$AJ292,"=ВД")</f>
        <v>0</v>
      </c>
      <c r="AU289" s="98" t="n">
        <f aca="false">COUNTIF($F289:$AJ292,"=ВП")</f>
        <v>0</v>
      </c>
      <c r="AV289" s="98" t="n">
        <f aca="false">COUNTIF($F289:$AJ292,"=ДД")</f>
        <v>0</v>
      </c>
      <c r="AW289" s="98" t="n">
        <f aca="false">COUNTIF($F289:$AJ292,"=П")</f>
        <v>0</v>
      </c>
      <c r="AX289" s="98" t="n">
        <f aca="false">COUNTIF($F289:$AJ292,"=ПР")</f>
        <v>0</v>
      </c>
      <c r="AY289" s="99" t="n">
        <f aca="false">COUNTIF($F289:$AJ292,"=І")</f>
        <v>0</v>
      </c>
      <c r="AZ289" s="99" t="n">
        <f aca="false">COUNTIF($F289:$AJ292,"=НЗ")</f>
        <v>0</v>
      </c>
      <c r="BA289" s="73" t="str">
        <f aca="false">IF(C289&gt;1,Графік!$H$36,"")</f>
        <v/>
      </c>
    </row>
    <row r="290" customFormat="false" ht="12.75" hidden="false" customHeight="true" outlineLevel="0" collapsed="false">
      <c r="A290" s="57"/>
      <c r="B290" s="58"/>
      <c r="C290" s="102"/>
      <c r="D290" s="60"/>
      <c r="E290" s="100"/>
      <c r="F290" s="75" t="str">
        <f aca="false">IF(F289="Р",8,"")</f>
        <v/>
      </c>
      <c r="G290" s="76" t="str">
        <f aca="false">IF(G289="Р",8,"")</f>
        <v/>
      </c>
      <c r="H290" s="76" t="n">
        <f aca="false">IF(H289="Р",8,"")</f>
        <v>8</v>
      </c>
      <c r="I290" s="76" t="n">
        <f aca="false">IF(I289="Р",8,"")</f>
        <v>8</v>
      </c>
      <c r="J290" s="76" t="n">
        <f aca="false">IF(J289="Р",8,"")</f>
        <v>8</v>
      </c>
      <c r="K290" s="76" t="n">
        <f aca="false">IF(K289="Р",8,"")</f>
        <v>8</v>
      </c>
      <c r="L290" s="76" t="str">
        <f aca="false">IF(L289="Р",8,"")</f>
        <v/>
      </c>
      <c r="M290" s="76" t="str">
        <f aca="false">IF(M289="Р",8,"")</f>
        <v/>
      </c>
      <c r="N290" s="76" t="n">
        <f aca="false">IF(N289="Р",8,"")</f>
        <v>8</v>
      </c>
      <c r="O290" s="76" t="n">
        <f aca="false">IF(O289="Р",8,"")</f>
        <v>8</v>
      </c>
      <c r="P290" s="76" t="n">
        <f aca="false">IF(P289="Р",8,"")</f>
        <v>8</v>
      </c>
      <c r="Q290" s="76" t="n">
        <f aca="false">IF(Q289="Р",8,"")</f>
        <v>8</v>
      </c>
      <c r="R290" s="76" t="str">
        <f aca="false">IF(R289="Р",8,"")</f>
        <v/>
      </c>
      <c r="S290" s="76" t="str">
        <f aca="false">IF(S289="Р",8,"")</f>
        <v/>
      </c>
      <c r="T290" s="76" t="n">
        <f aca="false">IF(T289="Р",8,"")</f>
        <v>8</v>
      </c>
      <c r="U290" s="76" t="n">
        <f aca="false">IF(U289="Р",8,"")</f>
        <v>8</v>
      </c>
      <c r="V290" s="76" t="n">
        <f aca="false">IF(V289="Р",8,"")</f>
        <v>8</v>
      </c>
      <c r="W290" s="76" t="n">
        <f aca="false">IF(W289="Р",8,"")</f>
        <v>8</v>
      </c>
      <c r="X290" s="76" t="str">
        <f aca="false">IF(X289="Р",8,"")</f>
        <v/>
      </c>
      <c r="Y290" s="76" t="str">
        <f aca="false">IF(Y289="Р",8,"")</f>
        <v/>
      </c>
      <c r="Z290" s="76" t="n">
        <f aca="false">IF(Z289="Р",8,"")</f>
        <v>8</v>
      </c>
      <c r="AA290" s="76" t="n">
        <f aca="false">IF(AA289="Р",8,"")</f>
        <v>8</v>
      </c>
      <c r="AB290" s="76" t="n">
        <f aca="false">IF(AB289="Р",8,"")</f>
        <v>8</v>
      </c>
      <c r="AC290" s="76" t="n">
        <f aca="false">IF(AC289="Р",8,"")</f>
        <v>8</v>
      </c>
      <c r="AD290" s="76" t="str">
        <f aca="false">IF(AD289="Р",8,"")</f>
        <v/>
      </c>
      <c r="AE290" s="76" t="str">
        <f aca="false">IF(AE289="Р",8,"")</f>
        <v/>
      </c>
      <c r="AF290" s="76" t="n">
        <f aca="false">IF(AF289="Р",8,"")</f>
        <v>8</v>
      </c>
      <c r="AG290" s="76" t="n">
        <f aca="false">IF(AG289="Р",8,"")</f>
        <v>8</v>
      </c>
      <c r="AH290" s="76"/>
      <c r="AI290" s="76"/>
      <c r="AJ290" s="79"/>
      <c r="AK290" s="93"/>
      <c r="AL290" s="94"/>
      <c r="AM290" s="95"/>
      <c r="AN290" s="96"/>
      <c r="AO290" s="70"/>
      <c r="AP290" s="70"/>
      <c r="AQ290" s="70"/>
      <c r="AR290" s="98"/>
      <c r="AS290" s="98"/>
      <c r="AT290" s="98"/>
      <c r="AU290" s="98"/>
      <c r="AV290" s="98"/>
      <c r="AW290" s="98"/>
      <c r="AX290" s="98"/>
      <c r="AY290" s="99"/>
      <c r="AZ290" s="99"/>
      <c r="BA290" s="73"/>
    </row>
    <row r="291" customFormat="false" ht="12.75" hidden="false" customHeight="true" outlineLevel="0" collapsed="false">
      <c r="A291" s="57"/>
      <c r="B291" s="58"/>
      <c r="C291" s="102"/>
      <c r="D291" s="60"/>
      <c r="E291" s="100"/>
      <c r="F291" s="81" t="str">
        <f aca="false">IF(F292&gt;0,"НУ","")</f>
        <v/>
      </c>
      <c r="G291" s="82" t="str">
        <f aca="false">IF(G292&gt;0,"НУ","")</f>
        <v/>
      </c>
      <c r="H291" s="82" t="str">
        <f aca="false">IF(H292&gt;0,"НУ","")</f>
        <v/>
      </c>
      <c r="I291" s="82" t="str">
        <f aca="false">IF(I292&gt;0,"НУ","")</f>
        <v/>
      </c>
      <c r="J291" s="82" t="str">
        <f aca="false">IF(J292&gt;0,"НУ","")</f>
        <v/>
      </c>
      <c r="K291" s="82" t="str">
        <f aca="false">IF(K292&gt;0,"НУ","")</f>
        <v/>
      </c>
      <c r="L291" s="82" t="str">
        <f aca="false">IF(L292&gt;0,"НУ","")</f>
        <v/>
      </c>
      <c r="M291" s="82" t="str">
        <f aca="false">IF(M292&gt;0,"НУ","")</f>
        <v/>
      </c>
      <c r="N291" s="82" t="str">
        <f aca="false">IF(N292&gt;0,"НУ","")</f>
        <v/>
      </c>
      <c r="O291" s="82" t="str">
        <f aca="false">IF(O292&gt;0,"НУ","")</f>
        <v/>
      </c>
      <c r="P291" s="82" t="str">
        <f aca="false">IF(P292&gt;0,"НУ","")</f>
        <v/>
      </c>
      <c r="Q291" s="82" t="str">
        <f aca="false">IF(Q292&gt;0,"НУ","")</f>
        <v/>
      </c>
      <c r="R291" s="82" t="str">
        <f aca="false">IF(R292&gt;0,"НУ","")</f>
        <v/>
      </c>
      <c r="S291" s="82" t="str">
        <f aca="false">IF(S292&gt;0,"НУ","")</f>
        <v/>
      </c>
      <c r="T291" s="82" t="str">
        <f aca="false">IF(T292&gt;0,"НУ","")</f>
        <v/>
      </c>
      <c r="U291" s="82" t="str">
        <f aca="false">IF(U292&gt;0,"НУ","")</f>
        <v/>
      </c>
      <c r="V291" s="82" t="str">
        <f aca="false">IF(V292&gt;0,"НУ","")</f>
        <v/>
      </c>
      <c r="W291" s="82" t="str">
        <f aca="false">IF(W292&gt;0,"НУ","")</f>
        <v/>
      </c>
      <c r="X291" s="82" t="str">
        <f aca="false">IF(X292&gt;0,"НУ","")</f>
        <v/>
      </c>
      <c r="Y291" s="82" t="str">
        <f aca="false">IF(Y292&gt;0,"НУ","")</f>
        <v/>
      </c>
      <c r="Z291" s="82" t="str">
        <f aca="false">IF(Z292&gt;0,"НУ","")</f>
        <v/>
      </c>
      <c r="AA291" s="82" t="str">
        <f aca="false">IF(AA292&gt;0,"НУ","")</f>
        <v/>
      </c>
      <c r="AB291" s="82" t="str">
        <f aca="false">IF(AB292&gt;0,"НУ","")</f>
        <v/>
      </c>
      <c r="AC291" s="82" t="str">
        <f aca="false">IF(AC292&gt;0,"НУ","")</f>
        <v/>
      </c>
      <c r="AD291" s="82" t="str">
        <f aca="false">IF(AD292&gt;0,"НУ","")</f>
        <v/>
      </c>
      <c r="AE291" s="82" t="str">
        <f aca="false">IF(AE292&gt;0,"НУ","")</f>
        <v/>
      </c>
      <c r="AF291" s="82" t="str">
        <f aca="false">IF(AF292&gt;0,"НУ","")</f>
        <v/>
      </c>
      <c r="AG291" s="82" t="str">
        <f aca="false">IF(AG292&gt;0,"НУ","")</f>
        <v/>
      </c>
      <c r="AH291" s="83" t="str">
        <f aca="false">IF(AH292&gt;0,"НУ","")</f>
        <v/>
      </c>
      <c r="AI291" s="83" t="str">
        <f aca="false">IF(AI292&gt;0,"НУ","")</f>
        <v/>
      </c>
      <c r="AJ291" s="85" t="str">
        <f aca="false">IF(AJ292&gt;0,"НУ","")</f>
        <v/>
      </c>
      <c r="AK291" s="93"/>
      <c r="AL291" s="94"/>
      <c r="AM291" s="95"/>
      <c r="AN291" s="96"/>
      <c r="AO291" s="70"/>
      <c r="AP291" s="70"/>
      <c r="AQ291" s="70"/>
      <c r="AR291" s="98"/>
      <c r="AS291" s="98"/>
      <c r="AT291" s="98"/>
      <c r="AU291" s="98"/>
      <c r="AV291" s="98"/>
      <c r="AW291" s="98"/>
      <c r="AX291" s="98"/>
      <c r="AY291" s="99"/>
      <c r="AZ291" s="99"/>
      <c r="BA291" s="73"/>
    </row>
    <row r="292" customFormat="false" ht="13.5" hidden="false" customHeight="true" outlineLevel="0" collapsed="false">
      <c r="A292" s="57"/>
      <c r="B292" s="58"/>
      <c r="C292" s="102"/>
      <c r="D292" s="60"/>
      <c r="E292" s="101"/>
      <c r="F292" s="87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91"/>
      <c r="AK292" s="93"/>
      <c r="AL292" s="94"/>
      <c r="AM292" s="95"/>
      <c r="AN292" s="96"/>
      <c r="AO292" s="70"/>
      <c r="AP292" s="70"/>
      <c r="AQ292" s="70"/>
      <c r="AR292" s="98"/>
      <c r="AS292" s="98"/>
      <c r="AT292" s="98"/>
      <c r="AU292" s="98"/>
      <c r="AV292" s="98"/>
      <c r="AW292" s="98"/>
      <c r="AX292" s="98"/>
      <c r="AY292" s="99"/>
      <c r="AZ292" s="99"/>
      <c r="BA292" s="73"/>
    </row>
    <row r="293" customFormat="false" ht="12.75" hidden="false" customHeight="true" outlineLevel="0" collapsed="false">
      <c r="A293" s="57" t="n">
        <v>71</v>
      </c>
      <c r="B293" s="58" t="str">
        <f aca="false">IFERROR(VLOOKUP($C293,Списки!$A$1:$C$3999,2,0),"")</f>
        <v/>
      </c>
      <c r="C293" s="102"/>
      <c r="D293" s="60" t="str">
        <f aca="false">IFERROR(VLOOKUP($C293,Списки!$A$1:$C$3999,3,0),"")</f>
        <v/>
      </c>
      <c r="E293" s="92"/>
      <c r="F293" s="61" t="str">
        <f aca="false">VLOOKUP(F$11,Графік!$E$5:$H$32,3,0)</f>
        <v>ВВ</v>
      </c>
      <c r="G293" s="62" t="str">
        <f aca="false">VLOOKUP(G$11,Графік!$E$5:$H$32,3,0)</f>
        <v>ВВ</v>
      </c>
      <c r="H293" s="62" t="str">
        <f aca="false">VLOOKUP(H$11,Графік!$E$5:$H$32,3,0)</f>
        <v>Р</v>
      </c>
      <c r="I293" s="62" t="str">
        <f aca="false">VLOOKUP(I$11,Графік!$E$5:$H$32,3,0)</f>
        <v>Р</v>
      </c>
      <c r="J293" s="62" t="str">
        <f aca="false">VLOOKUP(J$11,Графік!$E$5:$H$32,3,0)</f>
        <v>Р</v>
      </c>
      <c r="K293" s="62" t="str">
        <f aca="false">VLOOKUP(K$11,Графік!$E$5:$H$32,3,0)</f>
        <v>Р</v>
      </c>
      <c r="L293" s="62" t="str">
        <f aca="false">VLOOKUP(L$11,Графік!$E$5:$H$32,3,0)</f>
        <v>ВВ</v>
      </c>
      <c r="M293" s="62" t="str">
        <f aca="false">VLOOKUP(M$11,Графік!$E$5:$H$32,3,0)</f>
        <v>ВВ</v>
      </c>
      <c r="N293" s="62" t="str">
        <f aca="false">VLOOKUP(N$11,Графік!$E$5:$H$32,3,0)</f>
        <v>Р</v>
      </c>
      <c r="O293" s="62" t="str">
        <f aca="false">VLOOKUP(O$11,Графік!$E$5:$H$32,3,0)</f>
        <v>Р</v>
      </c>
      <c r="P293" s="62" t="str">
        <f aca="false">VLOOKUP(P$11,Графік!$E$5:$H$32,3,0)</f>
        <v>Р</v>
      </c>
      <c r="Q293" s="62" t="str">
        <f aca="false">VLOOKUP(Q$11,Графік!$E$5:$H$32,3,0)</f>
        <v>Р</v>
      </c>
      <c r="R293" s="62" t="str">
        <f aca="false">VLOOKUP(R$11,Графік!$E$5:$H$32,3,0)</f>
        <v>ВВ</v>
      </c>
      <c r="S293" s="62" t="str">
        <f aca="false">VLOOKUP(S$11,Графік!$E$5:$H$32,3,0)</f>
        <v>ВВ</v>
      </c>
      <c r="T293" s="62" t="str">
        <f aca="false">VLOOKUP(T$11,Графік!$E$5:$H$32,3,0)</f>
        <v>Р</v>
      </c>
      <c r="U293" s="62" t="str">
        <f aca="false">VLOOKUP(U$11,Графік!$E$5:$H$32,3,0)</f>
        <v>Р</v>
      </c>
      <c r="V293" s="62" t="str">
        <f aca="false">VLOOKUP(V$11,Графік!$E$5:$H$32,3,0)</f>
        <v>Р</v>
      </c>
      <c r="W293" s="62" t="str">
        <f aca="false">VLOOKUP(W$11,Графік!$E$5:$H$32,3,0)</f>
        <v>Р</v>
      </c>
      <c r="X293" s="62" t="str">
        <f aca="false">VLOOKUP(X$11,Графік!$E$5:$H$32,3,0)</f>
        <v>ВВ</v>
      </c>
      <c r="Y293" s="62" t="str">
        <f aca="false">VLOOKUP(Y$11,Графік!$E$5:$H$32,3,0)</f>
        <v>ВВ</v>
      </c>
      <c r="Z293" s="62" t="str">
        <f aca="false">VLOOKUP(Z$11,Графік!$E$5:$H$32,3,0)</f>
        <v>Р</v>
      </c>
      <c r="AA293" s="62" t="str">
        <f aca="false">VLOOKUP(AA$11,Графік!$E$5:$H$32,3,0)</f>
        <v>Р</v>
      </c>
      <c r="AB293" s="62" t="str">
        <f aca="false">VLOOKUP(AB$11,Графік!$E$5:$H$32,3,0)</f>
        <v>Р</v>
      </c>
      <c r="AC293" s="62" t="str">
        <f aca="false">VLOOKUP(AC$11,Графік!$E$5:$H$32,3,0)</f>
        <v>Р</v>
      </c>
      <c r="AD293" s="62" t="str">
        <f aca="false">VLOOKUP(AD$11,Графік!$E$5:$H$32,3,0)</f>
        <v>ВВ</v>
      </c>
      <c r="AE293" s="62" t="str">
        <f aca="false">VLOOKUP(AE$11,Графік!$E$5:$H$32,3,0)</f>
        <v>ВВ</v>
      </c>
      <c r="AF293" s="62" t="str">
        <f aca="false">VLOOKUP(AF$11,Графік!$E$5:$H$32,3,0)</f>
        <v>Р</v>
      </c>
      <c r="AG293" s="62" t="str">
        <f aca="false">VLOOKUP(AG$11,Графік!$E$5:$H$32,3,0)</f>
        <v>Р</v>
      </c>
      <c r="AH293" s="62"/>
      <c r="AI293" s="62"/>
      <c r="AJ293" s="65"/>
      <c r="AK293" s="93" t="n">
        <f aca="false">SUMIF($F293:$AJ296,"Р",$F294:$AJ294)</f>
        <v>144</v>
      </c>
      <c r="AL293" s="94" t="n">
        <f aca="false">SUMIF($F295:$AJ296,"НУ",$F296:$AJ296)</f>
        <v>0</v>
      </c>
      <c r="AM293" s="95" t="n">
        <f aca="false">SUMIF(F293:AJ296,"РВ",F294:AJ294)</f>
        <v>0</v>
      </c>
      <c r="AN293" s="96" t="n">
        <f aca="false">AK293+AL293+AM293</f>
        <v>144</v>
      </c>
      <c r="AO293" s="70" t="n">
        <f aca="false">COUNTIF($F293:$AJ296,"=Р")</f>
        <v>18</v>
      </c>
      <c r="AP293" s="97" t="n">
        <f aca="false">COUNTIF($F293:$AJ296,"=ВВ")</f>
        <v>10</v>
      </c>
      <c r="AQ293" s="97" t="n">
        <f aca="false">COUNTIF($F293:$AJ296,"=В")</f>
        <v>0</v>
      </c>
      <c r="AR293" s="98" t="n">
        <f aca="false">COUNTIF($F293:$AJ296,"=НА")</f>
        <v>0</v>
      </c>
      <c r="AS293" s="98" t="n">
        <f aca="false">COUNTIF(F293:AJ296,"=ТН")</f>
        <v>0</v>
      </c>
      <c r="AT293" s="98" t="n">
        <f aca="false">COUNTIF($F293:$AJ296,"=ВД")</f>
        <v>0</v>
      </c>
      <c r="AU293" s="98" t="n">
        <f aca="false">COUNTIF($F293:$AJ296,"=ВП")</f>
        <v>0</v>
      </c>
      <c r="AV293" s="98" t="n">
        <f aca="false">COUNTIF($F293:$AJ296,"=ДД")</f>
        <v>0</v>
      </c>
      <c r="AW293" s="98" t="n">
        <f aca="false">COUNTIF($F293:$AJ296,"=П")</f>
        <v>0</v>
      </c>
      <c r="AX293" s="98" t="n">
        <f aca="false">COUNTIF($F293:$AJ296,"=ПР")</f>
        <v>0</v>
      </c>
      <c r="AY293" s="99" t="n">
        <f aca="false">COUNTIF($F293:$AJ296,"=І")</f>
        <v>0</v>
      </c>
      <c r="AZ293" s="99" t="n">
        <f aca="false">COUNTIF($F293:$AJ296,"=НЗ")</f>
        <v>0</v>
      </c>
      <c r="BA293" s="73" t="str">
        <f aca="false">IF(C293&gt;1,Графік!$H$36,"")</f>
        <v/>
      </c>
    </row>
    <row r="294" customFormat="false" ht="12.75" hidden="false" customHeight="true" outlineLevel="0" collapsed="false">
      <c r="A294" s="57"/>
      <c r="B294" s="58"/>
      <c r="C294" s="102"/>
      <c r="D294" s="60"/>
      <c r="E294" s="100"/>
      <c r="F294" s="75" t="str">
        <f aca="false">IF(F293="Р",8,"")</f>
        <v/>
      </c>
      <c r="G294" s="76" t="str">
        <f aca="false">IF(G293="Р",8,"")</f>
        <v/>
      </c>
      <c r="H294" s="76" t="n">
        <f aca="false">IF(H293="Р",8,"")</f>
        <v>8</v>
      </c>
      <c r="I294" s="76" t="n">
        <f aca="false">IF(I293="Р",8,"")</f>
        <v>8</v>
      </c>
      <c r="J294" s="76" t="n">
        <f aca="false">IF(J293="Р",8,"")</f>
        <v>8</v>
      </c>
      <c r="K294" s="76" t="n">
        <f aca="false">IF(K293="Р",8,"")</f>
        <v>8</v>
      </c>
      <c r="L294" s="76" t="str">
        <f aca="false">IF(L293="Р",8,"")</f>
        <v/>
      </c>
      <c r="M294" s="76" t="str">
        <f aca="false">IF(M293="Р",8,"")</f>
        <v/>
      </c>
      <c r="N294" s="76" t="n">
        <f aca="false">IF(N293="Р",8,"")</f>
        <v>8</v>
      </c>
      <c r="O294" s="76" t="n">
        <f aca="false">IF(O293="Р",8,"")</f>
        <v>8</v>
      </c>
      <c r="P294" s="76" t="n">
        <f aca="false">IF(P293="Р",8,"")</f>
        <v>8</v>
      </c>
      <c r="Q294" s="76" t="n">
        <f aca="false">IF(Q293="Р",8,"")</f>
        <v>8</v>
      </c>
      <c r="R294" s="76" t="str">
        <f aca="false">IF(R293="Р",8,"")</f>
        <v/>
      </c>
      <c r="S294" s="76" t="str">
        <f aca="false">IF(S293="Р",8,"")</f>
        <v/>
      </c>
      <c r="T294" s="76" t="n">
        <f aca="false">IF(T293="Р",8,"")</f>
        <v>8</v>
      </c>
      <c r="U294" s="76" t="n">
        <f aca="false">IF(U293="Р",8,"")</f>
        <v>8</v>
      </c>
      <c r="V294" s="76" t="n">
        <f aca="false">IF(V293="Р",8,"")</f>
        <v>8</v>
      </c>
      <c r="W294" s="76" t="n">
        <f aca="false">IF(W293="Р",8,"")</f>
        <v>8</v>
      </c>
      <c r="X294" s="76" t="str">
        <f aca="false">IF(X293="Р",8,"")</f>
        <v/>
      </c>
      <c r="Y294" s="76" t="str">
        <f aca="false">IF(Y293="Р",8,"")</f>
        <v/>
      </c>
      <c r="Z294" s="76" t="n">
        <f aca="false">IF(Z293="Р",8,"")</f>
        <v>8</v>
      </c>
      <c r="AA294" s="76" t="n">
        <f aca="false">IF(AA293="Р",8,"")</f>
        <v>8</v>
      </c>
      <c r="AB294" s="76" t="n">
        <f aca="false">IF(AB293="Р",8,"")</f>
        <v>8</v>
      </c>
      <c r="AC294" s="76" t="n">
        <f aca="false">IF(AC293="Р",8,"")</f>
        <v>8</v>
      </c>
      <c r="AD294" s="76" t="str">
        <f aca="false">IF(AD293="Р",8,"")</f>
        <v/>
      </c>
      <c r="AE294" s="76" t="str">
        <f aca="false">IF(AE293="Р",8,"")</f>
        <v/>
      </c>
      <c r="AF294" s="76" t="n">
        <f aca="false">IF(AF293="Р",8,"")</f>
        <v>8</v>
      </c>
      <c r="AG294" s="76" t="n">
        <f aca="false">IF(AG293="Р",8,"")</f>
        <v>8</v>
      </c>
      <c r="AH294" s="76"/>
      <c r="AI294" s="76"/>
      <c r="AJ294" s="79"/>
      <c r="AK294" s="93"/>
      <c r="AL294" s="94"/>
      <c r="AM294" s="95"/>
      <c r="AN294" s="96"/>
      <c r="AO294" s="70"/>
      <c r="AP294" s="70"/>
      <c r="AQ294" s="70"/>
      <c r="AR294" s="98"/>
      <c r="AS294" s="98"/>
      <c r="AT294" s="98"/>
      <c r="AU294" s="98"/>
      <c r="AV294" s="98"/>
      <c r="AW294" s="98"/>
      <c r="AX294" s="98"/>
      <c r="AY294" s="99"/>
      <c r="AZ294" s="99"/>
      <c r="BA294" s="73"/>
    </row>
    <row r="295" customFormat="false" ht="12.75" hidden="false" customHeight="true" outlineLevel="0" collapsed="false">
      <c r="A295" s="57"/>
      <c r="B295" s="58"/>
      <c r="C295" s="102"/>
      <c r="D295" s="60"/>
      <c r="E295" s="100"/>
      <c r="F295" s="81" t="str">
        <f aca="false">IF(F296&gt;0,"НУ","")</f>
        <v/>
      </c>
      <c r="G295" s="82" t="str">
        <f aca="false">IF(G296&gt;0,"НУ","")</f>
        <v/>
      </c>
      <c r="H295" s="82" t="str">
        <f aca="false">IF(H296&gt;0,"НУ","")</f>
        <v/>
      </c>
      <c r="I295" s="82" t="str">
        <f aca="false">IF(I296&gt;0,"НУ","")</f>
        <v/>
      </c>
      <c r="J295" s="82" t="str">
        <f aca="false">IF(J296&gt;0,"НУ","")</f>
        <v/>
      </c>
      <c r="K295" s="82" t="str">
        <f aca="false">IF(K296&gt;0,"НУ","")</f>
        <v/>
      </c>
      <c r="L295" s="82" t="str">
        <f aca="false">IF(L296&gt;0,"НУ","")</f>
        <v/>
      </c>
      <c r="M295" s="82" t="str">
        <f aca="false">IF(M296&gt;0,"НУ","")</f>
        <v/>
      </c>
      <c r="N295" s="82" t="str">
        <f aca="false">IF(N296&gt;0,"НУ","")</f>
        <v/>
      </c>
      <c r="O295" s="82" t="str">
        <f aca="false">IF(O296&gt;0,"НУ","")</f>
        <v/>
      </c>
      <c r="P295" s="82" t="str">
        <f aca="false">IF(P296&gt;0,"НУ","")</f>
        <v/>
      </c>
      <c r="Q295" s="82" t="str">
        <f aca="false">IF(Q296&gt;0,"НУ","")</f>
        <v/>
      </c>
      <c r="R295" s="82" t="str">
        <f aca="false">IF(R296&gt;0,"НУ","")</f>
        <v/>
      </c>
      <c r="S295" s="82" t="str">
        <f aca="false">IF(S296&gt;0,"НУ","")</f>
        <v/>
      </c>
      <c r="T295" s="82" t="str">
        <f aca="false">IF(T296&gt;0,"НУ","")</f>
        <v/>
      </c>
      <c r="U295" s="82" t="str">
        <f aca="false">IF(U296&gt;0,"НУ","")</f>
        <v/>
      </c>
      <c r="V295" s="82" t="str">
        <f aca="false">IF(V296&gt;0,"НУ","")</f>
        <v/>
      </c>
      <c r="W295" s="82" t="str">
        <f aca="false">IF(W296&gt;0,"НУ","")</f>
        <v/>
      </c>
      <c r="X295" s="82" t="str">
        <f aca="false">IF(X296&gt;0,"НУ","")</f>
        <v/>
      </c>
      <c r="Y295" s="82" t="str">
        <f aca="false">IF(Y296&gt;0,"НУ","")</f>
        <v/>
      </c>
      <c r="Z295" s="82" t="str">
        <f aca="false">IF(Z296&gt;0,"НУ","")</f>
        <v/>
      </c>
      <c r="AA295" s="82" t="str">
        <f aca="false">IF(AA296&gt;0,"НУ","")</f>
        <v/>
      </c>
      <c r="AB295" s="82" t="str">
        <f aca="false">IF(AB296&gt;0,"НУ","")</f>
        <v/>
      </c>
      <c r="AC295" s="82" t="str">
        <f aca="false">IF(AC296&gt;0,"НУ","")</f>
        <v/>
      </c>
      <c r="AD295" s="82" t="str">
        <f aca="false">IF(AD296&gt;0,"НУ","")</f>
        <v/>
      </c>
      <c r="AE295" s="82" t="str">
        <f aca="false">IF(AE296&gt;0,"НУ","")</f>
        <v/>
      </c>
      <c r="AF295" s="82" t="str">
        <f aca="false">IF(AF296&gt;0,"НУ","")</f>
        <v/>
      </c>
      <c r="AG295" s="82" t="str">
        <f aca="false">IF(AG296&gt;0,"НУ","")</f>
        <v/>
      </c>
      <c r="AH295" s="83" t="str">
        <f aca="false">IF(AH296&gt;0,"НУ","")</f>
        <v/>
      </c>
      <c r="AI295" s="83" t="str">
        <f aca="false">IF(AI296&gt;0,"НУ","")</f>
        <v/>
      </c>
      <c r="AJ295" s="85" t="str">
        <f aca="false">IF(AJ296&gt;0,"НУ","")</f>
        <v/>
      </c>
      <c r="AK295" s="93"/>
      <c r="AL295" s="94"/>
      <c r="AM295" s="95"/>
      <c r="AN295" s="96"/>
      <c r="AO295" s="70"/>
      <c r="AP295" s="70"/>
      <c r="AQ295" s="70"/>
      <c r="AR295" s="98"/>
      <c r="AS295" s="98"/>
      <c r="AT295" s="98"/>
      <c r="AU295" s="98"/>
      <c r="AV295" s="98"/>
      <c r="AW295" s="98"/>
      <c r="AX295" s="98"/>
      <c r="AY295" s="99"/>
      <c r="AZ295" s="99"/>
      <c r="BA295" s="73"/>
    </row>
    <row r="296" customFormat="false" ht="13.5" hidden="false" customHeight="true" outlineLevel="0" collapsed="false">
      <c r="A296" s="57"/>
      <c r="B296" s="58"/>
      <c r="C296" s="102"/>
      <c r="D296" s="60"/>
      <c r="E296" s="101"/>
      <c r="F296" s="87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91"/>
      <c r="AK296" s="93"/>
      <c r="AL296" s="94"/>
      <c r="AM296" s="95"/>
      <c r="AN296" s="96"/>
      <c r="AO296" s="70"/>
      <c r="AP296" s="70"/>
      <c r="AQ296" s="70"/>
      <c r="AR296" s="98"/>
      <c r="AS296" s="98"/>
      <c r="AT296" s="98"/>
      <c r="AU296" s="98"/>
      <c r="AV296" s="98"/>
      <c r="AW296" s="98"/>
      <c r="AX296" s="98"/>
      <c r="AY296" s="99"/>
      <c r="AZ296" s="99"/>
      <c r="BA296" s="73"/>
    </row>
    <row r="297" customFormat="false" ht="12.75" hidden="false" customHeight="true" outlineLevel="0" collapsed="false">
      <c r="A297" s="57" t="n">
        <v>72</v>
      </c>
      <c r="B297" s="58" t="str">
        <f aca="false">IFERROR(VLOOKUP($C297,Списки!$A$1:$C$3999,2,0),"")</f>
        <v/>
      </c>
      <c r="C297" s="102"/>
      <c r="D297" s="60" t="str">
        <f aca="false">IFERROR(VLOOKUP($C297,Списки!$A$1:$C$3999,3,0),"")</f>
        <v/>
      </c>
      <c r="E297" s="92"/>
      <c r="F297" s="61" t="str">
        <f aca="false">VLOOKUP(F$11,Графік!$E$5:$H$32,3,0)</f>
        <v>ВВ</v>
      </c>
      <c r="G297" s="62" t="str">
        <f aca="false">VLOOKUP(G$11,Графік!$E$5:$H$32,3,0)</f>
        <v>ВВ</v>
      </c>
      <c r="H297" s="62" t="str">
        <f aca="false">VLOOKUP(H$11,Графік!$E$5:$H$32,3,0)</f>
        <v>Р</v>
      </c>
      <c r="I297" s="62" t="str">
        <f aca="false">VLOOKUP(I$11,Графік!$E$5:$H$32,3,0)</f>
        <v>Р</v>
      </c>
      <c r="J297" s="62" t="str">
        <f aca="false">VLOOKUP(J$11,Графік!$E$5:$H$32,3,0)</f>
        <v>Р</v>
      </c>
      <c r="K297" s="62" t="str">
        <f aca="false">VLOOKUP(K$11,Графік!$E$5:$H$32,3,0)</f>
        <v>Р</v>
      </c>
      <c r="L297" s="62" t="str">
        <f aca="false">VLOOKUP(L$11,Графік!$E$5:$H$32,3,0)</f>
        <v>ВВ</v>
      </c>
      <c r="M297" s="62" t="str">
        <f aca="false">VLOOKUP(M$11,Графік!$E$5:$H$32,3,0)</f>
        <v>ВВ</v>
      </c>
      <c r="N297" s="62" t="str">
        <f aca="false">VLOOKUP(N$11,Графік!$E$5:$H$32,3,0)</f>
        <v>Р</v>
      </c>
      <c r="O297" s="62" t="str">
        <f aca="false">VLOOKUP(O$11,Графік!$E$5:$H$32,3,0)</f>
        <v>Р</v>
      </c>
      <c r="P297" s="62" t="str">
        <f aca="false">VLOOKUP(P$11,Графік!$E$5:$H$32,3,0)</f>
        <v>Р</v>
      </c>
      <c r="Q297" s="62" t="str">
        <f aca="false">VLOOKUP(Q$11,Графік!$E$5:$H$32,3,0)</f>
        <v>Р</v>
      </c>
      <c r="R297" s="62" t="str">
        <f aca="false">VLOOKUP(R$11,Графік!$E$5:$H$32,3,0)</f>
        <v>ВВ</v>
      </c>
      <c r="S297" s="62" t="str">
        <f aca="false">VLOOKUP(S$11,Графік!$E$5:$H$32,3,0)</f>
        <v>ВВ</v>
      </c>
      <c r="T297" s="62" t="str">
        <f aca="false">VLOOKUP(T$11,Графік!$E$5:$H$32,3,0)</f>
        <v>Р</v>
      </c>
      <c r="U297" s="62" t="str">
        <f aca="false">VLOOKUP(U$11,Графік!$E$5:$H$32,3,0)</f>
        <v>Р</v>
      </c>
      <c r="V297" s="62" t="str">
        <f aca="false">VLOOKUP(V$11,Графік!$E$5:$H$32,3,0)</f>
        <v>Р</v>
      </c>
      <c r="W297" s="62" t="str">
        <f aca="false">VLOOKUP(W$11,Графік!$E$5:$H$32,3,0)</f>
        <v>Р</v>
      </c>
      <c r="X297" s="62" t="str">
        <f aca="false">VLOOKUP(X$11,Графік!$E$5:$H$32,3,0)</f>
        <v>ВВ</v>
      </c>
      <c r="Y297" s="62" t="str">
        <f aca="false">VLOOKUP(Y$11,Графік!$E$5:$H$32,3,0)</f>
        <v>ВВ</v>
      </c>
      <c r="Z297" s="62" t="str">
        <f aca="false">VLOOKUP(Z$11,Графік!$E$5:$H$32,3,0)</f>
        <v>Р</v>
      </c>
      <c r="AA297" s="62" t="str">
        <f aca="false">VLOOKUP(AA$11,Графік!$E$5:$H$32,3,0)</f>
        <v>Р</v>
      </c>
      <c r="AB297" s="62" t="str">
        <f aca="false">VLOOKUP(AB$11,Графік!$E$5:$H$32,3,0)</f>
        <v>Р</v>
      </c>
      <c r="AC297" s="62" t="str">
        <f aca="false">VLOOKUP(AC$11,Графік!$E$5:$H$32,3,0)</f>
        <v>Р</v>
      </c>
      <c r="AD297" s="62" t="str">
        <f aca="false">VLOOKUP(AD$11,Графік!$E$5:$H$32,3,0)</f>
        <v>ВВ</v>
      </c>
      <c r="AE297" s="62" t="str">
        <f aca="false">VLOOKUP(AE$11,Графік!$E$5:$H$32,3,0)</f>
        <v>ВВ</v>
      </c>
      <c r="AF297" s="62" t="str">
        <f aca="false">VLOOKUP(AF$11,Графік!$E$5:$H$32,3,0)</f>
        <v>Р</v>
      </c>
      <c r="AG297" s="62" t="str">
        <f aca="false">VLOOKUP(AG$11,Графік!$E$5:$H$32,3,0)</f>
        <v>Р</v>
      </c>
      <c r="AH297" s="62"/>
      <c r="AI297" s="62"/>
      <c r="AJ297" s="65"/>
      <c r="AK297" s="93" t="n">
        <f aca="false">SUMIF($F297:$AJ300,"Р",$F298:$AJ298)</f>
        <v>144</v>
      </c>
      <c r="AL297" s="94" t="n">
        <f aca="false">SUMIF($F299:$AJ300,"НУ",$F300:$AJ300)</f>
        <v>0</v>
      </c>
      <c r="AM297" s="95" t="n">
        <f aca="false">SUMIF(F297:AJ300,"РВ",F298:AJ298)</f>
        <v>0</v>
      </c>
      <c r="AN297" s="96" t="n">
        <f aca="false">AK297+AL297+AM297</f>
        <v>144</v>
      </c>
      <c r="AO297" s="70" t="n">
        <f aca="false">COUNTIF($F297:$AJ300,"=Р")</f>
        <v>18</v>
      </c>
      <c r="AP297" s="97" t="n">
        <f aca="false">COUNTIF($F297:$AJ300,"=ВВ")</f>
        <v>10</v>
      </c>
      <c r="AQ297" s="97" t="n">
        <f aca="false">COUNTIF($F297:$AJ300,"=В")</f>
        <v>0</v>
      </c>
      <c r="AR297" s="98" t="n">
        <f aca="false">COUNTIF($F297:$AJ300,"=НА")</f>
        <v>0</v>
      </c>
      <c r="AS297" s="98" t="n">
        <f aca="false">COUNTIF(F297:AJ300,"=ТН")</f>
        <v>0</v>
      </c>
      <c r="AT297" s="98" t="n">
        <f aca="false">COUNTIF($F297:$AJ300,"=ВД")</f>
        <v>0</v>
      </c>
      <c r="AU297" s="98" t="n">
        <f aca="false">COUNTIF($F297:$AJ300,"=ВП")</f>
        <v>0</v>
      </c>
      <c r="AV297" s="98" t="n">
        <f aca="false">COUNTIF($F297:$AJ300,"=ДД")</f>
        <v>0</v>
      </c>
      <c r="AW297" s="98" t="n">
        <f aca="false">COUNTIF($F297:$AJ300,"=П")</f>
        <v>0</v>
      </c>
      <c r="AX297" s="98" t="n">
        <f aca="false">COUNTIF($F297:$AJ300,"=ПР")</f>
        <v>0</v>
      </c>
      <c r="AY297" s="99" t="n">
        <f aca="false">COUNTIF($F297:$AJ300,"=І")</f>
        <v>0</v>
      </c>
      <c r="AZ297" s="99" t="n">
        <f aca="false">COUNTIF($F297:$AJ300,"=НЗ")</f>
        <v>0</v>
      </c>
      <c r="BA297" s="73" t="str">
        <f aca="false">IF(C297&gt;1,Графік!$H$36,"")</f>
        <v/>
      </c>
    </row>
    <row r="298" customFormat="false" ht="12.75" hidden="false" customHeight="true" outlineLevel="0" collapsed="false">
      <c r="A298" s="57"/>
      <c r="B298" s="58"/>
      <c r="C298" s="102"/>
      <c r="D298" s="60"/>
      <c r="E298" s="100"/>
      <c r="F298" s="75" t="str">
        <f aca="false">IF(F297="Р",8,"")</f>
        <v/>
      </c>
      <c r="G298" s="76" t="str">
        <f aca="false">IF(G297="Р",8,"")</f>
        <v/>
      </c>
      <c r="H298" s="76" t="n">
        <f aca="false">IF(H297="Р",8,"")</f>
        <v>8</v>
      </c>
      <c r="I298" s="76" t="n">
        <f aca="false">IF(I297="Р",8,"")</f>
        <v>8</v>
      </c>
      <c r="J298" s="76" t="n">
        <f aca="false">IF(J297="Р",8,"")</f>
        <v>8</v>
      </c>
      <c r="K298" s="76" t="n">
        <f aca="false">IF(K297="Р",8,"")</f>
        <v>8</v>
      </c>
      <c r="L298" s="76" t="str">
        <f aca="false">IF(L297="Р",8,"")</f>
        <v/>
      </c>
      <c r="M298" s="76" t="str">
        <f aca="false">IF(M297="Р",8,"")</f>
        <v/>
      </c>
      <c r="N298" s="76" t="n">
        <f aca="false">IF(N297="Р",8,"")</f>
        <v>8</v>
      </c>
      <c r="O298" s="76" t="n">
        <f aca="false">IF(O297="Р",8,"")</f>
        <v>8</v>
      </c>
      <c r="P298" s="76" t="n">
        <f aca="false">IF(P297="Р",8,"")</f>
        <v>8</v>
      </c>
      <c r="Q298" s="76" t="n">
        <f aca="false">IF(Q297="Р",8,"")</f>
        <v>8</v>
      </c>
      <c r="R298" s="76" t="str">
        <f aca="false">IF(R297="Р",8,"")</f>
        <v/>
      </c>
      <c r="S298" s="76" t="str">
        <f aca="false">IF(S297="Р",8,"")</f>
        <v/>
      </c>
      <c r="T298" s="76" t="n">
        <f aca="false">IF(T297="Р",8,"")</f>
        <v>8</v>
      </c>
      <c r="U298" s="76" t="n">
        <f aca="false">IF(U297="Р",8,"")</f>
        <v>8</v>
      </c>
      <c r="V298" s="76" t="n">
        <f aca="false">IF(V297="Р",8,"")</f>
        <v>8</v>
      </c>
      <c r="W298" s="76" t="n">
        <f aca="false">IF(W297="Р",8,"")</f>
        <v>8</v>
      </c>
      <c r="X298" s="76" t="str">
        <f aca="false">IF(X297="Р",8,"")</f>
        <v/>
      </c>
      <c r="Y298" s="76" t="str">
        <f aca="false">IF(Y297="Р",8,"")</f>
        <v/>
      </c>
      <c r="Z298" s="76" t="n">
        <f aca="false">IF(Z297="Р",8,"")</f>
        <v>8</v>
      </c>
      <c r="AA298" s="76" t="n">
        <f aca="false">IF(AA297="Р",8,"")</f>
        <v>8</v>
      </c>
      <c r="AB298" s="76" t="n">
        <f aca="false">IF(AB297="Р",8,"")</f>
        <v>8</v>
      </c>
      <c r="AC298" s="76" t="n">
        <f aca="false">IF(AC297="Р",8,"")</f>
        <v>8</v>
      </c>
      <c r="AD298" s="76" t="str">
        <f aca="false">IF(AD297="Р",8,"")</f>
        <v/>
      </c>
      <c r="AE298" s="76" t="str">
        <f aca="false">IF(AE297="Р",8,"")</f>
        <v/>
      </c>
      <c r="AF298" s="76" t="n">
        <f aca="false">IF(AF297="Р",8,"")</f>
        <v>8</v>
      </c>
      <c r="AG298" s="76" t="n">
        <f aca="false">IF(AG297="Р",8,"")</f>
        <v>8</v>
      </c>
      <c r="AH298" s="76"/>
      <c r="AI298" s="76"/>
      <c r="AJ298" s="79"/>
      <c r="AK298" s="93"/>
      <c r="AL298" s="94"/>
      <c r="AM298" s="95"/>
      <c r="AN298" s="96"/>
      <c r="AO298" s="70"/>
      <c r="AP298" s="70"/>
      <c r="AQ298" s="70"/>
      <c r="AR298" s="98"/>
      <c r="AS298" s="98"/>
      <c r="AT298" s="98"/>
      <c r="AU298" s="98"/>
      <c r="AV298" s="98"/>
      <c r="AW298" s="98"/>
      <c r="AX298" s="98"/>
      <c r="AY298" s="99"/>
      <c r="AZ298" s="99"/>
      <c r="BA298" s="73"/>
    </row>
    <row r="299" customFormat="false" ht="12.75" hidden="false" customHeight="true" outlineLevel="0" collapsed="false">
      <c r="A299" s="57"/>
      <c r="B299" s="58"/>
      <c r="C299" s="102"/>
      <c r="D299" s="60"/>
      <c r="E299" s="100"/>
      <c r="F299" s="81" t="str">
        <f aca="false">IF(F300&gt;0,"НУ","")</f>
        <v/>
      </c>
      <c r="G299" s="82" t="str">
        <f aca="false">IF(G300&gt;0,"НУ","")</f>
        <v/>
      </c>
      <c r="H299" s="82" t="str">
        <f aca="false">IF(H300&gt;0,"НУ","")</f>
        <v/>
      </c>
      <c r="I299" s="82" t="str">
        <f aca="false">IF(I300&gt;0,"НУ","")</f>
        <v/>
      </c>
      <c r="J299" s="82" t="str">
        <f aca="false">IF(J300&gt;0,"НУ","")</f>
        <v/>
      </c>
      <c r="K299" s="82" t="str">
        <f aca="false">IF(K300&gt;0,"НУ","")</f>
        <v/>
      </c>
      <c r="L299" s="82" t="str">
        <f aca="false">IF(L300&gt;0,"НУ","")</f>
        <v/>
      </c>
      <c r="M299" s="82" t="str">
        <f aca="false">IF(M300&gt;0,"НУ","")</f>
        <v/>
      </c>
      <c r="N299" s="82" t="str">
        <f aca="false">IF(N300&gt;0,"НУ","")</f>
        <v/>
      </c>
      <c r="O299" s="82" t="str">
        <f aca="false">IF(O300&gt;0,"НУ","")</f>
        <v/>
      </c>
      <c r="P299" s="82" t="str">
        <f aca="false">IF(P300&gt;0,"НУ","")</f>
        <v/>
      </c>
      <c r="Q299" s="82" t="str">
        <f aca="false">IF(Q300&gt;0,"НУ","")</f>
        <v/>
      </c>
      <c r="R299" s="82" t="str">
        <f aca="false">IF(R300&gt;0,"НУ","")</f>
        <v/>
      </c>
      <c r="S299" s="82" t="str">
        <f aca="false">IF(S300&gt;0,"НУ","")</f>
        <v/>
      </c>
      <c r="T299" s="82" t="str">
        <f aca="false">IF(T300&gt;0,"НУ","")</f>
        <v/>
      </c>
      <c r="U299" s="82" t="str">
        <f aca="false">IF(U300&gt;0,"НУ","")</f>
        <v/>
      </c>
      <c r="V299" s="82" t="str">
        <f aca="false">IF(V300&gt;0,"НУ","")</f>
        <v/>
      </c>
      <c r="W299" s="82" t="str">
        <f aca="false">IF(W300&gt;0,"НУ","")</f>
        <v/>
      </c>
      <c r="X299" s="82" t="str">
        <f aca="false">IF(X300&gt;0,"НУ","")</f>
        <v/>
      </c>
      <c r="Y299" s="82" t="str">
        <f aca="false">IF(Y300&gt;0,"НУ","")</f>
        <v/>
      </c>
      <c r="Z299" s="82" t="str">
        <f aca="false">IF(Z300&gt;0,"НУ","")</f>
        <v/>
      </c>
      <c r="AA299" s="82" t="str">
        <f aca="false">IF(AA300&gt;0,"НУ","")</f>
        <v/>
      </c>
      <c r="AB299" s="82" t="str">
        <f aca="false">IF(AB300&gt;0,"НУ","")</f>
        <v/>
      </c>
      <c r="AC299" s="82" t="str">
        <f aca="false">IF(AC300&gt;0,"НУ","")</f>
        <v/>
      </c>
      <c r="AD299" s="82" t="str">
        <f aca="false">IF(AD300&gt;0,"НУ","")</f>
        <v/>
      </c>
      <c r="AE299" s="82" t="str">
        <f aca="false">IF(AE300&gt;0,"НУ","")</f>
        <v/>
      </c>
      <c r="AF299" s="82" t="str">
        <f aca="false">IF(AF300&gt;0,"НУ","")</f>
        <v/>
      </c>
      <c r="AG299" s="82" t="str">
        <f aca="false">IF(AG300&gt;0,"НУ","")</f>
        <v/>
      </c>
      <c r="AH299" s="83" t="str">
        <f aca="false">IF(AH300&gt;0,"НУ","")</f>
        <v/>
      </c>
      <c r="AI299" s="83" t="str">
        <f aca="false">IF(AI300&gt;0,"НУ","")</f>
        <v/>
      </c>
      <c r="AJ299" s="85" t="str">
        <f aca="false">IF(AJ300&gt;0,"НУ","")</f>
        <v/>
      </c>
      <c r="AK299" s="93"/>
      <c r="AL299" s="94"/>
      <c r="AM299" s="95"/>
      <c r="AN299" s="96"/>
      <c r="AO299" s="70"/>
      <c r="AP299" s="70"/>
      <c r="AQ299" s="70"/>
      <c r="AR299" s="98"/>
      <c r="AS299" s="98"/>
      <c r="AT299" s="98"/>
      <c r="AU299" s="98"/>
      <c r="AV299" s="98"/>
      <c r="AW299" s="98"/>
      <c r="AX299" s="98"/>
      <c r="AY299" s="99"/>
      <c r="AZ299" s="99"/>
      <c r="BA299" s="73"/>
    </row>
    <row r="300" customFormat="false" ht="13.5" hidden="false" customHeight="true" outlineLevel="0" collapsed="false">
      <c r="A300" s="57"/>
      <c r="B300" s="58"/>
      <c r="C300" s="102"/>
      <c r="D300" s="60"/>
      <c r="E300" s="101"/>
      <c r="F300" s="87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91"/>
      <c r="AK300" s="93"/>
      <c r="AL300" s="94"/>
      <c r="AM300" s="95"/>
      <c r="AN300" s="96"/>
      <c r="AO300" s="70"/>
      <c r="AP300" s="70"/>
      <c r="AQ300" s="70"/>
      <c r="AR300" s="98"/>
      <c r="AS300" s="98"/>
      <c r="AT300" s="98"/>
      <c r="AU300" s="98"/>
      <c r="AV300" s="98"/>
      <c r="AW300" s="98"/>
      <c r="AX300" s="98"/>
      <c r="AY300" s="99"/>
      <c r="AZ300" s="99"/>
      <c r="BA300" s="73"/>
    </row>
    <row r="301" customFormat="false" ht="12.75" hidden="false" customHeight="true" outlineLevel="0" collapsed="false">
      <c r="A301" s="57" t="n">
        <v>73</v>
      </c>
      <c r="B301" s="58" t="str">
        <f aca="false">IFERROR(VLOOKUP($C301,Списки!$A$1:$C$3999,2,0),"")</f>
        <v/>
      </c>
      <c r="C301" s="102"/>
      <c r="D301" s="60" t="str">
        <f aca="false">IFERROR(VLOOKUP($C301,Списки!$A$1:$C$3999,3,0),"")</f>
        <v/>
      </c>
      <c r="E301" s="92"/>
      <c r="F301" s="61" t="str">
        <f aca="false">VLOOKUP(F$11,Графік!$E$5:$H$32,3,0)</f>
        <v>ВВ</v>
      </c>
      <c r="G301" s="62" t="str">
        <f aca="false">VLOOKUP(G$11,Графік!$E$5:$H$32,3,0)</f>
        <v>ВВ</v>
      </c>
      <c r="H301" s="62" t="str">
        <f aca="false">VLOOKUP(H$11,Графік!$E$5:$H$32,3,0)</f>
        <v>Р</v>
      </c>
      <c r="I301" s="62" t="str">
        <f aca="false">VLOOKUP(I$11,Графік!$E$5:$H$32,3,0)</f>
        <v>Р</v>
      </c>
      <c r="J301" s="62" t="str">
        <f aca="false">VLOOKUP(J$11,Графік!$E$5:$H$32,3,0)</f>
        <v>Р</v>
      </c>
      <c r="K301" s="62" t="str">
        <f aca="false">VLOOKUP(K$11,Графік!$E$5:$H$32,3,0)</f>
        <v>Р</v>
      </c>
      <c r="L301" s="62" t="str">
        <f aca="false">VLOOKUP(L$11,Графік!$E$5:$H$32,3,0)</f>
        <v>ВВ</v>
      </c>
      <c r="M301" s="62" t="str">
        <f aca="false">VLOOKUP(M$11,Графік!$E$5:$H$32,3,0)</f>
        <v>ВВ</v>
      </c>
      <c r="N301" s="62" t="str">
        <f aca="false">VLOOKUP(N$11,Графік!$E$5:$H$32,3,0)</f>
        <v>Р</v>
      </c>
      <c r="O301" s="62" t="str">
        <f aca="false">VLOOKUP(O$11,Графік!$E$5:$H$32,3,0)</f>
        <v>Р</v>
      </c>
      <c r="P301" s="62" t="str">
        <f aca="false">VLOOKUP(P$11,Графік!$E$5:$H$32,3,0)</f>
        <v>Р</v>
      </c>
      <c r="Q301" s="62" t="str">
        <f aca="false">VLOOKUP(Q$11,Графік!$E$5:$H$32,3,0)</f>
        <v>Р</v>
      </c>
      <c r="R301" s="62" t="str">
        <f aca="false">VLOOKUP(R$11,Графік!$E$5:$H$32,3,0)</f>
        <v>ВВ</v>
      </c>
      <c r="S301" s="62" t="str">
        <f aca="false">VLOOKUP(S$11,Графік!$E$5:$H$32,3,0)</f>
        <v>ВВ</v>
      </c>
      <c r="T301" s="62" t="str">
        <f aca="false">VLOOKUP(T$11,Графік!$E$5:$H$32,3,0)</f>
        <v>Р</v>
      </c>
      <c r="U301" s="62" t="str">
        <f aca="false">VLOOKUP(U$11,Графік!$E$5:$H$32,3,0)</f>
        <v>Р</v>
      </c>
      <c r="V301" s="62" t="str">
        <f aca="false">VLOOKUP(V$11,Графік!$E$5:$H$32,3,0)</f>
        <v>Р</v>
      </c>
      <c r="W301" s="62" t="str">
        <f aca="false">VLOOKUP(W$11,Графік!$E$5:$H$32,3,0)</f>
        <v>Р</v>
      </c>
      <c r="X301" s="62" t="str">
        <f aca="false">VLOOKUP(X$11,Графік!$E$5:$H$32,3,0)</f>
        <v>ВВ</v>
      </c>
      <c r="Y301" s="62" t="str">
        <f aca="false">VLOOKUP(Y$11,Графік!$E$5:$H$32,3,0)</f>
        <v>ВВ</v>
      </c>
      <c r="Z301" s="62" t="str">
        <f aca="false">VLOOKUP(Z$11,Графік!$E$5:$H$32,3,0)</f>
        <v>Р</v>
      </c>
      <c r="AA301" s="62" t="str">
        <f aca="false">VLOOKUP(AA$11,Графік!$E$5:$H$32,3,0)</f>
        <v>Р</v>
      </c>
      <c r="AB301" s="62" t="str">
        <f aca="false">VLOOKUP(AB$11,Графік!$E$5:$H$32,3,0)</f>
        <v>Р</v>
      </c>
      <c r="AC301" s="62" t="str">
        <f aca="false">VLOOKUP(AC$11,Графік!$E$5:$H$32,3,0)</f>
        <v>Р</v>
      </c>
      <c r="AD301" s="62" t="str">
        <f aca="false">VLOOKUP(AD$11,Графік!$E$5:$H$32,3,0)</f>
        <v>ВВ</v>
      </c>
      <c r="AE301" s="62" t="str">
        <f aca="false">VLOOKUP(AE$11,Графік!$E$5:$H$32,3,0)</f>
        <v>ВВ</v>
      </c>
      <c r="AF301" s="62" t="str">
        <f aca="false">VLOOKUP(AF$11,Графік!$E$5:$H$32,3,0)</f>
        <v>Р</v>
      </c>
      <c r="AG301" s="62" t="str">
        <f aca="false">VLOOKUP(AG$11,Графік!$E$5:$H$32,3,0)</f>
        <v>Р</v>
      </c>
      <c r="AH301" s="62"/>
      <c r="AI301" s="62"/>
      <c r="AJ301" s="65"/>
      <c r="AK301" s="93" t="n">
        <f aca="false">SUMIF($F301:$AJ304,"Р",$F302:$AJ302)</f>
        <v>144</v>
      </c>
      <c r="AL301" s="94" t="n">
        <f aca="false">SUMIF($F303:$AJ304,"НУ",$F304:$AJ304)</f>
        <v>0</v>
      </c>
      <c r="AM301" s="95" t="n">
        <f aca="false">SUMIF(F301:AJ304,"РВ",F302:AJ302)</f>
        <v>0</v>
      </c>
      <c r="AN301" s="96" t="n">
        <f aca="false">AK301+AL301+AM301</f>
        <v>144</v>
      </c>
      <c r="AO301" s="70" t="n">
        <f aca="false">COUNTIF($F301:$AJ304,"=Р")</f>
        <v>18</v>
      </c>
      <c r="AP301" s="97" t="n">
        <f aca="false">COUNTIF($F301:$AJ304,"=ВВ")</f>
        <v>10</v>
      </c>
      <c r="AQ301" s="97" t="n">
        <f aca="false">COUNTIF($F301:$AJ304,"=В")</f>
        <v>0</v>
      </c>
      <c r="AR301" s="98" t="n">
        <f aca="false">COUNTIF($F301:$AJ304,"=НА")</f>
        <v>0</v>
      </c>
      <c r="AS301" s="98" t="n">
        <f aca="false">COUNTIF(F301:AJ304,"=ТН")</f>
        <v>0</v>
      </c>
      <c r="AT301" s="98" t="n">
        <f aca="false">COUNTIF($F301:$AJ304,"=ВД")</f>
        <v>0</v>
      </c>
      <c r="AU301" s="98" t="n">
        <f aca="false">COUNTIF($F301:$AJ304,"=ВП")</f>
        <v>0</v>
      </c>
      <c r="AV301" s="98" t="n">
        <f aca="false">COUNTIF($F301:$AJ304,"=ДД")</f>
        <v>0</v>
      </c>
      <c r="AW301" s="98" t="n">
        <f aca="false">COUNTIF($F301:$AJ304,"=П")</f>
        <v>0</v>
      </c>
      <c r="AX301" s="98" t="n">
        <f aca="false">COUNTIF($F301:$AJ304,"=ПР")</f>
        <v>0</v>
      </c>
      <c r="AY301" s="99" t="n">
        <f aca="false">COUNTIF($F301:$AJ304,"=І")</f>
        <v>0</v>
      </c>
      <c r="AZ301" s="99" t="n">
        <f aca="false">COUNTIF($F301:$AJ304,"=НЗ")</f>
        <v>0</v>
      </c>
      <c r="BA301" s="73" t="str">
        <f aca="false">IF(C301&gt;1,Графік!$H$36,"")</f>
        <v/>
      </c>
    </row>
    <row r="302" customFormat="false" ht="12.75" hidden="false" customHeight="true" outlineLevel="0" collapsed="false">
      <c r="A302" s="57"/>
      <c r="B302" s="58"/>
      <c r="C302" s="102"/>
      <c r="D302" s="60"/>
      <c r="E302" s="100"/>
      <c r="F302" s="75" t="str">
        <f aca="false">IF(F301="Р",8,"")</f>
        <v/>
      </c>
      <c r="G302" s="76" t="str">
        <f aca="false">IF(G301="Р",8,"")</f>
        <v/>
      </c>
      <c r="H302" s="76" t="n">
        <f aca="false">IF(H301="Р",8,"")</f>
        <v>8</v>
      </c>
      <c r="I302" s="76" t="n">
        <f aca="false">IF(I301="Р",8,"")</f>
        <v>8</v>
      </c>
      <c r="J302" s="76" t="n">
        <f aca="false">IF(J301="Р",8,"")</f>
        <v>8</v>
      </c>
      <c r="K302" s="76" t="n">
        <f aca="false">IF(K301="Р",8,"")</f>
        <v>8</v>
      </c>
      <c r="L302" s="76" t="str">
        <f aca="false">IF(L301="Р",8,"")</f>
        <v/>
      </c>
      <c r="M302" s="76" t="str">
        <f aca="false">IF(M301="Р",8,"")</f>
        <v/>
      </c>
      <c r="N302" s="76" t="n">
        <f aca="false">IF(N301="Р",8,"")</f>
        <v>8</v>
      </c>
      <c r="O302" s="76" t="n">
        <f aca="false">IF(O301="Р",8,"")</f>
        <v>8</v>
      </c>
      <c r="P302" s="76" t="n">
        <f aca="false">IF(P301="Р",8,"")</f>
        <v>8</v>
      </c>
      <c r="Q302" s="76" t="n">
        <f aca="false">IF(Q301="Р",8,"")</f>
        <v>8</v>
      </c>
      <c r="R302" s="76" t="str">
        <f aca="false">IF(R301="Р",8,"")</f>
        <v/>
      </c>
      <c r="S302" s="76" t="str">
        <f aca="false">IF(S301="Р",8,"")</f>
        <v/>
      </c>
      <c r="T302" s="76" t="n">
        <f aca="false">IF(T301="Р",8,"")</f>
        <v>8</v>
      </c>
      <c r="U302" s="76" t="n">
        <f aca="false">IF(U301="Р",8,"")</f>
        <v>8</v>
      </c>
      <c r="V302" s="76" t="n">
        <f aca="false">IF(V301="Р",8,"")</f>
        <v>8</v>
      </c>
      <c r="W302" s="76" t="n">
        <f aca="false">IF(W301="Р",8,"")</f>
        <v>8</v>
      </c>
      <c r="X302" s="76" t="str">
        <f aca="false">IF(X301="Р",8,"")</f>
        <v/>
      </c>
      <c r="Y302" s="76" t="str">
        <f aca="false">IF(Y301="Р",8,"")</f>
        <v/>
      </c>
      <c r="Z302" s="76" t="n">
        <f aca="false">IF(Z301="Р",8,"")</f>
        <v>8</v>
      </c>
      <c r="AA302" s="76" t="n">
        <f aca="false">IF(AA301="Р",8,"")</f>
        <v>8</v>
      </c>
      <c r="AB302" s="76" t="n">
        <f aca="false">IF(AB301="Р",8,"")</f>
        <v>8</v>
      </c>
      <c r="AC302" s="76" t="n">
        <f aca="false">IF(AC301="Р",8,"")</f>
        <v>8</v>
      </c>
      <c r="AD302" s="76" t="str">
        <f aca="false">IF(AD301="Р",8,"")</f>
        <v/>
      </c>
      <c r="AE302" s="76" t="str">
        <f aca="false">IF(AE301="Р",8,"")</f>
        <v/>
      </c>
      <c r="AF302" s="76" t="n">
        <f aca="false">IF(AF301="Р",8,"")</f>
        <v>8</v>
      </c>
      <c r="AG302" s="76" t="n">
        <f aca="false">IF(AG301="Р",8,"")</f>
        <v>8</v>
      </c>
      <c r="AH302" s="76"/>
      <c r="AI302" s="76"/>
      <c r="AJ302" s="79"/>
      <c r="AK302" s="93"/>
      <c r="AL302" s="94"/>
      <c r="AM302" s="95"/>
      <c r="AN302" s="96"/>
      <c r="AO302" s="70"/>
      <c r="AP302" s="70"/>
      <c r="AQ302" s="70"/>
      <c r="AR302" s="98"/>
      <c r="AS302" s="98"/>
      <c r="AT302" s="98"/>
      <c r="AU302" s="98"/>
      <c r="AV302" s="98"/>
      <c r="AW302" s="98"/>
      <c r="AX302" s="98"/>
      <c r="AY302" s="99"/>
      <c r="AZ302" s="99"/>
      <c r="BA302" s="73"/>
    </row>
    <row r="303" customFormat="false" ht="12.75" hidden="false" customHeight="true" outlineLevel="0" collapsed="false">
      <c r="A303" s="57"/>
      <c r="B303" s="58"/>
      <c r="C303" s="102"/>
      <c r="D303" s="60"/>
      <c r="E303" s="100"/>
      <c r="F303" s="81" t="str">
        <f aca="false">IF(F304&gt;0,"НУ","")</f>
        <v/>
      </c>
      <c r="G303" s="82" t="str">
        <f aca="false">IF(G304&gt;0,"НУ","")</f>
        <v/>
      </c>
      <c r="H303" s="82" t="str">
        <f aca="false">IF(H304&gt;0,"НУ","")</f>
        <v/>
      </c>
      <c r="I303" s="82" t="str">
        <f aca="false">IF(I304&gt;0,"НУ","")</f>
        <v/>
      </c>
      <c r="J303" s="82" t="str">
        <f aca="false">IF(J304&gt;0,"НУ","")</f>
        <v/>
      </c>
      <c r="K303" s="82" t="str">
        <f aca="false">IF(K304&gt;0,"НУ","")</f>
        <v/>
      </c>
      <c r="L303" s="82" t="str">
        <f aca="false">IF(L304&gt;0,"НУ","")</f>
        <v/>
      </c>
      <c r="M303" s="82" t="str">
        <f aca="false">IF(M304&gt;0,"НУ","")</f>
        <v/>
      </c>
      <c r="N303" s="82" t="str">
        <f aca="false">IF(N304&gt;0,"НУ","")</f>
        <v/>
      </c>
      <c r="O303" s="82" t="str">
        <f aca="false">IF(O304&gt;0,"НУ","")</f>
        <v/>
      </c>
      <c r="P303" s="82" t="str">
        <f aca="false">IF(P304&gt;0,"НУ","")</f>
        <v/>
      </c>
      <c r="Q303" s="82" t="str">
        <f aca="false">IF(Q304&gt;0,"НУ","")</f>
        <v/>
      </c>
      <c r="R303" s="82" t="str">
        <f aca="false">IF(R304&gt;0,"НУ","")</f>
        <v/>
      </c>
      <c r="S303" s="82" t="str">
        <f aca="false">IF(S304&gt;0,"НУ","")</f>
        <v/>
      </c>
      <c r="T303" s="82" t="str">
        <f aca="false">IF(T304&gt;0,"НУ","")</f>
        <v/>
      </c>
      <c r="U303" s="82" t="str">
        <f aca="false">IF(U304&gt;0,"НУ","")</f>
        <v/>
      </c>
      <c r="V303" s="82" t="str">
        <f aca="false">IF(V304&gt;0,"НУ","")</f>
        <v/>
      </c>
      <c r="W303" s="82" t="str">
        <f aca="false">IF(W304&gt;0,"НУ","")</f>
        <v/>
      </c>
      <c r="X303" s="82" t="str">
        <f aca="false">IF(X304&gt;0,"НУ","")</f>
        <v/>
      </c>
      <c r="Y303" s="82" t="str">
        <f aca="false">IF(Y304&gt;0,"НУ","")</f>
        <v/>
      </c>
      <c r="Z303" s="82" t="str">
        <f aca="false">IF(Z304&gt;0,"НУ","")</f>
        <v/>
      </c>
      <c r="AA303" s="82" t="str">
        <f aca="false">IF(AA304&gt;0,"НУ","")</f>
        <v/>
      </c>
      <c r="AB303" s="82" t="str">
        <f aca="false">IF(AB304&gt;0,"НУ","")</f>
        <v/>
      </c>
      <c r="AC303" s="82" t="str">
        <f aca="false">IF(AC304&gt;0,"НУ","")</f>
        <v/>
      </c>
      <c r="AD303" s="82" t="str">
        <f aca="false">IF(AD304&gt;0,"НУ","")</f>
        <v/>
      </c>
      <c r="AE303" s="82" t="str">
        <f aca="false">IF(AE304&gt;0,"НУ","")</f>
        <v/>
      </c>
      <c r="AF303" s="82" t="str">
        <f aca="false">IF(AF304&gt;0,"НУ","")</f>
        <v/>
      </c>
      <c r="AG303" s="82" t="str">
        <f aca="false">IF(AG304&gt;0,"НУ","")</f>
        <v/>
      </c>
      <c r="AH303" s="83" t="str">
        <f aca="false">IF(AH304&gt;0,"НУ","")</f>
        <v/>
      </c>
      <c r="AI303" s="83" t="str">
        <f aca="false">IF(AI304&gt;0,"НУ","")</f>
        <v/>
      </c>
      <c r="AJ303" s="85" t="str">
        <f aca="false">IF(AJ304&gt;0,"НУ","")</f>
        <v/>
      </c>
      <c r="AK303" s="93"/>
      <c r="AL303" s="94"/>
      <c r="AM303" s="95"/>
      <c r="AN303" s="96"/>
      <c r="AO303" s="70"/>
      <c r="AP303" s="70"/>
      <c r="AQ303" s="70"/>
      <c r="AR303" s="98"/>
      <c r="AS303" s="98"/>
      <c r="AT303" s="98"/>
      <c r="AU303" s="98"/>
      <c r="AV303" s="98"/>
      <c r="AW303" s="98"/>
      <c r="AX303" s="98"/>
      <c r="AY303" s="99"/>
      <c r="AZ303" s="99"/>
      <c r="BA303" s="73"/>
    </row>
    <row r="304" customFormat="false" ht="13.5" hidden="false" customHeight="true" outlineLevel="0" collapsed="false">
      <c r="A304" s="57"/>
      <c r="B304" s="58"/>
      <c r="C304" s="102"/>
      <c r="D304" s="60"/>
      <c r="E304" s="101"/>
      <c r="F304" s="87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91"/>
      <c r="AK304" s="93"/>
      <c r="AL304" s="94"/>
      <c r="AM304" s="95"/>
      <c r="AN304" s="96"/>
      <c r="AO304" s="70"/>
      <c r="AP304" s="70"/>
      <c r="AQ304" s="70"/>
      <c r="AR304" s="98"/>
      <c r="AS304" s="98"/>
      <c r="AT304" s="98"/>
      <c r="AU304" s="98"/>
      <c r="AV304" s="98"/>
      <c r="AW304" s="98"/>
      <c r="AX304" s="98"/>
      <c r="AY304" s="99"/>
      <c r="AZ304" s="99"/>
      <c r="BA304" s="73"/>
    </row>
    <row r="305" customFormat="false" ht="12.75" hidden="false" customHeight="true" outlineLevel="0" collapsed="false">
      <c r="A305" s="57" t="n">
        <v>74</v>
      </c>
      <c r="B305" s="58" t="str">
        <f aca="false">IFERROR(VLOOKUP($C305,Списки!$A$1:$C$3999,2,0),"")</f>
        <v/>
      </c>
      <c r="C305" s="102"/>
      <c r="D305" s="60" t="str">
        <f aca="false">IFERROR(VLOOKUP($C305,Списки!$A$1:$C$3999,3,0),"")</f>
        <v/>
      </c>
      <c r="E305" s="92"/>
      <c r="F305" s="61" t="str">
        <f aca="false">VLOOKUP(F$11,Графік!$E$5:$H$32,3,0)</f>
        <v>ВВ</v>
      </c>
      <c r="G305" s="62" t="str">
        <f aca="false">VLOOKUP(G$11,Графік!$E$5:$H$32,3,0)</f>
        <v>ВВ</v>
      </c>
      <c r="H305" s="62" t="str">
        <f aca="false">VLOOKUP(H$11,Графік!$E$5:$H$32,3,0)</f>
        <v>Р</v>
      </c>
      <c r="I305" s="62" t="str">
        <f aca="false">VLOOKUP(I$11,Графік!$E$5:$H$32,3,0)</f>
        <v>Р</v>
      </c>
      <c r="J305" s="62" t="str">
        <f aca="false">VLOOKUP(J$11,Графік!$E$5:$H$32,3,0)</f>
        <v>Р</v>
      </c>
      <c r="K305" s="62" t="str">
        <f aca="false">VLOOKUP(K$11,Графік!$E$5:$H$32,3,0)</f>
        <v>Р</v>
      </c>
      <c r="L305" s="62" t="str">
        <f aca="false">VLOOKUP(L$11,Графік!$E$5:$H$32,3,0)</f>
        <v>ВВ</v>
      </c>
      <c r="M305" s="62" t="str">
        <f aca="false">VLOOKUP(M$11,Графік!$E$5:$H$32,3,0)</f>
        <v>ВВ</v>
      </c>
      <c r="N305" s="62" t="str">
        <f aca="false">VLOOKUP(N$11,Графік!$E$5:$H$32,3,0)</f>
        <v>Р</v>
      </c>
      <c r="O305" s="62" t="str">
        <f aca="false">VLOOKUP(O$11,Графік!$E$5:$H$32,3,0)</f>
        <v>Р</v>
      </c>
      <c r="P305" s="62" t="str">
        <f aca="false">VLOOKUP(P$11,Графік!$E$5:$H$32,3,0)</f>
        <v>Р</v>
      </c>
      <c r="Q305" s="62" t="str">
        <f aca="false">VLOOKUP(Q$11,Графік!$E$5:$H$32,3,0)</f>
        <v>Р</v>
      </c>
      <c r="R305" s="62" t="str">
        <f aca="false">VLOOKUP(R$11,Графік!$E$5:$H$32,3,0)</f>
        <v>ВВ</v>
      </c>
      <c r="S305" s="62" t="str">
        <f aca="false">VLOOKUP(S$11,Графік!$E$5:$H$32,3,0)</f>
        <v>ВВ</v>
      </c>
      <c r="T305" s="62" t="str">
        <f aca="false">VLOOKUP(T$11,Графік!$E$5:$H$32,3,0)</f>
        <v>Р</v>
      </c>
      <c r="U305" s="62" t="str">
        <f aca="false">VLOOKUP(U$11,Графік!$E$5:$H$32,3,0)</f>
        <v>Р</v>
      </c>
      <c r="V305" s="62" t="str">
        <f aca="false">VLOOKUP(V$11,Графік!$E$5:$H$32,3,0)</f>
        <v>Р</v>
      </c>
      <c r="W305" s="62" t="str">
        <f aca="false">VLOOKUP(W$11,Графік!$E$5:$H$32,3,0)</f>
        <v>Р</v>
      </c>
      <c r="X305" s="62" t="str">
        <f aca="false">VLOOKUP(X$11,Графік!$E$5:$H$32,3,0)</f>
        <v>ВВ</v>
      </c>
      <c r="Y305" s="62" t="str">
        <f aca="false">VLOOKUP(Y$11,Графік!$E$5:$H$32,3,0)</f>
        <v>ВВ</v>
      </c>
      <c r="Z305" s="62" t="str">
        <f aca="false">VLOOKUP(Z$11,Графік!$E$5:$H$32,3,0)</f>
        <v>Р</v>
      </c>
      <c r="AA305" s="62" t="str">
        <f aca="false">VLOOKUP(AA$11,Графік!$E$5:$H$32,3,0)</f>
        <v>Р</v>
      </c>
      <c r="AB305" s="62" t="str">
        <f aca="false">VLOOKUP(AB$11,Графік!$E$5:$H$32,3,0)</f>
        <v>Р</v>
      </c>
      <c r="AC305" s="62" t="str">
        <f aca="false">VLOOKUP(AC$11,Графік!$E$5:$H$32,3,0)</f>
        <v>Р</v>
      </c>
      <c r="AD305" s="62" t="str">
        <f aca="false">VLOOKUP(AD$11,Графік!$E$5:$H$32,3,0)</f>
        <v>ВВ</v>
      </c>
      <c r="AE305" s="62" t="str">
        <f aca="false">VLOOKUP(AE$11,Графік!$E$5:$H$32,3,0)</f>
        <v>ВВ</v>
      </c>
      <c r="AF305" s="62" t="str">
        <f aca="false">VLOOKUP(AF$11,Графік!$E$5:$H$32,3,0)</f>
        <v>Р</v>
      </c>
      <c r="AG305" s="62" t="str">
        <f aca="false">VLOOKUP(AG$11,Графік!$E$5:$H$32,3,0)</f>
        <v>Р</v>
      </c>
      <c r="AH305" s="62"/>
      <c r="AI305" s="62"/>
      <c r="AJ305" s="65"/>
      <c r="AK305" s="93" t="n">
        <f aca="false">SUMIF($F305:$AJ308,"Р",$F306:$AJ306)</f>
        <v>144</v>
      </c>
      <c r="AL305" s="94" t="n">
        <f aca="false">SUMIF($F307:$AJ308,"НУ",$F308:$AJ308)</f>
        <v>0</v>
      </c>
      <c r="AM305" s="95" t="n">
        <f aca="false">SUMIF(F305:AJ308,"РВ",F306:AJ306)</f>
        <v>0</v>
      </c>
      <c r="AN305" s="96" t="n">
        <f aca="false">AK305+AL305+AM305</f>
        <v>144</v>
      </c>
      <c r="AO305" s="70" t="n">
        <f aca="false">COUNTIF($F305:$AJ308,"=Р")</f>
        <v>18</v>
      </c>
      <c r="AP305" s="97" t="n">
        <f aca="false">COUNTIF($F305:$AJ308,"=ВВ")</f>
        <v>10</v>
      </c>
      <c r="AQ305" s="97" t="n">
        <f aca="false">COUNTIF($F305:$AJ308,"=В")</f>
        <v>0</v>
      </c>
      <c r="AR305" s="98" t="n">
        <f aca="false">COUNTIF($F305:$AJ308,"=НА")</f>
        <v>0</v>
      </c>
      <c r="AS305" s="98" t="n">
        <f aca="false">COUNTIF(F305:AJ308,"=ТН")</f>
        <v>0</v>
      </c>
      <c r="AT305" s="98" t="n">
        <f aca="false">COUNTIF($F305:$AJ308,"=ВД")</f>
        <v>0</v>
      </c>
      <c r="AU305" s="98" t="n">
        <f aca="false">COUNTIF($F305:$AJ308,"=ВП")</f>
        <v>0</v>
      </c>
      <c r="AV305" s="98" t="n">
        <f aca="false">COUNTIF($F305:$AJ308,"=ДД")</f>
        <v>0</v>
      </c>
      <c r="AW305" s="98" t="n">
        <f aca="false">COUNTIF($F305:$AJ308,"=П")</f>
        <v>0</v>
      </c>
      <c r="AX305" s="98" t="n">
        <f aca="false">COUNTIF($F305:$AJ308,"=ПР")</f>
        <v>0</v>
      </c>
      <c r="AY305" s="99" t="n">
        <f aca="false">COUNTIF($F305:$AJ308,"=І")</f>
        <v>0</v>
      </c>
      <c r="AZ305" s="99" t="n">
        <f aca="false">COUNTIF($F305:$AJ308,"=НЗ")</f>
        <v>0</v>
      </c>
      <c r="BA305" s="73" t="str">
        <f aca="false">IF(C305&gt;1,Графік!$H$36,"")</f>
        <v/>
      </c>
    </row>
    <row r="306" customFormat="false" ht="12.75" hidden="false" customHeight="true" outlineLevel="0" collapsed="false">
      <c r="A306" s="57"/>
      <c r="B306" s="58"/>
      <c r="C306" s="102"/>
      <c r="D306" s="60"/>
      <c r="E306" s="100"/>
      <c r="F306" s="75" t="str">
        <f aca="false">IF(F305="Р",8,"")</f>
        <v/>
      </c>
      <c r="G306" s="76" t="str">
        <f aca="false">IF(G305="Р",8,"")</f>
        <v/>
      </c>
      <c r="H306" s="76" t="n">
        <f aca="false">IF(H305="Р",8,"")</f>
        <v>8</v>
      </c>
      <c r="I306" s="76" t="n">
        <f aca="false">IF(I305="Р",8,"")</f>
        <v>8</v>
      </c>
      <c r="J306" s="76" t="n">
        <f aca="false">IF(J305="Р",8,"")</f>
        <v>8</v>
      </c>
      <c r="K306" s="76" t="n">
        <f aca="false">IF(K305="Р",8,"")</f>
        <v>8</v>
      </c>
      <c r="L306" s="76" t="str">
        <f aca="false">IF(L305="Р",8,"")</f>
        <v/>
      </c>
      <c r="M306" s="76" t="str">
        <f aca="false">IF(M305="Р",8,"")</f>
        <v/>
      </c>
      <c r="N306" s="76" t="n">
        <f aca="false">IF(N305="Р",8,"")</f>
        <v>8</v>
      </c>
      <c r="O306" s="76" t="n">
        <f aca="false">IF(O305="Р",8,"")</f>
        <v>8</v>
      </c>
      <c r="P306" s="76" t="n">
        <f aca="false">IF(P305="Р",8,"")</f>
        <v>8</v>
      </c>
      <c r="Q306" s="76" t="n">
        <f aca="false">IF(Q305="Р",8,"")</f>
        <v>8</v>
      </c>
      <c r="R306" s="76" t="str">
        <f aca="false">IF(R305="Р",8,"")</f>
        <v/>
      </c>
      <c r="S306" s="76" t="str">
        <f aca="false">IF(S305="Р",8,"")</f>
        <v/>
      </c>
      <c r="T306" s="76" t="n">
        <f aca="false">IF(T305="Р",8,"")</f>
        <v>8</v>
      </c>
      <c r="U306" s="76" t="n">
        <f aca="false">IF(U305="Р",8,"")</f>
        <v>8</v>
      </c>
      <c r="V306" s="76" t="n">
        <f aca="false">IF(V305="Р",8,"")</f>
        <v>8</v>
      </c>
      <c r="W306" s="76" t="n">
        <f aca="false">IF(W305="Р",8,"")</f>
        <v>8</v>
      </c>
      <c r="X306" s="76" t="str">
        <f aca="false">IF(X305="Р",8,"")</f>
        <v/>
      </c>
      <c r="Y306" s="76" t="str">
        <f aca="false">IF(Y305="Р",8,"")</f>
        <v/>
      </c>
      <c r="Z306" s="76" t="n">
        <f aca="false">IF(Z305="Р",8,"")</f>
        <v>8</v>
      </c>
      <c r="AA306" s="76" t="n">
        <f aca="false">IF(AA305="Р",8,"")</f>
        <v>8</v>
      </c>
      <c r="AB306" s="76" t="n">
        <f aca="false">IF(AB305="Р",8,"")</f>
        <v>8</v>
      </c>
      <c r="AC306" s="76" t="n">
        <f aca="false">IF(AC305="Р",8,"")</f>
        <v>8</v>
      </c>
      <c r="AD306" s="76" t="str">
        <f aca="false">IF(AD305="Р",8,"")</f>
        <v/>
      </c>
      <c r="AE306" s="76" t="str">
        <f aca="false">IF(AE305="Р",8,"")</f>
        <v/>
      </c>
      <c r="AF306" s="76" t="n">
        <f aca="false">IF(AF305="Р",8,"")</f>
        <v>8</v>
      </c>
      <c r="AG306" s="76" t="n">
        <f aca="false">IF(AG305="Р",8,"")</f>
        <v>8</v>
      </c>
      <c r="AH306" s="76"/>
      <c r="AI306" s="76"/>
      <c r="AJ306" s="79"/>
      <c r="AK306" s="93"/>
      <c r="AL306" s="94"/>
      <c r="AM306" s="95"/>
      <c r="AN306" s="96"/>
      <c r="AO306" s="70"/>
      <c r="AP306" s="70"/>
      <c r="AQ306" s="70"/>
      <c r="AR306" s="98"/>
      <c r="AS306" s="98"/>
      <c r="AT306" s="98"/>
      <c r="AU306" s="98"/>
      <c r="AV306" s="98"/>
      <c r="AW306" s="98"/>
      <c r="AX306" s="98"/>
      <c r="AY306" s="99"/>
      <c r="AZ306" s="99"/>
      <c r="BA306" s="73"/>
    </row>
    <row r="307" customFormat="false" ht="12.75" hidden="false" customHeight="true" outlineLevel="0" collapsed="false">
      <c r="A307" s="57"/>
      <c r="B307" s="58"/>
      <c r="C307" s="102"/>
      <c r="D307" s="60"/>
      <c r="E307" s="100"/>
      <c r="F307" s="81" t="str">
        <f aca="false">IF(F308&gt;0,"НУ","")</f>
        <v/>
      </c>
      <c r="G307" s="82" t="str">
        <f aca="false">IF(G308&gt;0,"НУ","")</f>
        <v/>
      </c>
      <c r="H307" s="82" t="str">
        <f aca="false">IF(H308&gt;0,"НУ","")</f>
        <v/>
      </c>
      <c r="I307" s="82" t="str">
        <f aca="false">IF(I308&gt;0,"НУ","")</f>
        <v/>
      </c>
      <c r="J307" s="82" t="str">
        <f aca="false">IF(J308&gt;0,"НУ","")</f>
        <v/>
      </c>
      <c r="K307" s="82" t="str">
        <f aca="false">IF(K308&gt;0,"НУ","")</f>
        <v/>
      </c>
      <c r="L307" s="82" t="str">
        <f aca="false">IF(L308&gt;0,"НУ","")</f>
        <v/>
      </c>
      <c r="M307" s="82" t="str">
        <f aca="false">IF(M308&gt;0,"НУ","")</f>
        <v/>
      </c>
      <c r="N307" s="82" t="str">
        <f aca="false">IF(N308&gt;0,"НУ","")</f>
        <v/>
      </c>
      <c r="O307" s="82" t="str">
        <f aca="false">IF(O308&gt;0,"НУ","")</f>
        <v/>
      </c>
      <c r="P307" s="82" t="str">
        <f aca="false">IF(P308&gt;0,"НУ","")</f>
        <v/>
      </c>
      <c r="Q307" s="82" t="str">
        <f aca="false">IF(Q308&gt;0,"НУ","")</f>
        <v/>
      </c>
      <c r="R307" s="82" t="str">
        <f aca="false">IF(R308&gt;0,"НУ","")</f>
        <v/>
      </c>
      <c r="S307" s="82" t="str">
        <f aca="false">IF(S308&gt;0,"НУ","")</f>
        <v/>
      </c>
      <c r="T307" s="82" t="str">
        <f aca="false">IF(T308&gt;0,"НУ","")</f>
        <v/>
      </c>
      <c r="U307" s="82" t="str">
        <f aca="false">IF(U308&gt;0,"НУ","")</f>
        <v/>
      </c>
      <c r="V307" s="82" t="str">
        <f aca="false">IF(V308&gt;0,"НУ","")</f>
        <v/>
      </c>
      <c r="W307" s="82" t="str">
        <f aca="false">IF(W308&gt;0,"НУ","")</f>
        <v/>
      </c>
      <c r="X307" s="82" t="str">
        <f aca="false">IF(X308&gt;0,"НУ","")</f>
        <v/>
      </c>
      <c r="Y307" s="82" t="str">
        <f aca="false">IF(Y308&gt;0,"НУ","")</f>
        <v/>
      </c>
      <c r="Z307" s="82" t="str">
        <f aca="false">IF(Z308&gt;0,"НУ","")</f>
        <v/>
      </c>
      <c r="AA307" s="82" t="str">
        <f aca="false">IF(AA308&gt;0,"НУ","")</f>
        <v/>
      </c>
      <c r="AB307" s="82" t="str">
        <f aca="false">IF(AB308&gt;0,"НУ","")</f>
        <v/>
      </c>
      <c r="AC307" s="82" t="str">
        <f aca="false">IF(AC308&gt;0,"НУ","")</f>
        <v/>
      </c>
      <c r="AD307" s="82" t="str">
        <f aca="false">IF(AD308&gt;0,"НУ","")</f>
        <v/>
      </c>
      <c r="AE307" s="82" t="str">
        <f aca="false">IF(AE308&gt;0,"НУ","")</f>
        <v/>
      </c>
      <c r="AF307" s="82" t="str">
        <f aca="false">IF(AF308&gt;0,"НУ","")</f>
        <v/>
      </c>
      <c r="AG307" s="82" t="str">
        <f aca="false">IF(AG308&gt;0,"НУ","")</f>
        <v/>
      </c>
      <c r="AH307" s="83" t="str">
        <f aca="false">IF(AH308&gt;0,"НУ","")</f>
        <v/>
      </c>
      <c r="AI307" s="83" t="str">
        <f aca="false">IF(AI308&gt;0,"НУ","")</f>
        <v/>
      </c>
      <c r="AJ307" s="85" t="str">
        <f aca="false">IF(AJ308&gt;0,"НУ","")</f>
        <v/>
      </c>
      <c r="AK307" s="93"/>
      <c r="AL307" s="94"/>
      <c r="AM307" s="95"/>
      <c r="AN307" s="96"/>
      <c r="AO307" s="70"/>
      <c r="AP307" s="70"/>
      <c r="AQ307" s="70"/>
      <c r="AR307" s="98"/>
      <c r="AS307" s="98"/>
      <c r="AT307" s="98"/>
      <c r="AU307" s="98"/>
      <c r="AV307" s="98"/>
      <c r="AW307" s="98"/>
      <c r="AX307" s="98"/>
      <c r="AY307" s="99"/>
      <c r="AZ307" s="99"/>
      <c r="BA307" s="73"/>
    </row>
    <row r="308" customFormat="false" ht="13.5" hidden="false" customHeight="true" outlineLevel="0" collapsed="false">
      <c r="A308" s="57"/>
      <c r="B308" s="58"/>
      <c r="C308" s="102"/>
      <c r="D308" s="60"/>
      <c r="E308" s="101"/>
      <c r="F308" s="87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91"/>
      <c r="AK308" s="93"/>
      <c r="AL308" s="94"/>
      <c r="AM308" s="95"/>
      <c r="AN308" s="96"/>
      <c r="AO308" s="70"/>
      <c r="AP308" s="70"/>
      <c r="AQ308" s="70"/>
      <c r="AR308" s="98"/>
      <c r="AS308" s="98"/>
      <c r="AT308" s="98"/>
      <c r="AU308" s="98"/>
      <c r="AV308" s="98"/>
      <c r="AW308" s="98"/>
      <c r="AX308" s="98"/>
      <c r="AY308" s="99"/>
      <c r="AZ308" s="99"/>
      <c r="BA308" s="73"/>
    </row>
    <row r="309" customFormat="false" ht="12.75" hidden="false" customHeight="true" outlineLevel="0" collapsed="false">
      <c r="A309" s="57" t="n">
        <v>75</v>
      </c>
      <c r="B309" s="58" t="str">
        <f aca="false">IFERROR(VLOOKUP($C309,Списки!$A$1:$C$3999,2,0),"")</f>
        <v/>
      </c>
      <c r="C309" s="102"/>
      <c r="D309" s="60" t="str">
        <f aca="false">IFERROR(VLOOKUP($C309,Списки!$A$1:$C$3999,3,0),"")</f>
        <v/>
      </c>
      <c r="E309" s="92"/>
      <c r="F309" s="61" t="str">
        <f aca="false">VLOOKUP(F$11,Графік!$E$5:$H$32,3,0)</f>
        <v>ВВ</v>
      </c>
      <c r="G309" s="62" t="str">
        <f aca="false">VLOOKUP(G$11,Графік!$E$5:$H$32,3,0)</f>
        <v>ВВ</v>
      </c>
      <c r="H309" s="62" t="str">
        <f aca="false">VLOOKUP(H$11,Графік!$E$5:$H$32,3,0)</f>
        <v>Р</v>
      </c>
      <c r="I309" s="62" t="str">
        <f aca="false">VLOOKUP(I$11,Графік!$E$5:$H$32,3,0)</f>
        <v>Р</v>
      </c>
      <c r="J309" s="62" t="str">
        <f aca="false">VLOOKUP(J$11,Графік!$E$5:$H$32,3,0)</f>
        <v>Р</v>
      </c>
      <c r="K309" s="62" t="str">
        <f aca="false">VLOOKUP(K$11,Графік!$E$5:$H$32,3,0)</f>
        <v>Р</v>
      </c>
      <c r="L309" s="62" t="str">
        <f aca="false">VLOOKUP(L$11,Графік!$E$5:$H$32,3,0)</f>
        <v>ВВ</v>
      </c>
      <c r="M309" s="62" t="str">
        <f aca="false">VLOOKUP(M$11,Графік!$E$5:$H$32,3,0)</f>
        <v>ВВ</v>
      </c>
      <c r="N309" s="62" t="str">
        <f aca="false">VLOOKUP(N$11,Графік!$E$5:$H$32,3,0)</f>
        <v>Р</v>
      </c>
      <c r="O309" s="62" t="str">
        <f aca="false">VLOOKUP(O$11,Графік!$E$5:$H$32,3,0)</f>
        <v>Р</v>
      </c>
      <c r="P309" s="62" t="str">
        <f aca="false">VLOOKUP(P$11,Графік!$E$5:$H$32,3,0)</f>
        <v>Р</v>
      </c>
      <c r="Q309" s="62" t="str">
        <f aca="false">VLOOKUP(Q$11,Графік!$E$5:$H$32,3,0)</f>
        <v>Р</v>
      </c>
      <c r="R309" s="62" t="str">
        <f aca="false">VLOOKUP(R$11,Графік!$E$5:$H$32,3,0)</f>
        <v>ВВ</v>
      </c>
      <c r="S309" s="62" t="str">
        <f aca="false">VLOOKUP(S$11,Графік!$E$5:$H$32,3,0)</f>
        <v>ВВ</v>
      </c>
      <c r="T309" s="62" t="str">
        <f aca="false">VLOOKUP(T$11,Графік!$E$5:$H$32,3,0)</f>
        <v>Р</v>
      </c>
      <c r="U309" s="62" t="str">
        <f aca="false">VLOOKUP(U$11,Графік!$E$5:$H$32,3,0)</f>
        <v>Р</v>
      </c>
      <c r="V309" s="62" t="str">
        <f aca="false">VLOOKUP(V$11,Графік!$E$5:$H$32,3,0)</f>
        <v>Р</v>
      </c>
      <c r="W309" s="62" t="str">
        <f aca="false">VLOOKUP(W$11,Графік!$E$5:$H$32,3,0)</f>
        <v>Р</v>
      </c>
      <c r="X309" s="62" t="str">
        <f aca="false">VLOOKUP(X$11,Графік!$E$5:$H$32,3,0)</f>
        <v>ВВ</v>
      </c>
      <c r="Y309" s="62" t="str">
        <f aca="false">VLOOKUP(Y$11,Графік!$E$5:$H$32,3,0)</f>
        <v>ВВ</v>
      </c>
      <c r="Z309" s="62" t="str">
        <f aca="false">VLOOKUP(Z$11,Графік!$E$5:$H$32,3,0)</f>
        <v>Р</v>
      </c>
      <c r="AA309" s="62" t="str">
        <f aca="false">VLOOKUP(AA$11,Графік!$E$5:$H$32,3,0)</f>
        <v>Р</v>
      </c>
      <c r="AB309" s="62" t="str">
        <f aca="false">VLOOKUP(AB$11,Графік!$E$5:$H$32,3,0)</f>
        <v>Р</v>
      </c>
      <c r="AC309" s="62" t="str">
        <f aca="false">VLOOKUP(AC$11,Графік!$E$5:$H$32,3,0)</f>
        <v>Р</v>
      </c>
      <c r="AD309" s="62" t="str">
        <f aca="false">VLOOKUP(AD$11,Графік!$E$5:$H$32,3,0)</f>
        <v>ВВ</v>
      </c>
      <c r="AE309" s="62" t="str">
        <f aca="false">VLOOKUP(AE$11,Графік!$E$5:$H$32,3,0)</f>
        <v>ВВ</v>
      </c>
      <c r="AF309" s="62" t="str">
        <f aca="false">VLOOKUP(AF$11,Графік!$E$5:$H$32,3,0)</f>
        <v>Р</v>
      </c>
      <c r="AG309" s="62" t="str">
        <f aca="false">VLOOKUP(AG$11,Графік!$E$5:$H$32,3,0)</f>
        <v>Р</v>
      </c>
      <c r="AH309" s="62"/>
      <c r="AI309" s="62"/>
      <c r="AJ309" s="65"/>
      <c r="AK309" s="93" t="n">
        <f aca="false">SUMIF($F309:$AJ312,"Р",$F310:$AJ310)</f>
        <v>144</v>
      </c>
      <c r="AL309" s="94" t="n">
        <f aca="false">SUMIF($F311:$AJ312,"НУ",$F312:$AJ312)</f>
        <v>0</v>
      </c>
      <c r="AM309" s="95" t="n">
        <f aca="false">SUMIF(F309:AJ312,"РВ",F310:AJ310)</f>
        <v>0</v>
      </c>
      <c r="AN309" s="96" t="n">
        <f aca="false">AK309+AL309+AM309</f>
        <v>144</v>
      </c>
      <c r="AO309" s="70" t="n">
        <f aca="false">COUNTIF($F309:$AJ312,"=Р")</f>
        <v>18</v>
      </c>
      <c r="AP309" s="97" t="n">
        <f aca="false">COUNTIF($F309:$AJ312,"=ВВ")</f>
        <v>10</v>
      </c>
      <c r="AQ309" s="97" t="n">
        <f aca="false">COUNTIF($F309:$AJ312,"=В")</f>
        <v>0</v>
      </c>
      <c r="AR309" s="98" t="n">
        <f aca="false">COUNTIF($F309:$AJ312,"=НА")</f>
        <v>0</v>
      </c>
      <c r="AS309" s="98" t="n">
        <f aca="false">COUNTIF(F309:AJ312,"=ТН")</f>
        <v>0</v>
      </c>
      <c r="AT309" s="98" t="n">
        <f aca="false">COUNTIF($F309:$AJ312,"=ВД")</f>
        <v>0</v>
      </c>
      <c r="AU309" s="98" t="n">
        <f aca="false">COUNTIF($F309:$AJ312,"=ВП")</f>
        <v>0</v>
      </c>
      <c r="AV309" s="98" t="n">
        <f aca="false">COUNTIF($F309:$AJ312,"=ДД")</f>
        <v>0</v>
      </c>
      <c r="AW309" s="98" t="n">
        <f aca="false">COUNTIF($F309:$AJ312,"=П")</f>
        <v>0</v>
      </c>
      <c r="AX309" s="98" t="n">
        <f aca="false">COUNTIF($F309:$AJ312,"=ПР")</f>
        <v>0</v>
      </c>
      <c r="AY309" s="99" t="n">
        <f aca="false">COUNTIF($F309:$AJ312,"=І")</f>
        <v>0</v>
      </c>
      <c r="AZ309" s="99" t="n">
        <f aca="false">COUNTIF($F309:$AJ312,"=НЗ")</f>
        <v>0</v>
      </c>
      <c r="BA309" s="73" t="str">
        <f aca="false">IF(C309&gt;1,Графік!$H$36,"")</f>
        <v/>
      </c>
    </row>
    <row r="310" customFormat="false" ht="12.75" hidden="false" customHeight="true" outlineLevel="0" collapsed="false">
      <c r="A310" s="57"/>
      <c r="B310" s="58"/>
      <c r="C310" s="102"/>
      <c r="D310" s="60"/>
      <c r="E310" s="100"/>
      <c r="F310" s="75" t="str">
        <f aca="false">IF(F309="Р",8,"")</f>
        <v/>
      </c>
      <c r="G310" s="76" t="str">
        <f aca="false">IF(G309="Р",8,"")</f>
        <v/>
      </c>
      <c r="H310" s="76" t="n">
        <f aca="false">IF(H309="Р",8,"")</f>
        <v>8</v>
      </c>
      <c r="I310" s="76" t="n">
        <f aca="false">IF(I309="Р",8,"")</f>
        <v>8</v>
      </c>
      <c r="J310" s="76" t="n">
        <f aca="false">IF(J309="Р",8,"")</f>
        <v>8</v>
      </c>
      <c r="K310" s="76" t="n">
        <f aca="false">IF(K309="Р",8,"")</f>
        <v>8</v>
      </c>
      <c r="L310" s="76" t="str">
        <f aca="false">IF(L309="Р",8,"")</f>
        <v/>
      </c>
      <c r="M310" s="76" t="str">
        <f aca="false">IF(M309="Р",8,"")</f>
        <v/>
      </c>
      <c r="N310" s="76" t="n">
        <f aca="false">IF(N309="Р",8,"")</f>
        <v>8</v>
      </c>
      <c r="O310" s="76" t="n">
        <f aca="false">IF(O309="Р",8,"")</f>
        <v>8</v>
      </c>
      <c r="P310" s="76" t="n">
        <f aca="false">IF(P309="Р",8,"")</f>
        <v>8</v>
      </c>
      <c r="Q310" s="76" t="n">
        <f aca="false">IF(Q309="Р",8,"")</f>
        <v>8</v>
      </c>
      <c r="R310" s="76" t="str">
        <f aca="false">IF(R309="Р",8,"")</f>
        <v/>
      </c>
      <c r="S310" s="76" t="str">
        <f aca="false">IF(S309="Р",8,"")</f>
        <v/>
      </c>
      <c r="T310" s="76" t="n">
        <f aca="false">IF(T309="Р",8,"")</f>
        <v>8</v>
      </c>
      <c r="U310" s="76" t="n">
        <f aca="false">IF(U309="Р",8,"")</f>
        <v>8</v>
      </c>
      <c r="V310" s="76" t="n">
        <f aca="false">IF(V309="Р",8,"")</f>
        <v>8</v>
      </c>
      <c r="W310" s="76" t="n">
        <f aca="false">IF(W309="Р",8,"")</f>
        <v>8</v>
      </c>
      <c r="X310" s="76" t="str">
        <f aca="false">IF(X309="Р",8,"")</f>
        <v/>
      </c>
      <c r="Y310" s="76" t="str">
        <f aca="false">IF(Y309="Р",8,"")</f>
        <v/>
      </c>
      <c r="Z310" s="76" t="n">
        <f aca="false">IF(Z309="Р",8,"")</f>
        <v>8</v>
      </c>
      <c r="AA310" s="76" t="n">
        <f aca="false">IF(AA309="Р",8,"")</f>
        <v>8</v>
      </c>
      <c r="AB310" s="76" t="n">
        <f aca="false">IF(AB309="Р",8,"")</f>
        <v>8</v>
      </c>
      <c r="AC310" s="76" t="n">
        <f aca="false">IF(AC309="Р",8,"")</f>
        <v>8</v>
      </c>
      <c r="AD310" s="76" t="str">
        <f aca="false">IF(AD309="Р",8,"")</f>
        <v/>
      </c>
      <c r="AE310" s="76" t="str">
        <f aca="false">IF(AE309="Р",8,"")</f>
        <v/>
      </c>
      <c r="AF310" s="76" t="n">
        <f aca="false">IF(AF309="Р",8,"")</f>
        <v>8</v>
      </c>
      <c r="AG310" s="76" t="n">
        <f aca="false">IF(AG309="Р",8,"")</f>
        <v>8</v>
      </c>
      <c r="AH310" s="76"/>
      <c r="AI310" s="76"/>
      <c r="AJ310" s="79"/>
      <c r="AK310" s="93"/>
      <c r="AL310" s="94"/>
      <c r="AM310" s="95"/>
      <c r="AN310" s="96"/>
      <c r="AO310" s="70"/>
      <c r="AP310" s="70"/>
      <c r="AQ310" s="70"/>
      <c r="AR310" s="98"/>
      <c r="AS310" s="98"/>
      <c r="AT310" s="98"/>
      <c r="AU310" s="98"/>
      <c r="AV310" s="98"/>
      <c r="AW310" s="98"/>
      <c r="AX310" s="98"/>
      <c r="AY310" s="99"/>
      <c r="AZ310" s="99"/>
      <c r="BA310" s="73"/>
    </row>
    <row r="311" customFormat="false" ht="12.75" hidden="false" customHeight="true" outlineLevel="0" collapsed="false">
      <c r="A311" s="57"/>
      <c r="B311" s="58"/>
      <c r="C311" s="102"/>
      <c r="D311" s="60"/>
      <c r="E311" s="100"/>
      <c r="F311" s="81" t="str">
        <f aca="false">IF(F312&gt;0,"НУ","")</f>
        <v/>
      </c>
      <c r="G311" s="82" t="str">
        <f aca="false">IF(G312&gt;0,"НУ","")</f>
        <v/>
      </c>
      <c r="H311" s="82" t="str">
        <f aca="false">IF(H312&gt;0,"НУ","")</f>
        <v/>
      </c>
      <c r="I311" s="82" t="str">
        <f aca="false">IF(I312&gt;0,"НУ","")</f>
        <v/>
      </c>
      <c r="J311" s="82" t="str">
        <f aca="false">IF(J312&gt;0,"НУ","")</f>
        <v/>
      </c>
      <c r="K311" s="82" t="str">
        <f aca="false">IF(K312&gt;0,"НУ","")</f>
        <v/>
      </c>
      <c r="L311" s="82" t="str">
        <f aca="false">IF(L312&gt;0,"НУ","")</f>
        <v/>
      </c>
      <c r="M311" s="82" t="str">
        <f aca="false">IF(M312&gt;0,"НУ","")</f>
        <v/>
      </c>
      <c r="N311" s="82" t="str">
        <f aca="false">IF(N312&gt;0,"НУ","")</f>
        <v/>
      </c>
      <c r="O311" s="82" t="str">
        <f aca="false">IF(O312&gt;0,"НУ","")</f>
        <v/>
      </c>
      <c r="P311" s="82" t="str">
        <f aca="false">IF(P312&gt;0,"НУ","")</f>
        <v/>
      </c>
      <c r="Q311" s="82" t="str">
        <f aca="false">IF(Q312&gt;0,"НУ","")</f>
        <v/>
      </c>
      <c r="R311" s="82" t="str">
        <f aca="false">IF(R312&gt;0,"НУ","")</f>
        <v/>
      </c>
      <c r="S311" s="82" t="str">
        <f aca="false">IF(S312&gt;0,"НУ","")</f>
        <v/>
      </c>
      <c r="T311" s="82" t="str">
        <f aca="false">IF(T312&gt;0,"НУ","")</f>
        <v/>
      </c>
      <c r="U311" s="82" t="str">
        <f aca="false">IF(U312&gt;0,"НУ","")</f>
        <v/>
      </c>
      <c r="V311" s="82" t="str">
        <f aca="false">IF(V312&gt;0,"НУ","")</f>
        <v/>
      </c>
      <c r="W311" s="82" t="str">
        <f aca="false">IF(W312&gt;0,"НУ","")</f>
        <v/>
      </c>
      <c r="X311" s="82" t="str">
        <f aca="false">IF(X312&gt;0,"НУ","")</f>
        <v/>
      </c>
      <c r="Y311" s="82" t="str">
        <f aca="false">IF(Y312&gt;0,"НУ","")</f>
        <v/>
      </c>
      <c r="Z311" s="82" t="str">
        <f aca="false">IF(Z312&gt;0,"НУ","")</f>
        <v/>
      </c>
      <c r="AA311" s="82" t="str">
        <f aca="false">IF(AA312&gt;0,"НУ","")</f>
        <v/>
      </c>
      <c r="AB311" s="82" t="str">
        <f aca="false">IF(AB312&gt;0,"НУ","")</f>
        <v/>
      </c>
      <c r="AC311" s="82" t="str">
        <f aca="false">IF(AC312&gt;0,"НУ","")</f>
        <v/>
      </c>
      <c r="AD311" s="82" t="str">
        <f aca="false">IF(AD312&gt;0,"НУ","")</f>
        <v/>
      </c>
      <c r="AE311" s="82" t="str">
        <f aca="false">IF(AE312&gt;0,"НУ","")</f>
        <v/>
      </c>
      <c r="AF311" s="82" t="str">
        <f aca="false">IF(AF312&gt;0,"НУ","")</f>
        <v/>
      </c>
      <c r="AG311" s="82" t="str">
        <f aca="false">IF(AG312&gt;0,"НУ","")</f>
        <v/>
      </c>
      <c r="AH311" s="83" t="str">
        <f aca="false">IF(AH312&gt;0,"НУ","")</f>
        <v/>
      </c>
      <c r="AI311" s="83" t="str">
        <f aca="false">IF(AI312&gt;0,"НУ","")</f>
        <v/>
      </c>
      <c r="AJ311" s="85" t="str">
        <f aca="false">IF(AJ312&gt;0,"НУ","")</f>
        <v/>
      </c>
      <c r="AK311" s="93"/>
      <c r="AL311" s="94"/>
      <c r="AM311" s="95"/>
      <c r="AN311" s="96"/>
      <c r="AO311" s="70"/>
      <c r="AP311" s="70"/>
      <c r="AQ311" s="70"/>
      <c r="AR311" s="98"/>
      <c r="AS311" s="98"/>
      <c r="AT311" s="98"/>
      <c r="AU311" s="98"/>
      <c r="AV311" s="98"/>
      <c r="AW311" s="98"/>
      <c r="AX311" s="98"/>
      <c r="AY311" s="99"/>
      <c r="AZ311" s="99"/>
      <c r="BA311" s="73"/>
    </row>
    <row r="312" customFormat="false" ht="13.5" hidden="false" customHeight="true" outlineLevel="0" collapsed="false">
      <c r="A312" s="57"/>
      <c r="B312" s="58"/>
      <c r="C312" s="102"/>
      <c r="D312" s="60"/>
      <c r="E312" s="101"/>
      <c r="F312" s="87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91"/>
      <c r="AK312" s="93"/>
      <c r="AL312" s="94"/>
      <c r="AM312" s="95"/>
      <c r="AN312" s="96"/>
      <c r="AO312" s="70"/>
      <c r="AP312" s="70"/>
      <c r="AQ312" s="70"/>
      <c r="AR312" s="98"/>
      <c r="AS312" s="98"/>
      <c r="AT312" s="98"/>
      <c r="AU312" s="98"/>
      <c r="AV312" s="98"/>
      <c r="AW312" s="98"/>
      <c r="AX312" s="98"/>
      <c r="AY312" s="99"/>
      <c r="AZ312" s="99"/>
      <c r="BA312" s="73"/>
    </row>
    <row r="313" customFormat="false" ht="12.75" hidden="false" customHeight="true" outlineLevel="0" collapsed="false">
      <c r="A313" s="57" t="n">
        <v>76</v>
      </c>
      <c r="B313" s="58" t="str">
        <f aca="false">IFERROR(VLOOKUP($C313,Списки!$A$1:$C$3999,2,0),"")</f>
        <v/>
      </c>
      <c r="C313" s="102"/>
      <c r="D313" s="60" t="str">
        <f aca="false">IFERROR(VLOOKUP($C313,Списки!$A$1:$C$3999,3,0),"")</f>
        <v/>
      </c>
      <c r="E313" s="92"/>
      <c r="F313" s="61" t="str">
        <f aca="false">VLOOKUP(F$11,Графік!$E$5:$H$32,3,0)</f>
        <v>ВВ</v>
      </c>
      <c r="G313" s="62" t="str">
        <f aca="false">VLOOKUP(G$11,Графік!$E$5:$H$32,3,0)</f>
        <v>ВВ</v>
      </c>
      <c r="H313" s="62" t="str">
        <f aca="false">VLOOKUP(H$11,Графік!$E$5:$H$32,3,0)</f>
        <v>Р</v>
      </c>
      <c r="I313" s="62" t="str">
        <f aca="false">VLOOKUP(I$11,Графік!$E$5:$H$32,3,0)</f>
        <v>Р</v>
      </c>
      <c r="J313" s="62" t="str">
        <f aca="false">VLOOKUP(J$11,Графік!$E$5:$H$32,3,0)</f>
        <v>Р</v>
      </c>
      <c r="K313" s="62" t="str">
        <f aca="false">VLOOKUP(K$11,Графік!$E$5:$H$32,3,0)</f>
        <v>Р</v>
      </c>
      <c r="L313" s="62" t="str">
        <f aca="false">VLOOKUP(L$11,Графік!$E$5:$H$32,3,0)</f>
        <v>ВВ</v>
      </c>
      <c r="M313" s="62" t="str">
        <f aca="false">VLOOKUP(M$11,Графік!$E$5:$H$32,3,0)</f>
        <v>ВВ</v>
      </c>
      <c r="N313" s="62" t="str">
        <f aca="false">VLOOKUP(N$11,Графік!$E$5:$H$32,3,0)</f>
        <v>Р</v>
      </c>
      <c r="O313" s="62" t="str">
        <f aca="false">VLOOKUP(O$11,Графік!$E$5:$H$32,3,0)</f>
        <v>Р</v>
      </c>
      <c r="P313" s="62" t="str">
        <f aca="false">VLOOKUP(P$11,Графік!$E$5:$H$32,3,0)</f>
        <v>Р</v>
      </c>
      <c r="Q313" s="62" t="str">
        <f aca="false">VLOOKUP(Q$11,Графік!$E$5:$H$32,3,0)</f>
        <v>Р</v>
      </c>
      <c r="R313" s="62" t="str">
        <f aca="false">VLOOKUP(R$11,Графік!$E$5:$H$32,3,0)</f>
        <v>ВВ</v>
      </c>
      <c r="S313" s="62" t="str">
        <f aca="false">VLOOKUP(S$11,Графік!$E$5:$H$32,3,0)</f>
        <v>ВВ</v>
      </c>
      <c r="T313" s="62" t="str">
        <f aca="false">VLOOKUP(T$11,Графік!$E$5:$H$32,3,0)</f>
        <v>Р</v>
      </c>
      <c r="U313" s="62" t="str">
        <f aca="false">VLOOKUP(U$11,Графік!$E$5:$H$32,3,0)</f>
        <v>Р</v>
      </c>
      <c r="V313" s="62" t="str">
        <f aca="false">VLOOKUP(V$11,Графік!$E$5:$H$32,3,0)</f>
        <v>Р</v>
      </c>
      <c r="W313" s="62" t="str">
        <f aca="false">VLOOKUP(W$11,Графік!$E$5:$H$32,3,0)</f>
        <v>Р</v>
      </c>
      <c r="X313" s="62" t="str">
        <f aca="false">VLOOKUP(X$11,Графік!$E$5:$H$32,3,0)</f>
        <v>ВВ</v>
      </c>
      <c r="Y313" s="62" t="str">
        <f aca="false">VLOOKUP(Y$11,Графік!$E$5:$H$32,3,0)</f>
        <v>ВВ</v>
      </c>
      <c r="Z313" s="62" t="str">
        <f aca="false">VLOOKUP(Z$11,Графік!$E$5:$H$32,3,0)</f>
        <v>Р</v>
      </c>
      <c r="AA313" s="62" t="str">
        <f aca="false">VLOOKUP(AA$11,Графік!$E$5:$H$32,3,0)</f>
        <v>Р</v>
      </c>
      <c r="AB313" s="62" t="str">
        <f aca="false">VLOOKUP(AB$11,Графік!$E$5:$H$32,3,0)</f>
        <v>Р</v>
      </c>
      <c r="AC313" s="62" t="str">
        <f aca="false">VLOOKUP(AC$11,Графік!$E$5:$H$32,3,0)</f>
        <v>Р</v>
      </c>
      <c r="AD313" s="62" t="str">
        <f aca="false">VLOOKUP(AD$11,Графік!$E$5:$H$32,3,0)</f>
        <v>ВВ</v>
      </c>
      <c r="AE313" s="62" t="str">
        <f aca="false">VLOOKUP(AE$11,Графік!$E$5:$H$32,3,0)</f>
        <v>ВВ</v>
      </c>
      <c r="AF313" s="62" t="str">
        <f aca="false">VLOOKUP(AF$11,Графік!$E$5:$H$32,3,0)</f>
        <v>Р</v>
      </c>
      <c r="AG313" s="62" t="str">
        <f aca="false">VLOOKUP(AG$11,Графік!$E$5:$H$32,3,0)</f>
        <v>Р</v>
      </c>
      <c r="AH313" s="62"/>
      <c r="AI313" s="62"/>
      <c r="AJ313" s="65"/>
      <c r="AK313" s="93" t="n">
        <f aca="false">SUMIF($F313:$AJ316,"Р",$F314:$AJ314)</f>
        <v>144</v>
      </c>
      <c r="AL313" s="94" t="n">
        <f aca="false">SUMIF($F315:$AJ316,"НУ",$F316:$AJ316)</f>
        <v>0</v>
      </c>
      <c r="AM313" s="95" t="n">
        <f aca="false">SUMIF(F313:AJ316,"РВ",F314:AJ314)</f>
        <v>0</v>
      </c>
      <c r="AN313" s="96" t="n">
        <f aca="false">AK313+AL313+AM313</f>
        <v>144</v>
      </c>
      <c r="AO313" s="70" t="n">
        <f aca="false">COUNTIF($F313:$AJ316,"=Р")</f>
        <v>18</v>
      </c>
      <c r="AP313" s="97" t="n">
        <f aca="false">COUNTIF($F313:$AJ316,"=ВВ")</f>
        <v>10</v>
      </c>
      <c r="AQ313" s="97" t="n">
        <f aca="false">COUNTIF($F313:$AJ316,"=В")</f>
        <v>0</v>
      </c>
      <c r="AR313" s="98" t="n">
        <f aca="false">COUNTIF($F313:$AJ316,"=НА")</f>
        <v>0</v>
      </c>
      <c r="AS313" s="98" t="n">
        <f aca="false">COUNTIF(F313:AJ316,"=ТН")</f>
        <v>0</v>
      </c>
      <c r="AT313" s="98" t="n">
        <f aca="false">COUNTIF($F313:$AJ316,"=ВД")</f>
        <v>0</v>
      </c>
      <c r="AU313" s="98" t="n">
        <f aca="false">COUNTIF($F313:$AJ316,"=ВП")</f>
        <v>0</v>
      </c>
      <c r="AV313" s="98" t="n">
        <f aca="false">COUNTIF($F313:$AJ316,"=ДД")</f>
        <v>0</v>
      </c>
      <c r="AW313" s="98" t="n">
        <f aca="false">COUNTIF($F313:$AJ316,"=П")</f>
        <v>0</v>
      </c>
      <c r="AX313" s="98" t="n">
        <f aca="false">COUNTIF($F313:$AJ316,"=ПР")</f>
        <v>0</v>
      </c>
      <c r="AY313" s="99" t="n">
        <f aca="false">COUNTIF($F313:$AJ316,"=І")</f>
        <v>0</v>
      </c>
      <c r="AZ313" s="99" t="n">
        <f aca="false">COUNTIF($F313:$AJ316,"=НЗ")</f>
        <v>0</v>
      </c>
      <c r="BA313" s="73" t="str">
        <f aca="false">IF(C313&gt;1,Графік!$H$36,"")</f>
        <v/>
      </c>
    </row>
    <row r="314" customFormat="false" ht="12.75" hidden="false" customHeight="true" outlineLevel="0" collapsed="false">
      <c r="A314" s="57"/>
      <c r="B314" s="58"/>
      <c r="C314" s="102"/>
      <c r="D314" s="60"/>
      <c r="E314" s="100"/>
      <c r="F314" s="75" t="str">
        <f aca="false">IF(F313="Р",8,"")</f>
        <v/>
      </c>
      <c r="G314" s="76" t="str">
        <f aca="false">IF(G313="Р",8,"")</f>
        <v/>
      </c>
      <c r="H314" s="76" t="n">
        <f aca="false">IF(H313="Р",8,"")</f>
        <v>8</v>
      </c>
      <c r="I314" s="76" t="n">
        <f aca="false">IF(I313="Р",8,"")</f>
        <v>8</v>
      </c>
      <c r="J314" s="76" t="n">
        <f aca="false">IF(J313="Р",8,"")</f>
        <v>8</v>
      </c>
      <c r="K314" s="76" t="n">
        <f aca="false">IF(K313="Р",8,"")</f>
        <v>8</v>
      </c>
      <c r="L314" s="76" t="str">
        <f aca="false">IF(L313="Р",8,"")</f>
        <v/>
      </c>
      <c r="M314" s="76" t="str">
        <f aca="false">IF(M313="Р",8,"")</f>
        <v/>
      </c>
      <c r="N314" s="76" t="n">
        <f aca="false">IF(N313="Р",8,"")</f>
        <v>8</v>
      </c>
      <c r="O314" s="76" t="n">
        <f aca="false">IF(O313="Р",8,"")</f>
        <v>8</v>
      </c>
      <c r="P314" s="76" t="n">
        <f aca="false">IF(P313="Р",8,"")</f>
        <v>8</v>
      </c>
      <c r="Q314" s="76" t="n">
        <f aca="false">IF(Q313="Р",8,"")</f>
        <v>8</v>
      </c>
      <c r="R314" s="76" t="str">
        <f aca="false">IF(R313="Р",8,"")</f>
        <v/>
      </c>
      <c r="S314" s="76" t="str">
        <f aca="false">IF(S313="Р",8,"")</f>
        <v/>
      </c>
      <c r="T314" s="76" t="n">
        <f aca="false">IF(T313="Р",8,"")</f>
        <v>8</v>
      </c>
      <c r="U314" s="76" t="n">
        <f aca="false">IF(U313="Р",8,"")</f>
        <v>8</v>
      </c>
      <c r="V314" s="76" t="n">
        <f aca="false">IF(V313="Р",8,"")</f>
        <v>8</v>
      </c>
      <c r="W314" s="76" t="n">
        <f aca="false">IF(W313="Р",8,"")</f>
        <v>8</v>
      </c>
      <c r="X314" s="76" t="str">
        <f aca="false">IF(X313="Р",8,"")</f>
        <v/>
      </c>
      <c r="Y314" s="76" t="str">
        <f aca="false">IF(Y313="Р",8,"")</f>
        <v/>
      </c>
      <c r="Z314" s="76" t="n">
        <f aca="false">IF(Z313="Р",8,"")</f>
        <v>8</v>
      </c>
      <c r="AA314" s="76" t="n">
        <f aca="false">IF(AA313="Р",8,"")</f>
        <v>8</v>
      </c>
      <c r="AB314" s="76" t="n">
        <f aca="false">IF(AB313="Р",8,"")</f>
        <v>8</v>
      </c>
      <c r="AC314" s="76" t="n">
        <f aca="false">IF(AC313="Р",8,"")</f>
        <v>8</v>
      </c>
      <c r="AD314" s="76" t="str">
        <f aca="false">IF(AD313="Р",8,"")</f>
        <v/>
      </c>
      <c r="AE314" s="76" t="str">
        <f aca="false">IF(AE313="Р",8,"")</f>
        <v/>
      </c>
      <c r="AF314" s="76" t="n">
        <f aca="false">IF(AF313="Р",8,"")</f>
        <v>8</v>
      </c>
      <c r="AG314" s="76" t="n">
        <f aca="false">IF(AG313="Р",8,"")</f>
        <v>8</v>
      </c>
      <c r="AH314" s="76"/>
      <c r="AI314" s="76"/>
      <c r="AJ314" s="79"/>
      <c r="AK314" s="93"/>
      <c r="AL314" s="94"/>
      <c r="AM314" s="95"/>
      <c r="AN314" s="96"/>
      <c r="AO314" s="70"/>
      <c r="AP314" s="70"/>
      <c r="AQ314" s="70"/>
      <c r="AR314" s="98"/>
      <c r="AS314" s="98"/>
      <c r="AT314" s="98"/>
      <c r="AU314" s="98"/>
      <c r="AV314" s="98"/>
      <c r="AW314" s="98"/>
      <c r="AX314" s="98"/>
      <c r="AY314" s="99"/>
      <c r="AZ314" s="99"/>
      <c r="BA314" s="73"/>
    </row>
    <row r="315" customFormat="false" ht="12.75" hidden="false" customHeight="true" outlineLevel="0" collapsed="false">
      <c r="A315" s="57"/>
      <c r="B315" s="58"/>
      <c r="C315" s="102"/>
      <c r="D315" s="60"/>
      <c r="E315" s="100"/>
      <c r="F315" s="81" t="str">
        <f aca="false">IF(F316&gt;0,"НУ","")</f>
        <v/>
      </c>
      <c r="G315" s="82" t="str">
        <f aca="false">IF(G316&gt;0,"НУ","")</f>
        <v/>
      </c>
      <c r="H315" s="82" t="str">
        <f aca="false">IF(H316&gt;0,"НУ","")</f>
        <v/>
      </c>
      <c r="I315" s="82" t="str">
        <f aca="false">IF(I316&gt;0,"НУ","")</f>
        <v/>
      </c>
      <c r="J315" s="82" t="str">
        <f aca="false">IF(J316&gt;0,"НУ","")</f>
        <v/>
      </c>
      <c r="K315" s="82" t="str">
        <f aca="false">IF(K316&gt;0,"НУ","")</f>
        <v/>
      </c>
      <c r="L315" s="82" t="str">
        <f aca="false">IF(L316&gt;0,"НУ","")</f>
        <v/>
      </c>
      <c r="M315" s="82" t="str">
        <f aca="false">IF(M316&gt;0,"НУ","")</f>
        <v/>
      </c>
      <c r="N315" s="82" t="str">
        <f aca="false">IF(N316&gt;0,"НУ","")</f>
        <v/>
      </c>
      <c r="O315" s="82" t="str">
        <f aca="false">IF(O316&gt;0,"НУ","")</f>
        <v/>
      </c>
      <c r="P315" s="82" t="str">
        <f aca="false">IF(P316&gt;0,"НУ","")</f>
        <v/>
      </c>
      <c r="Q315" s="82" t="str">
        <f aca="false">IF(Q316&gt;0,"НУ","")</f>
        <v/>
      </c>
      <c r="R315" s="82" t="str">
        <f aca="false">IF(R316&gt;0,"НУ","")</f>
        <v/>
      </c>
      <c r="S315" s="82" t="str">
        <f aca="false">IF(S316&gt;0,"НУ","")</f>
        <v/>
      </c>
      <c r="T315" s="82" t="str">
        <f aca="false">IF(T316&gt;0,"НУ","")</f>
        <v/>
      </c>
      <c r="U315" s="82" t="str">
        <f aca="false">IF(U316&gt;0,"НУ","")</f>
        <v/>
      </c>
      <c r="V315" s="82" t="str">
        <f aca="false">IF(V316&gt;0,"НУ","")</f>
        <v/>
      </c>
      <c r="W315" s="82" t="str">
        <f aca="false">IF(W316&gt;0,"НУ","")</f>
        <v/>
      </c>
      <c r="X315" s="82" t="str">
        <f aca="false">IF(X316&gt;0,"НУ","")</f>
        <v/>
      </c>
      <c r="Y315" s="82" t="str">
        <f aca="false">IF(Y316&gt;0,"НУ","")</f>
        <v/>
      </c>
      <c r="Z315" s="82" t="str">
        <f aca="false">IF(Z316&gt;0,"НУ","")</f>
        <v/>
      </c>
      <c r="AA315" s="82" t="str">
        <f aca="false">IF(AA316&gt;0,"НУ","")</f>
        <v/>
      </c>
      <c r="AB315" s="82" t="str">
        <f aca="false">IF(AB316&gt;0,"НУ","")</f>
        <v/>
      </c>
      <c r="AC315" s="82" t="str">
        <f aca="false">IF(AC316&gt;0,"НУ","")</f>
        <v/>
      </c>
      <c r="AD315" s="82" t="str">
        <f aca="false">IF(AD316&gt;0,"НУ","")</f>
        <v/>
      </c>
      <c r="AE315" s="82" t="str">
        <f aca="false">IF(AE316&gt;0,"НУ","")</f>
        <v/>
      </c>
      <c r="AF315" s="82" t="str">
        <f aca="false">IF(AF316&gt;0,"НУ","")</f>
        <v/>
      </c>
      <c r="AG315" s="82" t="str">
        <f aca="false">IF(AG316&gt;0,"НУ","")</f>
        <v/>
      </c>
      <c r="AH315" s="83" t="str">
        <f aca="false">IF(AH316&gt;0,"НУ","")</f>
        <v/>
      </c>
      <c r="AI315" s="83" t="str">
        <f aca="false">IF(AI316&gt;0,"НУ","")</f>
        <v/>
      </c>
      <c r="AJ315" s="85" t="str">
        <f aca="false">IF(AJ316&gt;0,"НУ","")</f>
        <v/>
      </c>
      <c r="AK315" s="93"/>
      <c r="AL315" s="94"/>
      <c r="AM315" s="95"/>
      <c r="AN315" s="96"/>
      <c r="AO315" s="70"/>
      <c r="AP315" s="70"/>
      <c r="AQ315" s="70"/>
      <c r="AR315" s="98"/>
      <c r="AS315" s="98"/>
      <c r="AT315" s="98"/>
      <c r="AU315" s="98"/>
      <c r="AV315" s="98"/>
      <c r="AW315" s="98"/>
      <c r="AX315" s="98"/>
      <c r="AY315" s="99"/>
      <c r="AZ315" s="99"/>
      <c r="BA315" s="73"/>
    </row>
    <row r="316" customFormat="false" ht="13.5" hidden="false" customHeight="true" outlineLevel="0" collapsed="false">
      <c r="A316" s="57"/>
      <c r="B316" s="58"/>
      <c r="C316" s="102"/>
      <c r="D316" s="60"/>
      <c r="E316" s="101"/>
      <c r="F316" s="87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91"/>
      <c r="AK316" s="93"/>
      <c r="AL316" s="94"/>
      <c r="AM316" s="95"/>
      <c r="AN316" s="96"/>
      <c r="AO316" s="70"/>
      <c r="AP316" s="70"/>
      <c r="AQ316" s="70"/>
      <c r="AR316" s="98"/>
      <c r="AS316" s="98"/>
      <c r="AT316" s="98"/>
      <c r="AU316" s="98"/>
      <c r="AV316" s="98"/>
      <c r="AW316" s="98"/>
      <c r="AX316" s="98"/>
      <c r="AY316" s="99"/>
      <c r="AZ316" s="99"/>
      <c r="BA316" s="73"/>
    </row>
    <row r="317" customFormat="false" ht="12.75" hidden="false" customHeight="true" outlineLevel="0" collapsed="false">
      <c r="A317" s="57" t="n">
        <v>77</v>
      </c>
      <c r="B317" s="58" t="str">
        <f aca="false">IFERROR(VLOOKUP($C317,Списки!$A$1:$C$3999,2,0),"")</f>
        <v/>
      </c>
      <c r="C317" s="102"/>
      <c r="D317" s="60" t="str">
        <f aca="false">IFERROR(VLOOKUP($C317,Списки!$A$1:$C$3999,3,0),"")</f>
        <v/>
      </c>
      <c r="E317" s="92"/>
      <c r="F317" s="61" t="str">
        <f aca="false">VLOOKUP(F$11,Графік!$E$5:$H$32,3,0)</f>
        <v>ВВ</v>
      </c>
      <c r="G317" s="62" t="str">
        <f aca="false">VLOOKUP(G$11,Графік!$E$5:$H$32,3,0)</f>
        <v>ВВ</v>
      </c>
      <c r="H317" s="62" t="str">
        <f aca="false">VLOOKUP(H$11,Графік!$E$5:$H$32,3,0)</f>
        <v>Р</v>
      </c>
      <c r="I317" s="62" t="str">
        <f aca="false">VLOOKUP(I$11,Графік!$E$5:$H$32,3,0)</f>
        <v>Р</v>
      </c>
      <c r="J317" s="62" t="str">
        <f aca="false">VLOOKUP(J$11,Графік!$E$5:$H$32,3,0)</f>
        <v>Р</v>
      </c>
      <c r="K317" s="62" t="str">
        <f aca="false">VLOOKUP(K$11,Графік!$E$5:$H$32,3,0)</f>
        <v>Р</v>
      </c>
      <c r="L317" s="62" t="str">
        <f aca="false">VLOOKUP(L$11,Графік!$E$5:$H$32,3,0)</f>
        <v>ВВ</v>
      </c>
      <c r="M317" s="62" t="str">
        <f aca="false">VLOOKUP(M$11,Графік!$E$5:$H$32,3,0)</f>
        <v>ВВ</v>
      </c>
      <c r="N317" s="62" t="str">
        <f aca="false">VLOOKUP(N$11,Графік!$E$5:$H$32,3,0)</f>
        <v>Р</v>
      </c>
      <c r="O317" s="62" t="str">
        <f aca="false">VLOOKUP(O$11,Графік!$E$5:$H$32,3,0)</f>
        <v>Р</v>
      </c>
      <c r="P317" s="62" t="str">
        <f aca="false">VLOOKUP(P$11,Графік!$E$5:$H$32,3,0)</f>
        <v>Р</v>
      </c>
      <c r="Q317" s="62" t="str">
        <f aca="false">VLOOKUP(Q$11,Графік!$E$5:$H$32,3,0)</f>
        <v>Р</v>
      </c>
      <c r="R317" s="62" t="str">
        <f aca="false">VLOOKUP(R$11,Графік!$E$5:$H$32,3,0)</f>
        <v>ВВ</v>
      </c>
      <c r="S317" s="62" t="str">
        <f aca="false">VLOOKUP(S$11,Графік!$E$5:$H$32,3,0)</f>
        <v>ВВ</v>
      </c>
      <c r="T317" s="62" t="str">
        <f aca="false">VLOOKUP(T$11,Графік!$E$5:$H$32,3,0)</f>
        <v>Р</v>
      </c>
      <c r="U317" s="62" t="str">
        <f aca="false">VLOOKUP(U$11,Графік!$E$5:$H$32,3,0)</f>
        <v>Р</v>
      </c>
      <c r="V317" s="62" t="str">
        <f aca="false">VLOOKUP(V$11,Графік!$E$5:$H$32,3,0)</f>
        <v>Р</v>
      </c>
      <c r="W317" s="62" t="str">
        <f aca="false">VLOOKUP(W$11,Графік!$E$5:$H$32,3,0)</f>
        <v>Р</v>
      </c>
      <c r="X317" s="62" t="str">
        <f aca="false">VLOOKUP(X$11,Графік!$E$5:$H$32,3,0)</f>
        <v>ВВ</v>
      </c>
      <c r="Y317" s="62" t="str">
        <f aca="false">VLOOKUP(Y$11,Графік!$E$5:$H$32,3,0)</f>
        <v>ВВ</v>
      </c>
      <c r="Z317" s="62" t="str">
        <f aca="false">VLOOKUP(Z$11,Графік!$E$5:$H$32,3,0)</f>
        <v>Р</v>
      </c>
      <c r="AA317" s="62" t="str">
        <f aca="false">VLOOKUP(AA$11,Графік!$E$5:$H$32,3,0)</f>
        <v>Р</v>
      </c>
      <c r="AB317" s="62" t="str">
        <f aca="false">VLOOKUP(AB$11,Графік!$E$5:$H$32,3,0)</f>
        <v>Р</v>
      </c>
      <c r="AC317" s="62" t="str">
        <f aca="false">VLOOKUP(AC$11,Графік!$E$5:$H$32,3,0)</f>
        <v>Р</v>
      </c>
      <c r="AD317" s="62" t="str">
        <f aca="false">VLOOKUP(AD$11,Графік!$E$5:$H$32,3,0)</f>
        <v>ВВ</v>
      </c>
      <c r="AE317" s="62" t="str">
        <f aca="false">VLOOKUP(AE$11,Графік!$E$5:$H$32,3,0)</f>
        <v>ВВ</v>
      </c>
      <c r="AF317" s="62" t="str">
        <f aca="false">VLOOKUP(AF$11,Графік!$E$5:$H$32,3,0)</f>
        <v>Р</v>
      </c>
      <c r="AG317" s="62" t="str">
        <f aca="false">VLOOKUP(AG$11,Графік!$E$5:$H$32,3,0)</f>
        <v>Р</v>
      </c>
      <c r="AH317" s="62"/>
      <c r="AI317" s="62"/>
      <c r="AJ317" s="65"/>
      <c r="AK317" s="93" t="n">
        <f aca="false">SUMIF($F317:$AJ320,"Р",$F318:$AJ318)</f>
        <v>144</v>
      </c>
      <c r="AL317" s="94" t="n">
        <f aca="false">SUMIF($F319:$AJ320,"НУ",$F320:$AJ320)</f>
        <v>0</v>
      </c>
      <c r="AM317" s="95" t="n">
        <f aca="false">SUMIF(F317:AJ320,"РВ",F318:AJ318)</f>
        <v>0</v>
      </c>
      <c r="AN317" s="96" t="n">
        <f aca="false">AK317+AL317+AM317</f>
        <v>144</v>
      </c>
      <c r="AO317" s="70" t="n">
        <f aca="false">COUNTIF($F317:$AJ320,"=Р")</f>
        <v>18</v>
      </c>
      <c r="AP317" s="97" t="n">
        <f aca="false">COUNTIF($F317:$AJ320,"=ВВ")</f>
        <v>10</v>
      </c>
      <c r="AQ317" s="97" t="n">
        <f aca="false">COUNTIF($F317:$AJ320,"=В")</f>
        <v>0</v>
      </c>
      <c r="AR317" s="98" t="n">
        <f aca="false">COUNTIF($F317:$AJ320,"=НА")</f>
        <v>0</v>
      </c>
      <c r="AS317" s="98" t="n">
        <f aca="false">COUNTIF(F317:AJ320,"=ТН")</f>
        <v>0</v>
      </c>
      <c r="AT317" s="98" t="n">
        <f aca="false">COUNTIF($F317:$AJ320,"=ВД")</f>
        <v>0</v>
      </c>
      <c r="AU317" s="98" t="n">
        <f aca="false">COUNTIF($F317:$AJ320,"=ВП")</f>
        <v>0</v>
      </c>
      <c r="AV317" s="98" t="n">
        <f aca="false">COUNTIF($F317:$AJ320,"=ДД")</f>
        <v>0</v>
      </c>
      <c r="AW317" s="98" t="n">
        <f aca="false">COUNTIF($F317:$AJ320,"=П")</f>
        <v>0</v>
      </c>
      <c r="AX317" s="98" t="n">
        <f aca="false">COUNTIF($F317:$AJ320,"=ПР")</f>
        <v>0</v>
      </c>
      <c r="AY317" s="99" t="n">
        <f aca="false">COUNTIF($F317:$AJ320,"=І")</f>
        <v>0</v>
      </c>
      <c r="AZ317" s="99" t="n">
        <f aca="false">COUNTIF($F317:$AJ320,"=НЗ")</f>
        <v>0</v>
      </c>
      <c r="BA317" s="73" t="str">
        <f aca="false">IF(C317&gt;1,Графік!$H$36,"")</f>
        <v/>
      </c>
    </row>
    <row r="318" customFormat="false" ht="12.75" hidden="false" customHeight="true" outlineLevel="0" collapsed="false">
      <c r="A318" s="57"/>
      <c r="B318" s="58"/>
      <c r="C318" s="102"/>
      <c r="D318" s="60"/>
      <c r="E318" s="100"/>
      <c r="F318" s="75" t="str">
        <f aca="false">IF(F317="Р",8,"")</f>
        <v/>
      </c>
      <c r="G318" s="76" t="str">
        <f aca="false">IF(G317="Р",8,"")</f>
        <v/>
      </c>
      <c r="H318" s="76" t="n">
        <f aca="false">IF(H317="Р",8,"")</f>
        <v>8</v>
      </c>
      <c r="I318" s="76" t="n">
        <f aca="false">IF(I317="Р",8,"")</f>
        <v>8</v>
      </c>
      <c r="J318" s="76" t="n">
        <f aca="false">IF(J317="Р",8,"")</f>
        <v>8</v>
      </c>
      <c r="K318" s="76" t="n">
        <f aca="false">IF(K317="Р",8,"")</f>
        <v>8</v>
      </c>
      <c r="L318" s="76" t="str">
        <f aca="false">IF(L317="Р",8,"")</f>
        <v/>
      </c>
      <c r="M318" s="76" t="str">
        <f aca="false">IF(M317="Р",8,"")</f>
        <v/>
      </c>
      <c r="N318" s="76" t="n">
        <f aca="false">IF(N317="Р",8,"")</f>
        <v>8</v>
      </c>
      <c r="O318" s="76" t="n">
        <f aca="false">IF(O317="Р",8,"")</f>
        <v>8</v>
      </c>
      <c r="P318" s="76" t="n">
        <f aca="false">IF(P317="Р",8,"")</f>
        <v>8</v>
      </c>
      <c r="Q318" s="76" t="n">
        <f aca="false">IF(Q317="Р",8,"")</f>
        <v>8</v>
      </c>
      <c r="R318" s="76" t="str">
        <f aca="false">IF(R317="Р",8,"")</f>
        <v/>
      </c>
      <c r="S318" s="76" t="str">
        <f aca="false">IF(S317="Р",8,"")</f>
        <v/>
      </c>
      <c r="T318" s="76" t="n">
        <f aca="false">IF(T317="Р",8,"")</f>
        <v>8</v>
      </c>
      <c r="U318" s="76" t="n">
        <f aca="false">IF(U317="Р",8,"")</f>
        <v>8</v>
      </c>
      <c r="V318" s="76" t="n">
        <f aca="false">IF(V317="Р",8,"")</f>
        <v>8</v>
      </c>
      <c r="W318" s="76" t="n">
        <f aca="false">IF(W317="Р",8,"")</f>
        <v>8</v>
      </c>
      <c r="X318" s="76" t="str">
        <f aca="false">IF(X317="Р",8,"")</f>
        <v/>
      </c>
      <c r="Y318" s="76" t="str">
        <f aca="false">IF(Y317="Р",8,"")</f>
        <v/>
      </c>
      <c r="Z318" s="76" t="n">
        <f aca="false">IF(Z317="Р",8,"")</f>
        <v>8</v>
      </c>
      <c r="AA318" s="76" t="n">
        <f aca="false">IF(AA317="Р",8,"")</f>
        <v>8</v>
      </c>
      <c r="AB318" s="76" t="n">
        <f aca="false">IF(AB317="Р",8,"")</f>
        <v>8</v>
      </c>
      <c r="AC318" s="76" t="n">
        <f aca="false">IF(AC317="Р",8,"")</f>
        <v>8</v>
      </c>
      <c r="AD318" s="76" t="str">
        <f aca="false">IF(AD317="Р",8,"")</f>
        <v/>
      </c>
      <c r="AE318" s="76" t="str">
        <f aca="false">IF(AE317="Р",8,"")</f>
        <v/>
      </c>
      <c r="AF318" s="76" t="n">
        <f aca="false">IF(AF317="Р",8,"")</f>
        <v>8</v>
      </c>
      <c r="AG318" s="76" t="n">
        <f aca="false">IF(AG317="Р",8,"")</f>
        <v>8</v>
      </c>
      <c r="AH318" s="76"/>
      <c r="AI318" s="76"/>
      <c r="AJ318" s="79"/>
      <c r="AK318" s="93"/>
      <c r="AL318" s="94"/>
      <c r="AM318" s="95"/>
      <c r="AN318" s="96"/>
      <c r="AO318" s="70"/>
      <c r="AP318" s="70"/>
      <c r="AQ318" s="70"/>
      <c r="AR318" s="98"/>
      <c r="AS318" s="98"/>
      <c r="AT318" s="98"/>
      <c r="AU318" s="98"/>
      <c r="AV318" s="98"/>
      <c r="AW318" s="98"/>
      <c r="AX318" s="98"/>
      <c r="AY318" s="99"/>
      <c r="AZ318" s="99"/>
      <c r="BA318" s="73"/>
    </row>
    <row r="319" customFormat="false" ht="12.75" hidden="false" customHeight="true" outlineLevel="0" collapsed="false">
      <c r="A319" s="57"/>
      <c r="B319" s="58"/>
      <c r="C319" s="102"/>
      <c r="D319" s="60"/>
      <c r="E319" s="100"/>
      <c r="F319" s="81" t="str">
        <f aca="false">IF(F320&gt;0,"НУ","")</f>
        <v/>
      </c>
      <c r="G319" s="82" t="str">
        <f aca="false">IF(G320&gt;0,"НУ","")</f>
        <v/>
      </c>
      <c r="H319" s="82" t="str">
        <f aca="false">IF(H320&gt;0,"НУ","")</f>
        <v/>
      </c>
      <c r="I319" s="82" t="str">
        <f aca="false">IF(I320&gt;0,"НУ","")</f>
        <v/>
      </c>
      <c r="J319" s="82" t="str">
        <f aca="false">IF(J320&gt;0,"НУ","")</f>
        <v/>
      </c>
      <c r="K319" s="82" t="str">
        <f aca="false">IF(K320&gt;0,"НУ","")</f>
        <v/>
      </c>
      <c r="L319" s="82" t="str">
        <f aca="false">IF(L320&gt;0,"НУ","")</f>
        <v/>
      </c>
      <c r="M319" s="82" t="str">
        <f aca="false">IF(M320&gt;0,"НУ","")</f>
        <v/>
      </c>
      <c r="N319" s="82" t="str">
        <f aca="false">IF(N320&gt;0,"НУ","")</f>
        <v/>
      </c>
      <c r="O319" s="82" t="str">
        <f aca="false">IF(O320&gt;0,"НУ","")</f>
        <v/>
      </c>
      <c r="P319" s="82" t="str">
        <f aca="false">IF(P320&gt;0,"НУ","")</f>
        <v/>
      </c>
      <c r="Q319" s="82" t="str">
        <f aca="false">IF(Q320&gt;0,"НУ","")</f>
        <v/>
      </c>
      <c r="R319" s="82" t="str">
        <f aca="false">IF(R320&gt;0,"НУ","")</f>
        <v/>
      </c>
      <c r="S319" s="82" t="str">
        <f aca="false">IF(S320&gt;0,"НУ","")</f>
        <v/>
      </c>
      <c r="T319" s="82" t="str">
        <f aca="false">IF(T320&gt;0,"НУ","")</f>
        <v/>
      </c>
      <c r="U319" s="82" t="str">
        <f aca="false">IF(U320&gt;0,"НУ","")</f>
        <v/>
      </c>
      <c r="V319" s="82" t="str">
        <f aca="false">IF(V320&gt;0,"НУ","")</f>
        <v/>
      </c>
      <c r="W319" s="82" t="str">
        <f aca="false">IF(W320&gt;0,"НУ","")</f>
        <v/>
      </c>
      <c r="X319" s="82" t="str">
        <f aca="false">IF(X320&gt;0,"НУ","")</f>
        <v/>
      </c>
      <c r="Y319" s="82" t="str">
        <f aca="false">IF(Y320&gt;0,"НУ","")</f>
        <v/>
      </c>
      <c r="Z319" s="82" t="str">
        <f aca="false">IF(Z320&gt;0,"НУ","")</f>
        <v/>
      </c>
      <c r="AA319" s="82" t="str">
        <f aca="false">IF(AA320&gt;0,"НУ","")</f>
        <v/>
      </c>
      <c r="AB319" s="82" t="str">
        <f aca="false">IF(AB320&gt;0,"НУ","")</f>
        <v/>
      </c>
      <c r="AC319" s="82" t="str">
        <f aca="false">IF(AC320&gt;0,"НУ","")</f>
        <v/>
      </c>
      <c r="AD319" s="82" t="str">
        <f aca="false">IF(AD320&gt;0,"НУ","")</f>
        <v/>
      </c>
      <c r="AE319" s="82" t="str">
        <f aca="false">IF(AE320&gt;0,"НУ","")</f>
        <v/>
      </c>
      <c r="AF319" s="82" t="str">
        <f aca="false">IF(AF320&gt;0,"НУ","")</f>
        <v/>
      </c>
      <c r="AG319" s="82" t="str">
        <f aca="false">IF(AG320&gt;0,"НУ","")</f>
        <v/>
      </c>
      <c r="AH319" s="83" t="str">
        <f aca="false">IF(AH320&gt;0,"НУ","")</f>
        <v/>
      </c>
      <c r="AI319" s="83" t="str">
        <f aca="false">IF(AI320&gt;0,"НУ","")</f>
        <v/>
      </c>
      <c r="AJ319" s="85" t="str">
        <f aca="false">IF(AJ320&gt;0,"НУ","")</f>
        <v/>
      </c>
      <c r="AK319" s="93"/>
      <c r="AL319" s="94"/>
      <c r="AM319" s="95"/>
      <c r="AN319" s="96"/>
      <c r="AO319" s="70"/>
      <c r="AP319" s="70"/>
      <c r="AQ319" s="70"/>
      <c r="AR319" s="98"/>
      <c r="AS319" s="98"/>
      <c r="AT319" s="98"/>
      <c r="AU319" s="98"/>
      <c r="AV319" s="98"/>
      <c r="AW319" s="98"/>
      <c r="AX319" s="98"/>
      <c r="AY319" s="99"/>
      <c r="AZ319" s="99"/>
      <c r="BA319" s="73"/>
    </row>
    <row r="320" customFormat="false" ht="13.5" hidden="false" customHeight="true" outlineLevel="0" collapsed="false">
      <c r="A320" s="57"/>
      <c r="B320" s="58"/>
      <c r="C320" s="102"/>
      <c r="D320" s="60"/>
      <c r="E320" s="101"/>
      <c r="F320" s="87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91"/>
      <c r="AK320" s="93"/>
      <c r="AL320" s="94"/>
      <c r="AM320" s="95"/>
      <c r="AN320" s="96"/>
      <c r="AO320" s="70"/>
      <c r="AP320" s="70"/>
      <c r="AQ320" s="70"/>
      <c r="AR320" s="98"/>
      <c r="AS320" s="98"/>
      <c r="AT320" s="98"/>
      <c r="AU320" s="98"/>
      <c r="AV320" s="98"/>
      <c r="AW320" s="98"/>
      <c r="AX320" s="98"/>
      <c r="AY320" s="99"/>
      <c r="AZ320" s="99"/>
      <c r="BA320" s="73"/>
    </row>
    <row r="321" customFormat="false" ht="12.75" hidden="false" customHeight="true" outlineLevel="0" collapsed="false">
      <c r="A321" s="57" t="n">
        <v>78</v>
      </c>
      <c r="B321" s="58" t="str">
        <f aca="false">IFERROR(VLOOKUP($C321,Списки!$A$1:$C$3999,2,0),"")</f>
        <v/>
      </c>
      <c r="C321" s="102"/>
      <c r="D321" s="60" t="str">
        <f aca="false">IFERROR(VLOOKUP($C321,Списки!$A$1:$C$3999,3,0),"")</f>
        <v/>
      </c>
      <c r="E321" s="92"/>
      <c r="F321" s="61" t="str">
        <f aca="false">VLOOKUP(F$11,Графік!$E$5:$H$32,3,0)</f>
        <v>ВВ</v>
      </c>
      <c r="G321" s="62" t="str">
        <f aca="false">VLOOKUP(G$11,Графік!$E$5:$H$32,3,0)</f>
        <v>ВВ</v>
      </c>
      <c r="H321" s="62" t="str">
        <f aca="false">VLOOKUP(H$11,Графік!$E$5:$H$32,3,0)</f>
        <v>Р</v>
      </c>
      <c r="I321" s="62" t="str">
        <f aca="false">VLOOKUP(I$11,Графік!$E$5:$H$32,3,0)</f>
        <v>Р</v>
      </c>
      <c r="J321" s="62" t="str">
        <f aca="false">VLOOKUP(J$11,Графік!$E$5:$H$32,3,0)</f>
        <v>Р</v>
      </c>
      <c r="K321" s="62" t="str">
        <f aca="false">VLOOKUP(K$11,Графік!$E$5:$H$32,3,0)</f>
        <v>Р</v>
      </c>
      <c r="L321" s="62" t="str">
        <f aca="false">VLOOKUP(L$11,Графік!$E$5:$H$32,3,0)</f>
        <v>ВВ</v>
      </c>
      <c r="M321" s="62" t="str">
        <f aca="false">VLOOKUP(M$11,Графік!$E$5:$H$32,3,0)</f>
        <v>ВВ</v>
      </c>
      <c r="N321" s="62" t="str">
        <f aca="false">VLOOKUP(N$11,Графік!$E$5:$H$32,3,0)</f>
        <v>Р</v>
      </c>
      <c r="O321" s="62" t="str">
        <f aca="false">VLOOKUP(O$11,Графік!$E$5:$H$32,3,0)</f>
        <v>Р</v>
      </c>
      <c r="P321" s="62" t="str">
        <f aca="false">VLOOKUP(P$11,Графік!$E$5:$H$32,3,0)</f>
        <v>Р</v>
      </c>
      <c r="Q321" s="62" t="str">
        <f aca="false">VLOOKUP(Q$11,Графік!$E$5:$H$32,3,0)</f>
        <v>Р</v>
      </c>
      <c r="R321" s="62" t="str">
        <f aca="false">VLOOKUP(R$11,Графік!$E$5:$H$32,3,0)</f>
        <v>ВВ</v>
      </c>
      <c r="S321" s="62" t="str">
        <f aca="false">VLOOKUP(S$11,Графік!$E$5:$H$32,3,0)</f>
        <v>ВВ</v>
      </c>
      <c r="T321" s="62" t="str">
        <f aca="false">VLOOKUP(T$11,Графік!$E$5:$H$32,3,0)</f>
        <v>Р</v>
      </c>
      <c r="U321" s="62" t="str">
        <f aca="false">VLOOKUP(U$11,Графік!$E$5:$H$32,3,0)</f>
        <v>Р</v>
      </c>
      <c r="V321" s="62" t="str">
        <f aca="false">VLOOKUP(V$11,Графік!$E$5:$H$32,3,0)</f>
        <v>Р</v>
      </c>
      <c r="W321" s="62" t="str">
        <f aca="false">VLOOKUP(W$11,Графік!$E$5:$H$32,3,0)</f>
        <v>Р</v>
      </c>
      <c r="X321" s="62" t="str">
        <f aca="false">VLOOKUP(X$11,Графік!$E$5:$H$32,3,0)</f>
        <v>ВВ</v>
      </c>
      <c r="Y321" s="62" t="str">
        <f aca="false">VLOOKUP(Y$11,Графік!$E$5:$H$32,3,0)</f>
        <v>ВВ</v>
      </c>
      <c r="Z321" s="62" t="str">
        <f aca="false">VLOOKUP(Z$11,Графік!$E$5:$H$32,3,0)</f>
        <v>Р</v>
      </c>
      <c r="AA321" s="62" t="str">
        <f aca="false">VLOOKUP(AA$11,Графік!$E$5:$H$32,3,0)</f>
        <v>Р</v>
      </c>
      <c r="AB321" s="62" t="str">
        <f aca="false">VLOOKUP(AB$11,Графік!$E$5:$H$32,3,0)</f>
        <v>Р</v>
      </c>
      <c r="AC321" s="62" t="str">
        <f aca="false">VLOOKUP(AC$11,Графік!$E$5:$H$32,3,0)</f>
        <v>Р</v>
      </c>
      <c r="AD321" s="62" t="str">
        <f aca="false">VLOOKUP(AD$11,Графік!$E$5:$H$32,3,0)</f>
        <v>ВВ</v>
      </c>
      <c r="AE321" s="62" t="str">
        <f aca="false">VLOOKUP(AE$11,Графік!$E$5:$H$32,3,0)</f>
        <v>ВВ</v>
      </c>
      <c r="AF321" s="62" t="str">
        <f aca="false">VLOOKUP(AF$11,Графік!$E$5:$H$32,3,0)</f>
        <v>Р</v>
      </c>
      <c r="AG321" s="62" t="str">
        <f aca="false">VLOOKUP(AG$11,Графік!$E$5:$H$32,3,0)</f>
        <v>Р</v>
      </c>
      <c r="AH321" s="62"/>
      <c r="AI321" s="62"/>
      <c r="AJ321" s="65"/>
      <c r="AK321" s="93" t="n">
        <f aca="false">SUMIF($F321:$AJ324,"Р",$F322:$AJ322)</f>
        <v>144</v>
      </c>
      <c r="AL321" s="94" t="n">
        <f aca="false">SUMIF($F323:$AJ324,"НУ",$F324:$AJ324)</f>
        <v>0</v>
      </c>
      <c r="AM321" s="95" t="n">
        <f aca="false">SUMIF(F321:AJ324,"РВ",F322:AJ322)</f>
        <v>0</v>
      </c>
      <c r="AN321" s="96" t="n">
        <f aca="false">AK321+AL321+AM321</f>
        <v>144</v>
      </c>
      <c r="AO321" s="70" t="n">
        <f aca="false">COUNTIF($F321:$AJ324,"=Р")</f>
        <v>18</v>
      </c>
      <c r="AP321" s="97" t="n">
        <f aca="false">COUNTIF($F321:$AJ324,"=ВВ")</f>
        <v>10</v>
      </c>
      <c r="AQ321" s="97" t="n">
        <f aca="false">COUNTIF($F321:$AJ324,"=В")</f>
        <v>0</v>
      </c>
      <c r="AR321" s="98" t="n">
        <f aca="false">COUNTIF($F321:$AJ324,"=НА")</f>
        <v>0</v>
      </c>
      <c r="AS321" s="98" t="n">
        <f aca="false">COUNTIF(F321:AJ324,"=ТН")</f>
        <v>0</v>
      </c>
      <c r="AT321" s="98" t="n">
        <f aca="false">COUNTIF($F321:$AJ324,"=ВД")</f>
        <v>0</v>
      </c>
      <c r="AU321" s="98" t="n">
        <f aca="false">COUNTIF($F321:$AJ324,"=ВП")</f>
        <v>0</v>
      </c>
      <c r="AV321" s="98" t="n">
        <f aca="false">COUNTIF($F321:$AJ324,"=ДД")</f>
        <v>0</v>
      </c>
      <c r="AW321" s="98" t="n">
        <f aca="false">COUNTIF($F321:$AJ324,"=П")</f>
        <v>0</v>
      </c>
      <c r="AX321" s="98" t="n">
        <f aca="false">COUNTIF($F321:$AJ324,"=ПР")</f>
        <v>0</v>
      </c>
      <c r="AY321" s="99" t="n">
        <f aca="false">COUNTIF($F321:$AJ324,"=І")</f>
        <v>0</v>
      </c>
      <c r="AZ321" s="99" t="n">
        <f aca="false">COUNTIF($F321:$AJ324,"=НЗ")</f>
        <v>0</v>
      </c>
      <c r="BA321" s="73" t="str">
        <f aca="false">IF(C321&gt;1,Графік!$H$36,"")</f>
        <v/>
      </c>
    </row>
    <row r="322" customFormat="false" ht="12.75" hidden="false" customHeight="true" outlineLevel="0" collapsed="false">
      <c r="A322" s="57"/>
      <c r="B322" s="58"/>
      <c r="C322" s="102"/>
      <c r="D322" s="60"/>
      <c r="E322" s="100"/>
      <c r="F322" s="75" t="str">
        <f aca="false">IF(F321="Р",8,"")</f>
        <v/>
      </c>
      <c r="G322" s="76" t="str">
        <f aca="false">IF(G321="Р",8,"")</f>
        <v/>
      </c>
      <c r="H322" s="76" t="n">
        <f aca="false">IF(H321="Р",8,"")</f>
        <v>8</v>
      </c>
      <c r="I322" s="76" t="n">
        <f aca="false">IF(I321="Р",8,"")</f>
        <v>8</v>
      </c>
      <c r="J322" s="76" t="n">
        <f aca="false">IF(J321="Р",8,"")</f>
        <v>8</v>
      </c>
      <c r="K322" s="76" t="n">
        <f aca="false">IF(K321="Р",8,"")</f>
        <v>8</v>
      </c>
      <c r="L322" s="76" t="str">
        <f aca="false">IF(L321="Р",8,"")</f>
        <v/>
      </c>
      <c r="M322" s="76" t="str">
        <f aca="false">IF(M321="Р",8,"")</f>
        <v/>
      </c>
      <c r="N322" s="76" t="n">
        <f aca="false">IF(N321="Р",8,"")</f>
        <v>8</v>
      </c>
      <c r="O322" s="76" t="n">
        <f aca="false">IF(O321="Р",8,"")</f>
        <v>8</v>
      </c>
      <c r="P322" s="76" t="n">
        <f aca="false">IF(P321="Р",8,"")</f>
        <v>8</v>
      </c>
      <c r="Q322" s="76" t="n">
        <f aca="false">IF(Q321="Р",8,"")</f>
        <v>8</v>
      </c>
      <c r="R322" s="76" t="str">
        <f aca="false">IF(R321="Р",8,"")</f>
        <v/>
      </c>
      <c r="S322" s="76" t="str">
        <f aca="false">IF(S321="Р",8,"")</f>
        <v/>
      </c>
      <c r="T322" s="76" t="n">
        <f aca="false">IF(T321="Р",8,"")</f>
        <v>8</v>
      </c>
      <c r="U322" s="76" t="n">
        <f aca="false">IF(U321="Р",8,"")</f>
        <v>8</v>
      </c>
      <c r="V322" s="76" t="n">
        <f aca="false">IF(V321="Р",8,"")</f>
        <v>8</v>
      </c>
      <c r="W322" s="76" t="n">
        <f aca="false">IF(W321="Р",8,"")</f>
        <v>8</v>
      </c>
      <c r="X322" s="76" t="str">
        <f aca="false">IF(X321="Р",8,"")</f>
        <v/>
      </c>
      <c r="Y322" s="76" t="str">
        <f aca="false">IF(Y321="Р",8,"")</f>
        <v/>
      </c>
      <c r="Z322" s="76" t="n">
        <f aca="false">IF(Z321="Р",8,"")</f>
        <v>8</v>
      </c>
      <c r="AA322" s="76" t="n">
        <f aca="false">IF(AA321="Р",8,"")</f>
        <v>8</v>
      </c>
      <c r="AB322" s="76" t="n">
        <f aca="false">IF(AB321="Р",8,"")</f>
        <v>8</v>
      </c>
      <c r="AC322" s="76" t="n">
        <f aca="false">IF(AC321="Р",8,"")</f>
        <v>8</v>
      </c>
      <c r="AD322" s="76" t="str">
        <f aca="false">IF(AD321="Р",8,"")</f>
        <v/>
      </c>
      <c r="AE322" s="76" t="str">
        <f aca="false">IF(AE321="Р",8,"")</f>
        <v/>
      </c>
      <c r="AF322" s="76" t="n">
        <f aca="false">IF(AF321="Р",8,"")</f>
        <v>8</v>
      </c>
      <c r="AG322" s="76" t="n">
        <f aca="false">IF(AG321="Р",8,"")</f>
        <v>8</v>
      </c>
      <c r="AH322" s="76"/>
      <c r="AI322" s="76"/>
      <c r="AJ322" s="79"/>
      <c r="AK322" s="93"/>
      <c r="AL322" s="94"/>
      <c r="AM322" s="95"/>
      <c r="AN322" s="96"/>
      <c r="AO322" s="70"/>
      <c r="AP322" s="70"/>
      <c r="AQ322" s="70"/>
      <c r="AR322" s="98"/>
      <c r="AS322" s="98"/>
      <c r="AT322" s="98"/>
      <c r="AU322" s="98"/>
      <c r="AV322" s="98"/>
      <c r="AW322" s="98"/>
      <c r="AX322" s="98"/>
      <c r="AY322" s="99"/>
      <c r="AZ322" s="99"/>
      <c r="BA322" s="73"/>
    </row>
    <row r="323" customFormat="false" ht="12.75" hidden="false" customHeight="true" outlineLevel="0" collapsed="false">
      <c r="A323" s="57"/>
      <c r="B323" s="58"/>
      <c r="C323" s="102"/>
      <c r="D323" s="60"/>
      <c r="E323" s="100"/>
      <c r="F323" s="81" t="str">
        <f aca="false">IF(F324&gt;0,"НУ","")</f>
        <v/>
      </c>
      <c r="G323" s="82" t="str">
        <f aca="false">IF(G324&gt;0,"НУ","")</f>
        <v/>
      </c>
      <c r="H323" s="82" t="str">
        <f aca="false">IF(H324&gt;0,"НУ","")</f>
        <v/>
      </c>
      <c r="I323" s="82" t="str">
        <f aca="false">IF(I324&gt;0,"НУ","")</f>
        <v/>
      </c>
      <c r="J323" s="82" t="str">
        <f aca="false">IF(J324&gt;0,"НУ","")</f>
        <v/>
      </c>
      <c r="K323" s="82" t="str">
        <f aca="false">IF(K324&gt;0,"НУ","")</f>
        <v/>
      </c>
      <c r="L323" s="82" t="str">
        <f aca="false">IF(L324&gt;0,"НУ","")</f>
        <v/>
      </c>
      <c r="M323" s="82" t="str">
        <f aca="false">IF(M324&gt;0,"НУ","")</f>
        <v/>
      </c>
      <c r="N323" s="82" t="str">
        <f aca="false">IF(N324&gt;0,"НУ","")</f>
        <v/>
      </c>
      <c r="O323" s="82" t="str">
        <f aca="false">IF(O324&gt;0,"НУ","")</f>
        <v/>
      </c>
      <c r="P323" s="82" t="str">
        <f aca="false">IF(P324&gt;0,"НУ","")</f>
        <v/>
      </c>
      <c r="Q323" s="82" t="str">
        <f aca="false">IF(Q324&gt;0,"НУ","")</f>
        <v/>
      </c>
      <c r="R323" s="82" t="str">
        <f aca="false">IF(R324&gt;0,"НУ","")</f>
        <v/>
      </c>
      <c r="S323" s="82" t="str">
        <f aca="false">IF(S324&gt;0,"НУ","")</f>
        <v/>
      </c>
      <c r="T323" s="82" t="str">
        <f aca="false">IF(T324&gt;0,"НУ","")</f>
        <v/>
      </c>
      <c r="U323" s="82" t="str">
        <f aca="false">IF(U324&gt;0,"НУ","")</f>
        <v/>
      </c>
      <c r="V323" s="82" t="str">
        <f aca="false">IF(V324&gt;0,"НУ","")</f>
        <v/>
      </c>
      <c r="W323" s="82" t="str">
        <f aca="false">IF(W324&gt;0,"НУ","")</f>
        <v/>
      </c>
      <c r="X323" s="82" t="str">
        <f aca="false">IF(X324&gt;0,"НУ","")</f>
        <v/>
      </c>
      <c r="Y323" s="82" t="str">
        <f aca="false">IF(Y324&gt;0,"НУ","")</f>
        <v/>
      </c>
      <c r="Z323" s="82" t="str">
        <f aca="false">IF(Z324&gt;0,"НУ","")</f>
        <v/>
      </c>
      <c r="AA323" s="82" t="str">
        <f aca="false">IF(AA324&gt;0,"НУ","")</f>
        <v/>
      </c>
      <c r="AB323" s="82" t="str">
        <f aca="false">IF(AB324&gt;0,"НУ","")</f>
        <v/>
      </c>
      <c r="AC323" s="82" t="str">
        <f aca="false">IF(AC324&gt;0,"НУ","")</f>
        <v/>
      </c>
      <c r="AD323" s="82" t="str">
        <f aca="false">IF(AD324&gt;0,"НУ","")</f>
        <v/>
      </c>
      <c r="AE323" s="82" t="str">
        <f aca="false">IF(AE324&gt;0,"НУ","")</f>
        <v/>
      </c>
      <c r="AF323" s="82" t="str">
        <f aca="false">IF(AF324&gt;0,"НУ","")</f>
        <v/>
      </c>
      <c r="AG323" s="82" t="str">
        <f aca="false">IF(AG324&gt;0,"НУ","")</f>
        <v/>
      </c>
      <c r="AH323" s="83" t="str">
        <f aca="false">IF(AH324&gt;0,"НУ","")</f>
        <v/>
      </c>
      <c r="AI323" s="83" t="str">
        <f aca="false">IF(AI324&gt;0,"НУ","")</f>
        <v/>
      </c>
      <c r="AJ323" s="85" t="str">
        <f aca="false">IF(AJ324&gt;0,"НУ","")</f>
        <v/>
      </c>
      <c r="AK323" s="93"/>
      <c r="AL323" s="94"/>
      <c r="AM323" s="95"/>
      <c r="AN323" s="96"/>
      <c r="AO323" s="70"/>
      <c r="AP323" s="70"/>
      <c r="AQ323" s="70"/>
      <c r="AR323" s="98"/>
      <c r="AS323" s="98"/>
      <c r="AT323" s="98"/>
      <c r="AU323" s="98"/>
      <c r="AV323" s="98"/>
      <c r="AW323" s="98"/>
      <c r="AX323" s="98"/>
      <c r="AY323" s="99"/>
      <c r="AZ323" s="99"/>
      <c r="BA323" s="73"/>
    </row>
    <row r="324" customFormat="false" ht="13.5" hidden="false" customHeight="true" outlineLevel="0" collapsed="false">
      <c r="A324" s="57"/>
      <c r="B324" s="58"/>
      <c r="C324" s="102"/>
      <c r="D324" s="60"/>
      <c r="E324" s="101"/>
      <c r="F324" s="87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91"/>
      <c r="AK324" s="93"/>
      <c r="AL324" s="94"/>
      <c r="AM324" s="95"/>
      <c r="AN324" s="96"/>
      <c r="AO324" s="70"/>
      <c r="AP324" s="70"/>
      <c r="AQ324" s="70"/>
      <c r="AR324" s="98"/>
      <c r="AS324" s="98"/>
      <c r="AT324" s="98"/>
      <c r="AU324" s="98"/>
      <c r="AV324" s="98"/>
      <c r="AW324" s="98"/>
      <c r="AX324" s="98"/>
      <c r="AY324" s="99"/>
      <c r="AZ324" s="99"/>
      <c r="BA324" s="73"/>
    </row>
    <row r="325" customFormat="false" ht="12.75" hidden="false" customHeight="true" outlineLevel="0" collapsed="false">
      <c r="A325" s="57" t="n">
        <v>79</v>
      </c>
      <c r="B325" s="58" t="str">
        <f aca="false">IFERROR(VLOOKUP($C325,Списки!$A$1:$C$3999,2,0),"")</f>
        <v/>
      </c>
      <c r="C325" s="102"/>
      <c r="D325" s="60" t="str">
        <f aca="false">IFERROR(VLOOKUP($C325,Списки!$A$1:$C$3999,3,0),"")</f>
        <v/>
      </c>
      <c r="E325" s="92"/>
      <c r="F325" s="61" t="str">
        <f aca="false">VLOOKUP(F$11,Графік!$E$5:$H$32,3,0)</f>
        <v>ВВ</v>
      </c>
      <c r="G325" s="62" t="str">
        <f aca="false">VLOOKUP(G$11,Графік!$E$5:$H$32,3,0)</f>
        <v>ВВ</v>
      </c>
      <c r="H325" s="62" t="str">
        <f aca="false">VLOOKUP(H$11,Графік!$E$5:$H$32,3,0)</f>
        <v>Р</v>
      </c>
      <c r="I325" s="62" t="str">
        <f aca="false">VLOOKUP(I$11,Графік!$E$5:$H$32,3,0)</f>
        <v>Р</v>
      </c>
      <c r="J325" s="62" t="str">
        <f aca="false">VLOOKUP(J$11,Графік!$E$5:$H$32,3,0)</f>
        <v>Р</v>
      </c>
      <c r="K325" s="62" t="str">
        <f aca="false">VLOOKUP(K$11,Графік!$E$5:$H$32,3,0)</f>
        <v>Р</v>
      </c>
      <c r="L325" s="62" t="str">
        <f aca="false">VLOOKUP(L$11,Графік!$E$5:$H$32,3,0)</f>
        <v>ВВ</v>
      </c>
      <c r="M325" s="62" t="str">
        <f aca="false">VLOOKUP(M$11,Графік!$E$5:$H$32,3,0)</f>
        <v>ВВ</v>
      </c>
      <c r="N325" s="62" t="str">
        <f aca="false">VLOOKUP(N$11,Графік!$E$5:$H$32,3,0)</f>
        <v>Р</v>
      </c>
      <c r="O325" s="62" t="str">
        <f aca="false">VLOOKUP(O$11,Графік!$E$5:$H$32,3,0)</f>
        <v>Р</v>
      </c>
      <c r="P325" s="62" t="str">
        <f aca="false">VLOOKUP(P$11,Графік!$E$5:$H$32,3,0)</f>
        <v>Р</v>
      </c>
      <c r="Q325" s="62" t="str">
        <f aca="false">VLOOKUP(Q$11,Графік!$E$5:$H$32,3,0)</f>
        <v>Р</v>
      </c>
      <c r="R325" s="62" t="str">
        <f aca="false">VLOOKUP(R$11,Графік!$E$5:$H$32,3,0)</f>
        <v>ВВ</v>
      </c>
      <c r="S325" s="62" t="str">
        <f aca="false">VLOOKUP(S$11,Графік!$E$5:$H$32,3,0)</f>
        <v>ВВ</v>
      </c>
      <c r="T325" s="62" t="str">
        <f aca="false">VLOOKUP(T$11,Графік!$E$5:$H$32,3,0)</f>
        <v>Р</v>
      </c>
      <c r="U325" s="62" t="str">
        <f aca="false">VLOOKUP(U$11,Графік!$E$5:$H$32,3,0)</f>
        <v>Р</v>
      </c>
      <c r="V325" s="62" t="str">
        <f aca="false">VLOOKUP(V$11,Графік!$E$5:$H$32,3,0)</f>
        <v>Р</v>
      </c>
      <c r="W325" s="62" t="str">
        <f aca="false">VLOOKUP(W$11,Графік!$E$5:$H$32,3,0)</f>
        <v>Р</v>
      </c>
      <c r="X325" s="62" t="str">
        <f aca="false">VLOOKUP(X$11,Графік!$E$5:$H$32,3,0)</f>
        <v>ВВ</v>
      </c>
      <c r="Y325" s="62" t="str">
        <f aca="false">VLOOKUP(Y$11,Графік!$E$5:$H$32,3,0)</f>
        <v>ВВ</v>
      </c>
      <c r="Z325" s="62" t="str">
        <f aca="false">VLOOKUP(Z$11,Графік!$E$5:$H$32,3,0)</f>
        <v>Р</v>
      </c>
      <c r="AA325" s="62" t="str">
        <f aca="false">VLOOKUP(AA$11,Графік!$E$5:$H$32,3,0)</f>
        <v>Р</v>
      </c>
      <c r="AB325" s="62" t="str">
        <f aca="false">VLOOKUP(AB$11,Графік!$E$5:$H$32,3,0)</f>
        <v>Р</v>
      </c>
      <c r="AC325" s="62" t="str">
        <f aca="false">VLOOKUP(AC$11,Графік!$E$5:$H$32,3,0)</f>
        <v>Р</v>
      </c>
      <c r="AD325" s="62" t="str">
        <f aca="false">VLOOKUP(AD$11,Графік!$E$5:$H$32,3,0)</f>
        <v>ВВ</v>
      </c>
      <c r="AE325" s="62" t="str">
        <f aca="false">VLOOKUP(AE$11,Графік!$E$5:$H$32,3,0)</f>
        <v>ВВ</v>
      </c>
      <c r="AF325" s="62" t="str">
        <f aca="false">VLOOKUP(AF$11,Графік!$E$5:$H$32,3,0)</f>
        <v>Р</v>
      </c>
      <c r="AG325" s="62" t="str">
        <f aca="false">VLOOKUP(AG$11,Графік!$E$5:$H$32,3,0)</f>
        <v>Р</v>
      </c>
      <c r="AH325" s="62"/>
      <c r="AI325" s="62"/>
      <c r="AJ325" s="65"/>
      <c r="AK325" s="93" t="n">
        <f aca="false">SUMIF($F325:$AJ328,"Р",$F326:$AJ326)</f>
        <v>144</v>
      </c>
      <c r="AL325" s="94" t="n">
        <f aca="false">SUMIF($F327:$AJ328,"НУ",$F328:$AJ328)</f>
        <v>0</v>
      </c>
      <c r="AM325" s="95" t="n">
        <f aca="false">SUMIF(F325:AJ328,"РВ",F326:AJ326)</f>
        <v>0</v>
      </c>
      <c r="AN325" s="96" t="n">
        <f aca="false">AK325+AL325+AM325</f>
        <v>144</v>
      </c>
      <c r="AO325" s="70" t="n">
        <f aca="false">COUNTIF($F325:$AJ328,"=Р")</f>
        <v>18</v>
      </c>
      <c r="AP325" s="97" t="n">
        <f aca="false">COUNTIF($F325:$AJ328,"=ВВ")</f>
        <v>10</v>
      </c>
      <c r="AQ325" s="97" t="n">
        <f aca="false">COUNTIF($F325:$AJ328,"=В")</f>
        <v>0</v>
      </c>
      <c r="AR325" s="98" t="n">
        <f aca="false">COUNTIF($F325:$AJ328,"=НА")</f>
        <v>0</v>
      </c>
      <c r="AS325" s="98" t="n">
        <f aca="false">COUNTIF(F325:AJ328,"=ТН")</f>
        <v>0</v>
      </c>
      <c r="AT325" s="98" t="n">
        <f aca="false">COUNTIF($F325:$AJ328,"=ВД")</f>
        <v>0</v>
      </c>
      <c r="AU325" s="98" t="n">
        <f aca="false">COUNTIF($F325:$AJ328,"=ВП")</f>
        <v>0</v>
      </c>
      <c r="AV325" s="98" t="n">
        <f aca="false">COUNTIF($F325:$AJ328,"=ДД")</f>
        <v>0</v>
      </c>
      <c r="AW325" s="98" t="n">
        <f aca="false">COUNTIF($F325:$AJ328,"=П")</f>
        <v>0</v>
      </c>
      <c r="AX325" s="98" t="n">
        <f aca="false">COUNTIF($F325:$AJ328,"=ПР")</f>
        <v>0</v>
      </c>
      <c r="AY325" s="99" t="n">
        <f aca="false">COUNTIF($F325:$AJ328,"=І")</f>
        <v>0</v>
      </c>
      <c r="AZ325" s="99" t="n">
        <f aca="false">COUNTIF($F325:$AJ328,"=НЗ")</f>
        <v>0</v>
      </c>
      <c r="BA325" s="73" t="str">
        <f aca="false">IF(C325&gt;1,Графік!$H$36,"")</f>
        <v/>
      </c>
    </row>
    <row r="326" customFormat="false" ht="15.75" hidden="false" customHeight="true" outlineLevel="0" collapsed="false">
      <c r="A326" s="57"/>
      <c r="B326" s="58"/>
      <c r="C326" s="102"/>
      <c r="D326" s="60"/>
      <c r="E326" s="100"/>
      <c r="F326" s="75" t="str">
        <f aca="false">IF(F325="Р",8,"")</f>
        <v/>
      </c>
      <c r="G326" s="76" t="str">
        <f aca="false">IF(G325="Р",8,"")</f>
        <v/>
      </c>
      <c r="H326" s="76" t="n">
        <f aca="false">IF(H325="Р",8,"")</f>
        <v>8</v>
      </c>
      <c r="I326" s="76" t="n">
        <f aca="false">IF(I325="Р",8,"")</f>
        <v>8</v>
      </c>
      <c r="J326" s="76" t="n">
        <f aca="false">IF(J325="Р",8,"")</f>
        <v>8</v>
      </c>
      <c r="K326" s="76" t="n">
        <f aca="false">IF(K325="Р",8,"")</f>
        <v>8</v>
      </c>
      <c r="L326" s="76" t="str">
        <f aca="false">IF(L325="Р",8,"")</f>
        <v/>
      </c>
      <c r="M326" s="76" t="str">
        <f aca="false">IF(M325="Р",8,"")</f>
        <v/>
      </c>
      <c r="N326" s="76" t="n">
        <f aca="false">IF(N325="Р",8,"")</f>
        <v>8</v>
      </c>
      <c r="O326" s="76" t="n">
        <f aca="false">IF(O325="Р",8,"")</f>
        <v>8</v>
      </c>
      <c r="P326" s="76" t="n">
        <f aca="false">IF(P325="Р",8,"")</f>
        <v>8</v>
      </c>
      <c r="Q326" s="76" t="n">
        <f aca="false">IF(Q325="Р",8,"")</f>
        <v>8</v>
      </c>
      <c r="R326" s="76" t="str">
        <f aca="false">IF(R325="Р",8,"")</f>
        <v/>
      </c>
      <c r="S326" s="76" t="str">
        <f aca="false">IF(S325="Р",8,"")</f>
        <v/>
      </c>
      <c r="T326" s="76" t="n">
        <f aca="false">IF(T325="Р",8,"")</f>
        <v>8</v>
      </c>
      <c r="U326" s="76" t="n">
        <f aca="false">IF(U325="Р",8,"")</f>
        <v>8</v>
      </c>
      <c r="V326" s="76" t="n">
        <f aca="false">IF(V325="Р",8,"")</f>
        <v>8</v>
      </c>
      <c r="W326" s="76" t="n">
        <f aca="false">IF(W325="Р",8,"")</f>
        <v>8</v>
      </c>
      <c r="X326" s="76" t="str">
        <f aca="false">IF(X325="Р",8,"")</f>
        <v/>
      </c>
      <c r="Y326" s="76" t="str">
        <f aca="false">IF(Y325="Р",8,"")</f>
        <v/>
      </c>
      <c r="Z326" s="76" t="n">
        <f aca="false">IF(Z325="Р",8,"")</f>
        <v>8</v>
      </c>
      <c r="AA326" s="76" t="n">
        <f aca="false">IF(AA325="Р",8,"")</f>
        <v>8</v>
      </c>
      <c r="AB326" s="76" t="n">
        <f aca="false">IF(AB325="Р",8,"")</f>
        <v>8</v>
      </c>
      <c r="AC326" s="76" t="n">
        <f aca="false">IF(AC325="Р",8,"")</f>
        <v>8</v>
      </c>
      <c r="AD326" s="76" t="str">
        <f aca="false">IF(AD325="Р",8,"")</f>
        <v/>
      </c>
      <c r="AE326" s="76" t="str">
        <f aca="false">IF(AE325="Р",8,"")</f>
        <v/>
      </c>
      <c r="AF326" s="76" t="n">
        <f aca="false">IF(AF325="Р",8,"")</f>
        <v>8</v>
      </c>
      <c r="AG326" s="76" t="n">
        <f aca="false">IF(AG325="Р",8,"")</f>
        <v>8</v>
      </c>
      <c r="AH326" s="76"/>
      <c r="AI326" s="76"/>
      <c r="AJ326" s="79"/>
      <c r="AK326" s="93"/>
      <c r="AL326" s="94"/>
      <c r="AM326" s="95"/>
      <c r="AN326" s="96"/>
      <c r="AO326" s="70"/>
      <c r="AP326" s="70"/>
      <c r="AQ326" s="70"/>
      <c r="AR326" s="98"/>
      <c r="AS326" s="98"/>
      <c r="AT326" s="98"/>
      <c r="AU326" s="98"/>
      <c r="AV326" s="98"/>
      <c r="AW326" s="98"/>
      <c r="AX326" s="98"/>
      <c r="AY326" s="99"/>
      <c r="AZ326" s="99"/>
      <c r="BA326" s="73"/>
    </row>
    <row r="327" customFormat="false" ht="12.75" hidden="false" customHeight="true" outlineLevel="0" collapsed="false">
      <c r="A327" s="57"/>
      <c r="B327" s="58"/>
      <c r="C327" s="102"/>
      <c r="D327" s="60"/>
      <c r="E327" s="100"/>
      <c r="F327" s="81" t="str">
        <f aca="false">IF(F328&gt;0,"НУ","")</f>
        <v/>
      </c>
      <c r="G327" s="82" t="str">
        <f aca="false">IF(G328&gt;0,"НУ","")</f>
        <v/>
      </c>
      <c r="H327" s="82" t="str">
        <f aca="false">IF(H328&gt;0,"НУ","")</f>
        <v/>
      </c>
      <c r="I327" s="82" t="str">
        <f aca="false">IF(I328&gt;0,"НУ","")</f>
        <v/>
      </c>
      <c r="J327" s="82" t="str">
        <f aca="false">IF(J328&gt;0,"НУ","")</f>
        <v/>
      </c>
      <c r="K327" s="82" t="str">
        <f aca="false">IF(K328&gt;0,"НУ","")</f>
        <v/>
      </c>
      <c r="L327" s="82" t="str">
        <f aca="false">IF(L328&gt;0,"НУ","")</f>
        <v/>
      </c>
      <c r="M327" s="82" t="str">
        <f aca="false">IF(M328&gt;0,"НУ","")</f>
        <v/>
      </c>
      <c r="N327" s="82" t="str">
        <f aca="false">IF(N328&gt;0,"НУ","")</f>
        <v/>
      </c>
      <c r="O327" s="82" t="str">
        <f aca="false">IF(O328&gt;0,"НУ","")</f>
        <v/>
      </c>
      <c r="P327" s="82" t="str">
        <f aca="false">IF(P328&gt;0,"НУ","")</f>
        <v/>
      </c>
      <c r="Q327" s="82" t="str">
        <f aca="false">IF(Q328&gt;0,"НУ","")</f>
        <v/>
      </c>
      <c r="R327" s="82" t="str">
        <f aca="false">IF(R328&gt;0,"НУ","")</f>
        <v/>
      </c>
      <c r="S327" s="82" t="str">
        <f aca="false">IF(S328&gt;0,"НУ","")</f>
        <v/>
      </c>
      <c r="T327" s="82" t="str">
        <f aca="false">IF(T328&gt;0,"НУ","")</f>
        <v/>
      </c>
      <c r="U327" s="82" t="str">
        <f aca="false">IF(U328&gt;0,"НУ","")</f>
        <v/>
      </c>
      <c r="V327" s="82" t="str">
        <f aca="false">IF(V328&gt;0,"НУ","")</f>
        <v/>
      </c>
      <c r="W327" s="82" t="str">
        <f aca="false">IF(W328&gt;0,"НУ","")</f>
        <v/>
      </c>
      <c r="X327" s="82" t="str">
        <f aca="false">IF(X328&gt;0,"НУ","")</f>
        <v/>
      </c>
      <c r="Y327" s="82" t="str">
        <f aca="false">IF(Y328&gt;0,"НУ","")</f>
        <v/>
      </c>
      <c r="Z327" s="82" t="str">
        <f aca="false">IF(Z328&gt;0,"НУ","")</f>
        <v/>
      </c>
      <c r="AA327" s="82" t="str">
        <f aca="false">IF(AA328&gt;0,"НУ","")</f>
        <v/>
      </c>
      <c r="AB327" s="82" t="str">
        <f aca="false">IF(AB328&gt;0,"НУ","")</f>
        <v/>
      </c>
      <c r="AC327" s="82" t="str">
        <f aca="false">IF(AC328&gt;0,"НУ","")</f>
        <v/>
      </c>
      <c r="AD327" s="82" t="str">
        <f aca="false">IF(AD328&gt;0,"НУ","")</f>
        <v/>
      </c>
      <c r="AE327" s="82" t="str">
        <f aca="false">IF(AE328&gt;0,"НУ","")</f>
        <v/>
      </c>
      <c r="AF327" s="82" t="str">
        <f aca="false">IF(AF328&gt;0,"НУ","")</f>
        <v/>
      </c>
      <c r="AG327" s="82" t="str">
        <f aca="false">IF(AG328&gt;0,"НУ","")</f>
        <v/>
      </c>
      <c r="AH327" s="83" t="str">
        <f aca="false">IF(AH328&gt;0,"НУ","")</f>
        <v/>
      </c>
      <c r="AI327" s="83" t="str">
        <f aca="false">IF(AI328&gt;0,"НУ","")</f>
        <v/>
      </c>
      <c r="AJ327" s="85" t="str">
        <f aca="false">IF(AJ328&gt;0,"НУ","")</f>
        <v/>
      </c>
      <c r="AK327" s="93"/>
      <c r="AL327" s="94"/>
      <c r="AM327" s="95"/>
      <c r="AN327" s="96"/>
      <c r="AO327" s="70"/>
      <c r="AP327" s="70"/>
      <c r="AQ327" s="70"/>
      <c r="AR327" s="98"/>
      <c r="AS327" s="98"/>
      <c r="AT327" s="98"/>
      <c r="AU327" s="98"/>
      <c r="AV327" s="98"/>
      <c r="AW327" s="98"/>
      <c r="AX327" s="98"/>
      <c r="AY327" s="99"/>
      <c r="AZ327" s="99"/>
      <c r="BA327" s="73"/>
    </row>
    <row r="328" customFormat="false" ht="13.5" hidden="false" customHeight="true" outlineLevel="0" collapsed="false">
      <c r="A328" s="57"/>
      <c r="B328" s="58"/>
      <c r="C328" s="102"/>
      <c r="D328" s="60"/>
      <c r="E328" s="101"/>
      <c r="F328" s="87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91"/>
      <c r="AK328" s="93"/>
      <c r="AL328" s="94"/>
      <c r="AM328" s="95"/>
      <c r="AN328" s="96"/>
      <c r="AO328" s="70"/>
      <c r="AP328" s="70"/>
      <c r="AQ328" s="70"/>
      <c r="AR328" s="98"/>
      <c r="AS328" s="98"/>
      <c r="AT328" s="98"/>
      <c r="AU328" s="98"/>
      <c r="AV328" s="98"/>
      <c r="AW328" s="98"/>
      <c r="AX328" s="98"/>
      <c r="AY328" s="99"/>
      <c r="AZ328" s="99"/>
      <c r="BA328" s="73"/>
    </row>
    <row r="329" customFormat="false" ht="12.75" hidden="false" customHeight="true" outlineLevel="0" collapsed="false">
      <c r="A329" s="57" t="n">
        <v>80</v>
      </c>
      <c r="B329" s="58" t="str">
        <f aca="false">IFERROR(VLOOKUP($C329,Списки!$A$1:$C$3999,2,0),"")</f>
        <v/>
      </c>
      <c r="C329" s="102"/>
      <c r="D329" s="60" t="str">
        <f aca="false">IFERROR(VLOOKUP($C329,Списки!$A$1:$C$3999,3,0),"")</f>
        <v/>
      </c>
      <c r="E329" s="92"/>
      <c r="F329" s="61" t="str">
        <f aca="false">VLOOKUP(F$11,Графік!$E$5:$H$32,3,0)</f>
        <v>ВВ</v>
      </c>
      <c r="G329" s="62" t="str">
        <f aca="false">VLOOKUP(G$11,Графік!$E$5:$H$32,3,0)</f>
        <v>ВВ</v>
      </c>
      <c r="H329" s="62" t="str">
        <f aca="false">VLOOKUP(H$11,Графік!$E$5:$H$32,3,0)</f>
        <v>Р</v>
      </c>
      <c r="I329" s="62" t="str">
        <f aca="false">VLOOKUP(I$11,Графік!$E$5:$H$32,3,0)</f>
        <v>Р</v>
      </c>
      <c r="J329" s="62" t="str">
        <f aca="false">VLOOKUP(J$11,Графік!$E$5:$H$32,3,0)</f>
        <v>Р</v>
      </c>
      <c r="K329" s="62" t="str">
        <f aca="false">VLOOKUP(K$11,Графік!$E$5:$H$32,3,0)</f>
        <v>Р</v>
      </c>
      <c r="L329" s="62" t="str">
        <f aca="false">VLOOKUP(L$11,Графік!$E$5:$H$32,3,0)</f>
        <v>ВВ</v>
      </c>
      <c r="M329" s="62" t="str">
        <f aca="false">VLOOKUP(M$11,Графік!$E$5:$H$32,3,0)</f>
        <v>ВВ</v>
      </c>
      <c r="N329" s="62" t="str">
        <f aca="false">VLOOKUP(N$11,Графік!$E$5:$H$32,3,0)</f>
        <v>Р</v>
      </c>
      <c r="O329" s="62" t="str">
        <f aca="false">VLOOKUP(O$11,Графік!$E$5:$H$32,3,0)</f>
        <v>Р</v>
      </c>
      <c r="P329" s="62" t="str">
        <f aca="false">VLOOKUP(P$11,Графік!$E$5:$H$32,3,0)</f>
        <v>Р</v>
      </c>
      <c r="Q329" s="62" t="str">
        <f aca="false">VLOOKUP(Q$11,Графік!$E$5:$H$32,3,0)</f>
        <v>Р</v>
      </c>
      <c r="R329" s="62" t="str">
        <f aca="false">VLOOKUP(R$11,Графік!$E$5:$H$32,3,0)</f>
        <v>ВВ</v>
      </c>
      <c r="S329" s="62" t="str">
        <f aca="false">VLOOKUP(S$11,Графік!$E$5:$H$32,3,0)</f>
        <v>ВВ</v>
      </c>
      <c r="T329" s="62" t="str">
        <f aca="false">VLOOKUP(T$11,Графік!$E$5:$H$32,3,0)</f>
        <v>Р</v>
      </c>
      <c r="U329" s="62" t="str">
        <f aca="false">VLOOKUP(U$11,Графік!$E$5:$H$32,3,0)</f>
        <v>Р</v>
      </c>
      <c r="V329" s="62" t="str">
        <f aca="false">VLOOKUP(V$11,Графік!$E$5:$H$32,3,0)</f>
        <v>Р</v>
      </c>
      <c r="W329" s="62" t="str">
        <f aca="false">VLOOKUP(W$11,Графік!$E$5:$H$32,3,0)</f>
        <v>Р</v>
      </c>
      <c r="X329" s="62" t="str">
        <f aca="false">VLOOKUP(X$11,Графік!$E$5:$H$32,3,0)</f>
        <v>ВВ</v>
      </c>
      <c r="Y329" s="62" t="str">
        <f aca="false">VLOOKUP(Y$11,Графік!$E$5:$H$32,3,0)</f>
        <v>ВВ</v>
      </c>
      <c r="Z329" s="62" t="str">
        <f aca="false">VLOOKUP(Z$11,Графік!$E$5:$H$32,3,0)</f>
        <v>Р</v>
      </c>
      <c r="AA329" s="62" t="str">
        <f aca="false">VLOOKUP(AA$11,Графік!$E$5:$H$32,3,0)</f>
        <v>Р</v>
      </c>
      <c r="AB329" s="62" t="str">
        <f aca="false">VLOOKUP(AB$11,Графік!$E$5:$H$32,3,0)</f>
        <v>Р</v>
      </c>
      <c r="AC329" s="62" t="str">
        <f aca="false">VLOOKUP(AC$11,Графік!$E$5:$H$32,3,0)</f>
        <v>Р</v>
      </c>
      <c r="AD329" s="62" t="str">
        <f aca="false">VLOOKUP(AD$11,Графік!$E$5:$H$32,3,0)</f>
        <v>ВВ</v>
      </c>
      <c r="AE329" s="62" t="str">
        <f aca="false">VLOOKUP(AE$11,Графік!$E$5:$H$32,3,0)</f>
        <v>ВВ</v>
      </c>
      <c r="AF329" s="62" t="str">
        <f aca="false">VLOOKUP(AF$11,Графік!$E$5:$H$32,3,0)</f>
        <v>Р</v>
      </c>
      <c r="AG329" s="62" t="str">
        <f aca="false">VLOOKUP(AG$11,Графік!$E$5:$H$32,3,0)</f>
        <v>Р</v>
      </c>
      <c r="AH329" s="62"/>
      <c r="AI329" s="62"/>
      <c r="AJ329" s="65"/>
      <c r="AK329" s="93" t="n">
        <f aca="false">SUMIF($F329:$AJ332,"Р",$F330:$AJ330)</f>
        <v>144</v>
      </c>
      <c r="AL329" s="94" t="n">
        <f aca="false">SUMIF($F331:$AJ332,"НУ",$F332:$AJ332)</f>
        <v>0</v>
      </c>
      <c r="AM329" s="95" t="n">
        <f aca="false">SUMIF(F329:AJ332,"РВ",F330:AJ330)</f>
        <v>0</v>
      </c>
      <c r="AN329" s="96" t="n">
        <f aca="false">AK329+AL329+AM329</f>
        <v>144</v>
      </c>
      <c r="AO329" s="70" t="n">
        <f aca="false">COUNTIF($F329:$AJ332,"=Р")</f>
        <v>18</v>
      </c>
      <c r="AP329" s="97" t="n">
        <f aca="false">COUNTIF($F329:$AJ332,"=ВВ")</f>
        <v>10</v>
      </c>
      <c r="AQ329" s="97" t="n">
        <f aca="false">COUNTIF($F329:$AJ332,"=В")</f>
        <v>0</v>
      </c>
      <c r="AR329" s="98" t="n">
        <f aca="false">COUNTIF($F329:$AJ332,"=НА")</f>
        <v>0</v>
      </c>
      <c r="AS329" s="98" t="n">
        <f aca="false">COUNTIF(F329:AJ332,"=ТН")</f>
        <v>0</v>
      </c>
      <c r="AT329" s="98" t="n">
        <f aca="false">COUNTIF($F329:$AJ332,"=ВД")</f>
        <v>0</v>
      </c>
      <c r="AU329" s="98" t="n">
        <f aca="false">COUNTIF($F329:$AJ332,"=ВП")</f>
        <v>0</v>
      </c>
      <c r="AV329" s="98" t="n">
        <f aca="false">COUNTIF($F329:$AJ332,"=ДД")</f>
        <v>0</v>
      </c>
      <c r="AW329" s="98" t="n">
        <f aca="false">COUNTIF($F329:$AJ332,"=П")</f>
        <v>0</v>
      </c>
      <c r="AX329" s="98" t="n">
        <f aca="false">COUNTIF($F329:$AJ332,"=ПР")</f>
        <v>0</v>
      </c>
      <c r="AY329" s="99" t="n">
        <f aca="false">COUNTIF($F329:$AJ332,"=І")</f>
        <v>0</v>
      </c>
      <c r="AZ329" s="99" t="n">
        <f aca="false">COUNTIF($F329:$AJ332,"=НЗ")</f>
        <v>0</v>
      </c>
      <c r="BA329" s="73" t="str">
        <f aca="false">IF(C329&gt;1,Графік!$H$36,"")</f>
        <v/>
      </c>
    </row>
    <row r="330" customFormat="false" ht="12.75" hidden="false" customHeight="true" outlineLevel="0" collapsed="false">
      <c r="A330" s="57"/>
      <c r="B330" s="58"/>
      <c r="C330" s="102"/>
      <c r="D330" s="60"/>
      <c r="E330" s="100"/>
      <c r="F330" s="75" t="str">
        <f aca="false">IF(F329="Р",8,"")</f>
        <v/>
      </c>
      <c r="G330" s="76" t="str">
        <f aca="false">IF(G329="Р",8,"")</f>
        <v/>
      </c>
      <c r="H330" s="76" t="n">
        <f aca="false">IF(H329="Р",8,"")</f>
        <v>8</v>
      </c>
      <c r="I330" s="76" t="n">
        <f aca="false">IF(I329="Р",8,"")</f>
        <v>8</v>
      </c>
      <c r="J330" s="76" t="n">
        <f aca="false">IF(J329="Р",8,"")</f>
        <v>8</v>
      </c>
      <c r="K330" s="76" t="n">
        <f aca="false">IF(K329="Р",8,"")</f>
        <v>8</v>
      </c>
      <c r="L330" s="76" t="str">
        <f aca="false">IF(L329="Р",8,"")</f>
        <v/>
      </c>
      <c r="M330" s="76" t="str">
        <f aca="false">IF(M329="Р",8,"")</f>
        <v/>
      </c>
      <c r="N330" s="76" t="n">
        <f aca="false">IF(N329="Р",8,"")</f>
        <v>8</v>
      </c>
      <c r="O330" s="76" t="n">
        <f aca="false">IF(O329="Р",8,"")</f>
        <v>8</v>
      </c>
      <c r="P330" s="76" t="n">
        <f aca="false">IF(P329="Р",8,"")</f>
        <v>8</v>
      </c>
      <c r="Q330" s="76" t="n">
        <f aca="false">IF(Q329="Р",8,"")</f>
        <v>8</v>
      </c>
      <c r="R330" s="76" t="str">
        <f aca="false">IF(R329="Р",8,"")</f>
        <v/>
      </c>
      <c r="S330" s="76" t="str">
        <f aca="false">IF(S329="Р",8,"")</f>
        <v/>
      </c>
      <c r="T330" s="76" t="n">
        <f aca="false">IF(T329="Р",8,"")</f>
        <v>8</v>
      </c>
      <c r="U330" s="76" t="n">
        <f aca="false">IF(U329="Р",8,"")</f>
        <v>8</v>
      </c>
      <c r="V330" s="76" t="n">
        <f aca="false">IF(V329="Р",8,"")</f>
        <v>8</v>
      </c>
      <c r="W330" s="76" t="n">
        <f aca="false">IF(W329="Р",8,"")</f>
        <v>8</v>
      </c>
      <c r="X330" s="76" t="str">
        <f aca="false">IF(X329="Р",8,"")</f>
        <v/>
      </c>
      <c r="Y330" s="76" t="str">
        <f aca="false">IF(Y329="Р",8,"")</f>
        <v/>
      </c>
      <c r="Z330" s="76" t="n">
        <f aca="false">IF(Z329="Р",8,"")</f>
        <v>8</v>
      </c>
      <c r="AA330" s="76" t="n">
        <f aca="false">IF(AA329="Р",8,"")</f>
        <v>8</v>
      </c>
      <c r="AB330" s="76" t="n">
        <f aca="false">IF(AB329="Р",8,"")</f>
        <v>8</v>
      </c>
      <c r="AC330" s="76" t="n">
        <f aca="false">IF(AC329="Р",8,"")</f>
        <v>8</v>
      </c>
      <c r="AD330" s="76" t="str">
        <f aca="false">IF(AD329="Р",8,"")</f>
        <v/>
      </c>
      <c r="AE330" s="76" t="str">
        <f aca="false">IF(AE329="Р",8,"")</f>
        <v/>
      </c>
      <c r="AF330" s="76" t="n">
        <f aca="false">IF(AF329="Р",8,"")</f>
        <v>8</v>
      </c>
      <c r="AG330" s="76" t="n">
        <f aca="false">IF(AG329="Р",8,"")</f>
        <v>8</v>
      </c>
      <c r="AH330" s="76"/>
      <c r="AI330" s="76"/>
      <c r="AJ330" s="79"/>
      <c r="AK330" s="93"/>
      <c r="AL330" s="94"/>
      <c r="AM330" s="95"/>
      <c r="AN330" s="96"/>
      <c r="AO330" s="70"/>
      <c r="AP330" s="70"/>
      <c r="AQ330" s="70"/>
      <c r="AR330" s="98"/>
      <c r="AS330" s="98"/>
      <c r="AT330" s="98"/>
      <c r="AU330" s="98"/>
      <c r="AV330" s="98"/>
      <c r="AW330" s="98"/>
      <c r="AX330" s="98"/>
      <c r="AY330" s="99"/>
      <c r="AZ330" s="99"/>
      <c r="BA330" s="73"/>
    </row>
    <row r="331" customFormat="false" ht="12.75" hidden="false" customHeight="true" outlineLevel="0" collapsed="false">
      <c r="A331" s="57"/>
      <c r="B331" s="58"/>
      <c r="C331" s="102"/>
      <c r="D331" s="60"/>
      <c r="E331" s="100"/>
      <c r="F331" s="81" t="str">
        <f aca="false">IF(F332&gt;0,"НУ","")</f>
        <v/>
      </c>
      <c r="G331" s="82" t="str">
        <f aca="false">IF(G332&gt;0,"НУ","")</f>
        <v/>
      </c>
      <c r="H331" s="82" t="str">
        <f aca="false">IF(H332&gt;0,"НУ","")</f>
        <v/>
      </c>
      <c r="I331" s="82" t="str">
        <f aca="false">IF(I332&gt;0,"НУ","")</f>
        <v/>
      </c>
      <c r="J331" s="82" t="str">
        <f aca="false">IF(J332&gt;0,"НУ","")</f>
        <v/>
      </c>
      <c r="K331" s="82" t="str">
        <f aca="false">IF(K332&gt;0,"НУ","")</f>
        <v/>
      </c>
      <c r="L331" s="82" t="str">
        <f aca="false">IF(L332&gt;0,"НУ","")</f>
        <v/>
      </c>
      <c r="M331" s="82" t="str">
        <f aca="false">IF(M332&gt;0,"НУ","")</f>
        <v/>
      </c>
      <c r="N331" s="82" t="str">
        <f aca="false">IF(N332&gt;0,"НУ","")</f>
        <v/>
      </c>
      <c r="O331" s="82" t="str">
        <f aca="false">IF(O332&gt;0,"НУ","")</f>
        <v/>
      </c>
      <c r="P331" s="82" t="str">
        <f aca="false">IF(P332&gt;0,"НУ","")</f>
        <v/>
      </c>
      <c r="Q331" s="82" t="str">
        <f aca="false">IF(Q332&gt;0,"НУ","")</f>
        <v/>
      </c>
      <c r="R331" s="82" t="str">
        <f aca="false">IF(R332&gt;0,"НУ","")</f>
        <v/>
      </c>
      <c r="S331" s="82" t="str">
        <f aca="false">IF(S332&gt;0,"НУ","")</f>
        <v/>
      </c>
      <c r="T331" s="82" t="str">
        <f aca="false">IF(T332&gt;0,"НУ","")</f>
        <v/>
      </c>
      <c r="U331" s="82" t="str">
        <f aca="false">IF(U332&gt;0,"НУ","")</f>
        <v/>
      </c>
      <c r="V331" s="82" t="str">
        <f aca="false">IF(V332&gt;0,"НУ","")</f>
        <v/>
      </c>
      <c r="W331" s="82" t="str">
        <f aca="false">IF(W332&gt;0,"НУ","")</f>
        <v/>
      </c>
      <c r="X331" s="82" t="str">
        <f aca="false">IF(X332&gt;0,"НУ","")</f>
        <v/>
      </c>
      <c r="Y331" s="82" t="str">
        <f aca="false">IF(Y332&gt;0,"НУ","")</f>
        <v/>
      </c>
      <c r="Z331" s="82" t="str">
        <f aca="false">IF(Z332&gt;0,"НУ","")</f>
        <v/>
      </c>
      <c r="AA331" s="82" t="str">
        <f aca="false">IF(AA332&gt;0,"НУ","")</f>
        <v/>
      </c>
      <c r="AB331" s="82" t="str">
        <f aca="false">IF(AB332&gt;0,"НУ","")</f>
        <v/>
      </c>
      <c r="AC331" s="82" t="str">
        <f aca="false">IF(AC332&gt;0,"НУ","")</f>
        <v/>
      </c>
      <c r="AD331" s="82" t="str">
        <f aca="false">IF(AD332&gt;0,"НУ","")</f>
        <v/>
      </c>
      <c r="AE331" s="82" t="str">
        <f aca="false">IF(AE332&gt;0,"НУ","")</f>
        <v/>
      </c>
      <c r="AF331" s="82" t="str">
        <f aca="false">IF(AF332&gt;0,"НУ","")</f>
        <v/>
      </c>
      <c r="AG331" s="82" t="str">
        <f aca="false">IF(AG332&gt;0,"НУ","")</f>
        <v/>
      </c>
      <c r="AH331" s="83" t="str">
        <f aca="false">IF(AH332&gt;0,"НУ","")</f>
        <v/>
      </c>
      <c r="AI331" s="83" t="str">
        <f aca="false">IF(AI332&gt;0,"НУ","")</f>
        <v/>
      </c>
      <c r="AJ331" s="85" t="str">
        <f aca="false">IF(AJ332&gt;0,"НУ","")</f>
        <v/>
      </c>
      <c r="AK331" s="93"/>
      <c r="AL331" s="94"/>
      <c r="AM331" s="95"/>
      <c r="AN331" s="96"/>
      <c r="AO331" s="70"/>
      <c r="AP331" s="70"/>
      <c r="AQ331" s="70"/>
      <c r="AR331" s="98"/>
      <c r="AS331" s="98"/>
      <c r="AT331" s="98"/>
      <c r="AU331" s="98"/>
      <c r="AV331" s="98"/>
      <c r="AW331" s="98"/>
      <c r="AX331" s="98"/>
      <c r="AY331" s="99"/>
      <c r="AZ331" s="99"/>
      <c r="BA331" s="73"/>
    </row>
    <row r="332" customFormat="false" ht="13.5" hidden="false" customHeight="true" outlineLevel="0" collapsed="false">
      <c r="A332" s="57"/>
      <c r="B332" s="58"/>
      <c r="C332" s="102"/>
      <c r="D332" s="60"/>
      <c r="E332" s="101"/>
      <c r="F332" s="87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91"/>
      <c r="AK332" s="93"/>
      <c r="AL332" s="94"/>
      <c r="AM332" s="95"/>
      <c r="AN332" s="96"/>
      <c r="AO332" s="70"/>
      <c r="AP332" s="70"/>
      <c r="AQ332" s="70"/>
      <c r="AR332" s="98"/>
      <c r="AS332" s="98"/>
      <c r="AT332" s="98"/>
      <c r="AU332" s="98"/>
      <c r="AV332" s="98"/>
      <c r="AW332" s="98"/>
      <c r="AX332" s="98"/>
      <c r="AY332" s="99"/>
      <c r="AZ332" s="99"/>
      <c r="BA332" s="73"/>
    </row>
    <row r="333" customFormat="false" ht="12.75" hidden="false" customHeight="true" outlineLevel="0" collapsed="false">
      <c r="A333" s="57" t="n">
        <v>81</v>
      </c>
      <c r="B333" s="58" t="str">
        <f aca="false">IFERROR(VLOOKUP($C333,Списки!$A$1:$C$3999,2,0),"")</f>
        <v/>
      </c>
      <c r="C333" s="102"/>
      <c r="D333" s="60" t="str">
        <f aca="false">IFERROR(VLOOKUP($C333,Списки!$A$1:$C$3999,3,0),"")</f>
        <v/>
      </c>
      <c r="E333" s="92"/>
      <c r="F333" s="61" t="str">
        <f aca="false">VLOOKUP(F$11,Графік!$E$5:$H$32,3,0)</f>
        <v>ВВ</v>
      </c>
      <c r="G333" s="62" t="str">
        <f aca="false">VLOOKUP(G$11,Графік!$E$5:$H$32,3,0)</f>
        <v>ВВ</v>
      </c>
      <c r="H333" s="62" t="str">
        <f aca="false">VLOOKUP(H$11,Графік!$E$5:$H$32,3,0)</f>
        <v>Р</v>
      </c>
      <c r="I333" s="62" t="str">
        <f aca="false">VLOOKUP(I$11,Графік!$E$5:$H$32,3,0)</f>
        <v>Р</v>
      </c>
      <c r="J333" s="62" t="str">
        <f aca="false">VLOOKUP(J$11,Графік!$E$5:$H$32,3,0)</f>
        <v>Р</v>
      </c>
      <c r="K333" s="62" t="str">
        <f aca="false">VLOOKUP(K$11,Графік!$E$5:$H$32,3,0)</f>
        <v>Р</v>
      </c>
      <c r="L333" s="62" t="str">
        <f aca="false">VLOOKUP(L$11,Графік!$E$5:$H$32,3,0)</f>
        <v>ВВ</v>
      </c>
      <c r="M333" s="62" t="str">
        <f aca="false">VLOOKUP(M$11,Графік!$E$5:$H$32,3,0)</f>
        <v>ВВ</v>
      </c>
      <c r="N333" s="62" t="str">
        <f aca="false">VLOOKUP(N$11,Графік!$E$5:$H$32,3,0)</f>
        <v>Р</v>
      </c>
      <c r="O333" s="62" t="str">
        <f aca="false">VLOOKUP(O$11,Графік!$E$5:$H$32,3,0)</f>
        <v>Р</v>
      </c>
      <c r="P333" s="62" t="str">
        <f aca="false">VLOOKUP(P$11,Графік!$E$5:$H$32,3,0)</f>
        <v>Р</v>
      </c>
      <c r="Q333" s="62" t="str">
        <f aca="false">VLOOKUP(Q$11,Графік!$E$5:$H$32,3,0)</f>
        <v>Р</v>
      </c>
      <c r="R333" s="62" t="str">
        <f aca="false">VLOOKUP(R$11,Графік!$E$5:$H$32,3,0)</f>
        <v>ВВ</v>
      </c>
      <c r="S333" s="62" t="str">
        <f aca="false">VLOOKUP(S$11,Графік!$E$5:$H$32,3,0)</f>
        <v>ВВ</v>
      </c>
      <c r="T333" s="62" t="str">
        <f aca="false">VLOOKUP(T$11,Графік!$E$5:$H$32,3,0)</f>
        <v>Р</v>
      </c>
      <c r="U333" s="62" t="str">
        <f aca="false">VLOOKUP(U$11,Графік!$E$5:$H$32,3,0)</f>
        <v>Р</v>
      </c>
      <c r="V333" s="62" t="str">
        <f aca="false">VLOOKUP(V$11,Графік!$E$5:$H$32,3,0)</f>
        <v>Р</v>
      </c>
      <c r="W333" s="62" t="str">
        <f aca="false">VLOOKUP(W$11,Графік!$E$5:$H$32,3,0)</f>
        <v>Р</v>
      </c>
      <c r="X333" s="62" t="str">
        <f aca="false">VLOOKUP(X$11,Графік!$E$5:$H$32,3,0)</f>
        <v>ВВ</v>
      </c>
      <c r="Y333" s="62" t="str">
        <f aca="false">VLOOKUP(Y$11,Графік!$E$5:$H$32,3,0)</f>
        <v>ВВ</v>
      </c>
      <c r="Z333" s="62" t="str">
        <f aca="false">VLOOKUP(Z$11,Графік!$E$5:$H$32,3,0)</f>
        <v>Р</v>
      </c>
      <c r="AA333" s="62" t="str">
        <f aca="false">VLOOKUP(AA$11,Графік!$E$5:$H$32,3,0)</f>
        <v>Р</v>
      </c>
      <c r="AB333" s="62" t="str">
        <f aca="false">VLOOKUP(AB$11,Графік!$E$5:$H$32,3,0)</f>
        <v>Р</v>
      </c>
      <c r="AC333" s="62" t="str">
        <f aca="false">VLOOKUP(AC$11,Графік!$E$5:$H$32,3,0)</f>
        <v>Р</v>
      </c>
      <c r="AD333" s="62" t="str">
        <f aca="false">VLOOKUP(AD$11,Графік!$E$5:$H$32,3,0)</f>
        <v>ВВ</v>
      </c>
      <c r="AE333" s="62" t="str">
        <f aca="false">VLOOKUP(AE$11,Графік!$E$5:$H$32,3,0)</f>
        <v>ВВ</v>
      </c>
      <c r="AF333" s="62" t="str">
        <f aca="false">VLOOKUP(AF$11,Графік!$E$5:$H$32,3,0)</f>
        <v>Р</v>
      </c>
      <c r="AG333" s="62" t="str">
        <f aca="false">VLOOKUP(AG$11,Графік!$E$5:$H$32,3,0)</f>
        <v>Р</v>
      </c>
      <c r="AH333" s="62"/>
      <c r="AI333" s="62"/>
      <c r="AJ333" s="65"/>
      <c r="AK333" s="93" t="n">
        <f aca="false">SUMIF($F333:$AJ336,"Р",$F334:$AJ334)</f>
        <v>144</v>
      </c>
      <c r="AL333" s="94" t="n">
        <f aca="false">SUMIF($F335:$AJ336,"НУ",$F336:$AJ336)</f>
        <v>0</v>
      </c>
      <c r="AM333" s="95" t="n">
        <f aca="false">SUMIF(F333:AJ336,"РВ",F334:AJ334)</f>
        <v>0</v>
      </c>
      <c r="AN333" s="96" t="n">
        <f aca="false">AK333+AL333+AM333</f>
        <v>144</v>
      </c>
      <c r="AO333" s="70" t="n">
        <f aca="false">COUNTIF($F333:$AJ336,"=Р")</f>
        <v>18</v>
      </c>
      <c r="AP333" s="97" t="n">
        <f aca="false">COUNTIF($F333:$AJ336,"=ВВ")</f>
        <v>10</v>
      </c>
      <c r="AQ333" s="97" t="n">
        <f aca="false">COUNTIF($F333:$AJ336,"=В")</f>
        <v>0</v>
      </c>
      <c r="AR333" s="98" t="n">
        <f aca="false">COUNTIF($F333:$AJ336,"=НА")</f>
        <v>0</v>
      </c>
      <c r="AS333" s="98" t="n">
        <f aca="false">COUNTIF(F333:AJ336,"=ТН")</f>
        <v>0</v>
      </c>
      <c r="AT333" s="98" t="n">
        <f aca="false">COUNTIF($F333:$AJ336,"=ВД")</f>
        <v>0</v>
      </c>
      <c r="AU333" s="98" t="n">
        <f aca="false">COUNTIF($F333:$AJ336,"=ВП")</f>
        <v>0</v>
      </c>
      <c r="AV333" s="98" t="n">
        <f aca="false">COUNTIF($F333:$AJ336,"=ДД")</f>
        <v>0</v>
      </c>
      <c r="AW333" s="98" t="n">
        <f aca="false">COUNTIF($F333:$AJ336,"=П")</f>
        <v>0</v>
      </c>
      <c r="AX333" s="98" t="n">
        <f aca="false">COUNTIF($F333:$AJ336,"=ПР")</f>
        <v>0</v>
      </c>
      <c r="AY333" s="99" t="n">
        <f aca="false">COUNTIF($F333:$AJ336,"=І")</f>
        <v>0</v>
      </c>
      <c r="AZ333" s="99" t="n">
        <f aca="false">COUNTIF($F333:$AJ336,"=НЗ")</f>
        <v>0</v>
      </c>
      <c r="BA333" s="73" t="str">
        <f aca="false">IF(C333&gt;1,Графік!$H$36,"")</f>
        <v/>
      </c>
    </row>
    <row r="334" customFormat="false" ht="12.75" hidden="false" customHeight="true" outlineLevel="0" collapsed="false">
      <c r="A334" s="57"/>
      <c r="B334" s="58"/>
      <c r="C334" s="102"/>
      <c r="D334" s="60"/>
      <c r="E334" s="100"/>
      <c r="F334" s="75" t="str">
        <f aca="false">IF(F333="Р",8,"")</f>
        <v/>
      </c>
      <c r="G334" s="76" t="str">
        <f aca="false">IF(G333="Р",8,"")</f>
        <v/>
      </c>
      <c r="H334" s="76" t="n">
        <f aca="false">IF(H333="Р",8,"")</f>
        <v>8</v>
      </c>
      <c r="I334" s="76" t="n">
        <f aca="false">IF(I333="Р",8,"")</f>
        <v>8</v>
      </c>
      <c r="J334" s="76" t="n">
        <f aca="false">IF(J333="Р",8,"")</f>
        <v>8</v>
      </c>
      <c r="K334" s="76" t="n">
        <f aca="false">IF(K333="Р",8,"")</f>
        <v>8</v>
      </c>
      <c r="L334" s="76" t="str">
        <f aca="false">IF(L333="Р",8,"")</f>
        <v/>
      </c>
      <c r="M334" s="76" t="str">
        <f aca="false">IF(M333="Р",8,"")</f>
        <v/>
      </c>
      <c r="N334" s="76" t="n">
        <f aca="false">IF(N333="Р",8,"")</f>
        <v>8</v>
      </c>
      <c r="O334" s="76" t="n">
        <f aca="false">IF(O333="Р",8,"")</f>
        <v>8</v>
      </c>
      <c r="P334" s="76" t="n">
        <f aca="false">IF(P333="Р",8,"")</f>
        <v>8</v>
      </c>
      <c r="Q334" s="76" t="n">
        <f aca="false">IF(Q333="Р",8,"")</f>
        <v>8</v>
      </c>
      <c r="R334" s="76" t="str">
        <f aca="false">IF(R333="Р",8,"")</f>
        <v/>
      </c>
      <c r="S334" s="76" t="str">
        <f aca="false">IF(S333="Р",8,"")</f>
        <v/>
      </c>
      <c r="T334" s="76" t="n">
        <f aca="false">IF(T333="Р",8,"")</f>
        <v>8</v>
      </c>
      <c r="U334" s="76" t="n">
        <f aca="false">IF(U333="Р",8,"")</f>
        <v>8</v>
      </c>
      <c r="V334" s="76" t="n">
        <f aca="false">IF(V333="Р",8,"")</f>
        <v>8</v>
      </c>
      <c r="W334" s="76" t="n">
        <f aca="false">IF(W333="Р",8,"")</f>
        <v>8</v>
      </c>
      <c r="X334" s="76" t="str">
        <f aca="false">IF(X333="Р",8,"")</f>
        <v/>
      </c>
      <c r="Y334" s="76" t="str">
        <f aca="false">IF(Y333="Р",8,"")</f>
        <v/>
      </c>
      <c r="Z334" s="76" t="n">
        <f aca="false">IF(Z333="Р",8,"")</f>
        <v>8</v>
      </c>
      <c r="AA334" s="76" t="n">
        <f aca="false">IF(AA333="Р",8,"")</f>
        <v>8</v>
      </c>
      <c r="AB334" s="76" t="n">
        <f aca="false">IF(AB333="Р",8,"")</f>
        <v>8</v>
      </c>
      <c r="AC334" s="76" t="n">
        <f aca="false">IF(AC333="Р",8,"")</f>
        <v>8</v>
      </c>
      <c r="AD334" s="76" t="str">
        <f aca="false">IF(AD333="Р",8,"")</f>
        <v/>
      </c>
      <c r="AE334" s="76" t="str">
        <f aca="false">IF(AE333="Р",8,"")</f>
        <v/>
      </c>
      <c r="AF334" s="76" t="n">
        <f aca="false">IF(AF333="Р",8,"")</f>
        <v>8</v>
      </c>
      <c r="AG334" s="76" t="n">
        <f aca="false">IF(AG333="Р",8,"")</f>
        <v>8</v>
      </c>
      <c r="AH334" s="76"/>
      <c r="AI334" s="76"/>
      <c r="AJ334" s="79"/>
      <c r="AK334" s="93"/>
      <c r="AL334" s="94"/>
      <c r="AM334" s="95"/>
      <c r="AN334" s="96"/>
      <c r="AO334" s="70"/>
      <c r="AP334" s="70"/>
      <c r="AQ334" s="70"/>
      <c r="AR334" s="98"/>
      <c r="AS334" s="98"/>
      <c r="AT334" s="98"/>
      <c r="AU334" s="98"/>
      <c r="AV334" s="98"/>
      <c r="AW334" s="98"/>
      <c r="AX334" s="98"/>
      <c r="AY334" s="99"/>
      <c r="AZ334" s="99"/>
      <c r="BA334" s="73"/>
    </row>
    <row r="335" customFormat="false" ht="12.75" hidden="false" customHeight="true" outlineLevel="0" collapsed="false">
      <c r="A335" s="57"/>
      <c r="B335" s="58"/>
      <c r="C335" s="102"/>
      <c r="D335" s="60"/>
      <c r="E335" s="100"/>
      <c r="F335" s="81" t="str">
        <f aca="false">IF(F336&gt;0,"НУ","")</f>
        <v/>
      </c>
      <c r="G335" s="82" t="str">
        <f aca="false">IF(G336&gt;0,"НУ","")</f>
        <v/>
      </c>
      <c r="H335" s="82" t="str">
        <f aca="false">IF(H336&gt;0,"НУ","")</f>
        <v/>
      </c>
      <c r="I335" s="82" t="str">
        <f aca="false">IF(I336&gt;0,"НУ","")</f>
        <v/>
      </c>
      <c r="J335" s="82" t="str">
        <f aca="false">IF(J336&gt;0,"НУ","")</f>
        <v/>
      </c>
      <c r="K335" s="82" t="str">
        <f aca="false">IF(K336&gt;0,"НУ","")</f>
        <v/>
      </c>
      <c r="L335" s="82" t="str">
        <f aca="false">IF(L336&gt;0,"НУ","")</f>
        <v/>
      </c>
      <c r="M335" s="82" t="str">
        <f aca="false">IF(M336&gt;0,"НУ","")</f>
        <v/>
      </c>
      <c r="N335" s="82" t="str">
        <f aca="false">IF(N336&gt;0,"НУ","")</f>
        <v/>
      </c>
      <c r="O335" s="82" t="str">
        <f aca="false">IF(O336&gt;0,"НУ","")</f>
        <v/>
      </c>
      <c r="P335" s="82" t="str">
        <f aca="false">IF(P336&gt;0,"НУ","")</f>
        <v/>
      </c>
      <c r="Q335" s="82" t="str">
        <f aca="false">IF(Q336&gt;0,"НУ","")</f>
        <v/>
      </c>
      <c r="R335" s="82" t="str">
        <f aca="false">IF(R336&gt;0,"НУ","")</f>
        <v/>
      </c>
      <c r="S335" s="82" t="str">
        <f aca="false">IF(S336&gt;0,"НУ","")</f>
        <v/>
      </c>
      <c r="T335" s="82" t="str">
        <f aca="false">IF(T336&gt;0,"НУ","")</f>
        <v/>
      </c>
      <c r="U335" s="82" t="str">
        <f aca="false">IF(U336&gt;0,"НУ","")</f>
        <v/>
      </c>
      <c r="V335" s="82" t="str">
        <f aca="false">IF(V336&gt;0,"НУ","")</f>
        <v/>
      </c>
      <c r="W335" s="82" t="str">
        <f aca="false">IF(W336&gt;0,"НУ","")</f>
        <v/>
      </c>
      <c r="X335" s="82" t="str">
        <f aca="false">IF(X336&gt;0,"НУ","")</f>
        <v/>
      </c>
      <c r="Y335" s="82" t="str">
        <f aca="false">IF(Y336&gt;0,"НУ","")</f>
        <v/>
      </c>
      <c r="Z335" s="82" t="str">
        <f aca="false">IF(Z336&gt;0,"НУ","")</f>
        <v/>
      </c>
      <c r="AA335" s="82" t="str">
        <f aca="false">IF(AA336&gt;0,"НУ","")</f>
        <v/>
      </c>
      <c r="AB335" s="82" t="str">
        <f aca="false">IF(AB336&gt;0,"НУ","")</f>
        <v/>
      </c>
      <c r="AC335" s="82" t="str">
        <f aca="false">IF(AC336&gt;0,"НУ","")</f>
        <v/>
      </c>
      <c r="AD335" s="82" t="str">
        <f aca="false">IF(AD336&gt;0,"НУ","")</f>
        <v/>
      </c>
      <c r="AE335" s="82" t="str">
        <f aca="false">IF(AE336&gt;0,"НУ","")</f>
        <v/>
      </c>
      <c r="AF335" s="82" t="str">
        <f aca="false">IF(AF336&gt;0,"НУ","")</f>
        <v/>
      </c>
      <c r="AG335" s="82" t="str">
        <f aca="false">IF(AG336&gt;0,"НУ","")</f>
        <v/>
      </c>
      <c r="AH335" s="83" t="str">
        <f aca="false">IF(AH336&gt;0,"НУ","")</f>
        <v/>
      </c>
      <c r="AI335" s="83" t="str">
        <f aca="false">IF(AI336&gt;0,"НУ","")</f>
        <v/>
      </c>
      <c r="AJ335" s="85" t="str">
        <f aca="false">IF(AJ336&gt;0,"НУ","")</f>
        <v/>
      </c>
      <c r="AK335" s="93"/>
      <c r="AL335" s="94"/>
      <c r="AM335" s="95"/>
      <c r="AN335" s="96"/>
      <c r="AO335" s="70"/>
      <c r="AP335" s="70"/>
      <c r="AQ335" s="70"/>
      <c r="AR335" s="98"/>
      <c r="AS335" s="98"/>
      <c r="AT335" s="98"/>
      <c r="AU335" s="98"/>
      <c r="AV335" s="98"/>
      <c r="AW335" s="98"/>
      <c r="AX335" s="98"/>
      <c r="AY335" s="99"/>
      <c r="AZ335" s="99"/>
      <c r="BA335" s="73"/>
    </row>
    <row r="336" customFormat="false" ht="13.5" hidden="false" customHeight="true" outlineLevel="0" collapsed="false">
      <c r="A336" s="57"/>
      <c r="B336" s="58"/>
      <c r="C336" s="102"/>
      <c r="D336" s="60"/>
      <c r="E336" s="101"/>
      <c r="F336" s="87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91"/>
      <c r="AK336" s="93"/>
      <c r="AL336" s="94"/>
      <c r="AM336" s="95"/>
      <c r="AN336" s="96"/>
      <c r="AO336" s="70"/>
      <c r="AP336" s="70"/>
      <c r="AQ336" s="70"/>
      <c r="AR336" s="98"/>
      <c r="AS336" s="98"/>
      <c r="AT336" s="98"/>
      <c r="AU336" s="98"/>
      <c r="AV336" s="98"/>
      <c r="AW336" s="98"/>
      <c r="AX336" s="98"/>
      <c r="AY336" s="99"/>
      <c r="AZ336" s="99"/>
      <c r="BA336" s="73"/>
    </row>
    <row r="337" customFormat="false" ht="27" hidden="false" customHeight="true" outlineLevel="0" collapsed="false">
      <c r="A337" s="103" t="s">
        <v>77</v>
      </c>
      <c r="B337" s="103"/>
      <c r="C337" s="103"/>
      <c r="D337" s="103"/>
      <c r="E337" s="103"/>
      <c r="F337" s="103" t="str">
        <f aca="false">IF(COUNTIF(F$13:F$336,"Р")=0,"-",COUNTIF(F$13:F$336,"Р"))</f>
        <v>-</v>
      </c>
      <c r="G337" s="103" t="str">
        <f aca="false">IF(COUNTIF(G$13:G$336,"Р")=0,"-",COUNTIF(G$13:G$336,"Р"))</f>
        <v>-</v>
      </c>
      <c r="H337" s="103" t="n">
        <f aca="false">IF(COUNTIF(H$13:H$336,"Р")=0,"-",COUNTIF(H$13:H$336,"Р"))</f>
        <v>81</v>
      </c>
      <c r="I337" s="103" t="n">
        <f aca="false">IF(COUNTIF(I$13:I$336,"Р")=0,"-",COUNTIF(I$13:I$336,"Р"))</f>
        <v>81</v>
      </c>
      <c r="J337" s="103" t="n">
        <f aca="false">IF(COUNTIF(J$13:J$336,"Р")=0,"-",COUNTIF(J$13:J$336,"Р"))</f>
        <v>81</v>
      </c>
      <c r="K337" s="103" t="n">
        <f aca="false">IF(COUNTIF(K$13:K$336,"Р")=0,"-",COUNTIF(K$13:K$336,"Р"))</f>
        <v>81</v>
      </c>
      <c r="L337" s="103" t="str">
        <f aca="false">IF(COUNTIF(L$13:L$336,"Р")=0,"-",COUNTIF(L$13:L$336,"Р"))</f>
        <v>-</v>
      </c>
      <c r="M337" s="103" t="str">
        <f aca="false">IF(COUNTIF(M$13:M$336,"Р")=0,"-",COUNTIF(M$13:M$336,"Р"))</f>
        <v>-</v>
      </c>
      <c r="N337" s="103" t="n">
        <f aca="false">IF(COUNTIF(N$13:N$336,"Р")=0,"-",COUNTIF(N$13:N$336,"Р"))</f>
        <v>81</v>
      </c>
      <c r="O337" s="103" t="n">
        <f aca="false">IF(COUNTIF(O$13:O$336,"Р")=0,"-",COUNTIF(O$13:O$336,"Р"))</f>
        <v>81</v>
      </c>
      <c r="P337" s="103" t="n">
        <f aca="false">IF(COUNTIF(P$13:P$336,"Р")=0,"-",COUNTIF(P$13:P$336,"Р"))</f>
        <v>81</v>
      </c>
      <c r="Q337" s="103" t="n">
        <f aca="false">IF(COUNTIF(Q$13:Q$336,"Р")=0,"-",COUNTIF(Q$13:Q$336,"Р"))</f>
        <v>81</v>
      </c>
      <c r="R337" s="103" t="str">
        <f aca="false">IF(COUNTIF(R$13:R$336,"Р")=0,"-",COUNTIF(R$13:R$336,"Р"))</f>
        <v>-</v>
      </c>
      <c r="S337" s="103" t="str">
        <f aca="false">IF(COUNTIF(S$13:S$336,"Р")=0,"-",COUNTIF(S$13:S$336,"Р"))</f>
        <v>-</v>
      </c>
      <c r="T337" s="103" t="n">
        <f aca="false">IF(COUNTIF(T$13:T$336,"Р")=0,"-",COUNTIF(T$13:T$336,"Р"))</f>
        <v>81</v>
      </c>
      <c r="U337" s="103" t="n">
        <f aca="false">IF(COUNTIF(U$13:U$336,"Р")=0,"-",COUNTIF(U$13:U$336,"Р"))</f>
        <v>81</v>
      </c>
      <c r="V337" s="103" t="n">
        <f aca="false">IF(COUNTIF(V$13:V$336,"Р")=0,"-",COUNTIF(V$13:V$336,"Р"))</f>
        <v>81</v>
      </c>
      <c r="W337" s="103" t="n">
        <f aca="false">IF(COUNTIF(W$13:W$336,"Р")=0,"-",COUNTIF(W$13:W$336,"Р"))</f>
        <v>81</v>
      </c>
      <c r="X337" s="103" t="str">
        <f aca="false">IF(COUNTIF(X$13:X$336,"Р")=0,"-",COUNTIF(X$13:X$336,"Р"))</f>
        <v>-</v>
      </c>
      <c r="Y337" s="103" t="str">
        <f aca="false">IF(COUNTIF(Y$13:Y$336,"Р")=0,"-",COUNTIF(Y$13:Y$336,"Р"))</f>
        <v>-</v>
      </c>
      <c r="Z337" s="103" t="n">
        <f aca="false">IF(COUNTIF(Z$13:Z$336,"Р")=0,"-",COUNTIF(Z$13:Z$336,"Р"))</f>
        <v>81</v>
      </c>
      <c r="AA337" s="103" t="n">
        <f aca="false">IF(COUNTIF(AA$13:AA$336,"Р")=0,"-",COUNTIF(AA$13:AA$336,"Р"))</f>
        <v>81</v>
      </c>
      <c r="AB337" s="103" t="n">
        <f aca="false">IF(COUNTIF(AB$13:AB$336,"Р")=0,"-",COUNTIF(AB$13:AB$336,"Р"))</f>
        <v>81</v>
      </c>
      <c r="AC337" s="103" t="n">
        <f aca="false">IF(COUNTIF(AC$13:AC$336,"Р")=0,"-",COUNTIF(AC$13:AC$336,"Р"))</f>
        <v>81</v>
      </c>
      <c r="AD337" s="103" t="str">
        <f aca="false">IF(COUNTIF(AD$13:AD$336,"Р")=0,"-",COUNTIF(AD$13:AD$336,"Р"))</f>
        <v>-</v>
      </c>
      <c r="AE337" s="103" t="str">
        <f aca="false">IF(COUNTIF(AE$13:AE$336,"Р")=0,"-",COUNTIF(AE$13:AE$336,"Р"))</f>
        <v>-</v>
      </c>
      <c r="AF337" s="103" t="n">
        <f aca="false">IF(COUNTIF(AF$13:AF$336,"Р")=0,"-",COUNTIF(AF$13:AF$336,"Р"))</f>
        <v>81</v>
      </c>
      <c r="AG337" s="103" t="n">
        <f aca="false">IF(COUNTIF(AG$13:AG$336,"Р")=0,"-",COUNTIF(AG$13:AG$336,"Р"))</f>
        <v>81</v>
      </c>
      <c r="AH337" s="103" t="str">
        <f aca="false">IF(COUNTIF(AH$13:AH$336,"Р")=0,"-",COUNTIF(AH$13:AH$336,"Р"))</f>
        <v>-</v>
      </c>
      <c r="AI337" s="103" t="str">
        <f aca="false">IF(COUNTIF(AI$13:AI$336,"Р")=0,"-",COUNTIF(AI$13:AI$336,"Р"))</f>
        <v>-</v>
      </c>
      <c r="AJ337" s="103" t="str">
        <f aca="false">IF(COUNTIF(AJ$13:AJ$336,"Р")=0,"-",COUNTIF(AJ$13:AJ$336,"Р"))</f>
        <v>-</v>
      </c>
      <c r="AK337" s="106" t="n">
        <f aca="false">IF(SUM(AK$13:AK$336)&gt;0,SUM(AK$13:AK$336),"-")</f>
        <v>11664</v>
      </c>
      <c r="AL337" s="107" t="str">
        <f aca="false">IF(SUM(AL$13:AL$336)&gt;0,SUM(AL$13:AL$336),"-")</f>
        <v>-</v>
      </c>
      <c r="AM337" s="107" t="str">
        <f aca="false">IF(SUM(AM$13:AM$336)&gt;0,SUM(AM$13:AM$336),"-")</f>
        <v>-</v>
      </c>
      <c r="AN337" s="108" t="n">
        <f aca="false">IF(SUM(AN$13:AN$336)&gt;0,SUM(AN$13:AN$336),"-")</f>
        <v>11664</v>
      </c>
      <c r="AO337" s="109" t="n">
        <f aca="false">IF(SUM(AO$13:AO$336)&gt;0,SUM(AO$13:AO$336),"-")</f>
        <v>1458</v>
      </c>
      <c r="AP337" s="109" t="n">
        <f aca="false">IF(SUM(AP$13:AP$336)&gt;0,SUM(AP$13:AP$336),"-")</f>
        <v>810</v>
      </c>
      <c r="AQ337" s="109" t="str">
        <f aca="false">IF(SUM(AQ$13:AQ$336)&gt;0,SUM(AQ$13:AQ$336),"-")</f>
        <v>-</v>
      </c>
      <c r="AR337" s="109" t="str">
        <f aca="false">IF(SUM(AR$13:AR$336)&gt;0,SUM(AR$13:AR$336),"-")</f>
        <v>-</v>
      </c>
      <c r="AS337" s="109" t="str">
        <f aca="false">IF(SUM(AS$13:AS$336)&gt;0,SUM(AS$13:AS$336),"-")</f>
        <v>-</v>
      </c>
      <c r="AT337" s="109" t="str">
        <f aca="false">IF(SUM(AT$13:AT$336)&gt;0,SUM(AT$13:AT$336),"-")</f>
        <v>-</v>
      </c>
      <c r="AU337" s="109" t="str">
        <f aca="false">IF(SUM(AU$13:AU$336)&gt;0,SUM(AU$13:AU$336),"-")</f>
        <v>-</v>
      </c>
      <c r="AV337" s="109" t="str">
        <f aca="false">IF(SUM(AV$13:AV$336)&gt;0,SUM(AV$13:AV$336),"-")</f>
        <v>-</v>
      </c>
      <c r="AW337" s="109" t="str">
        <f aca="false">IF(SUM(AW$13:AW$336)&gt;0,SUM(AW$13:AW$336),"-")</f>
        <v>-</v>
      </c>
      <c r="AX337" s="109" t="str">
        <f aca="false">IF(SUM(AX$13:AX$336)&gt;0,SUM(AX$13:AX$336),"-")</f>
        <v>-</v>
      </c>
      <c r="AY337" s="109" t="str">
        <f aca="false">IF(SUM(AY$13:AY$336)&gt;0,SUM(AY$13:AY$336),"-")</f>
        <v>-</v>
      </c>
      <c r="AZ337" s="109" t="str">
        <f aca="false">IF(SUM(AZ$13:AZ$336)&gt;0,SUM(AZ$13:AZ$336),"-")</f>
        <v>-</v>
      </c>
      <c r="BA337" s="110" t="str">
        <f aca="false">IF(SUM(BA$13:BA$336)&gt;0,SUM(BA$13:BA$336),"-")</f>
        <v>-</v>
      </c>
    </row>
    <row r="338" customFormat="false" ht="27" hidden="false" customHeight="true" outlineLevel="0" collapsed="false">
      <c r="A338" s="103" t="s">
        <v>78</v>
      </c>
      <c r="B338" s="103"/>
      <c r="C338" s="103"/>
      <c r="D338" s="103"/>
      <c r="E338" s="103"/>
      <c r="F338" s="103" t="str">
        <f aca="false">IF(COUNTIF(F$13:F$336,"РВ")=0,"-",COUNTIF(F$13:F$336,"РВ"))</f>
        <v>-</v>
      </c>
      <c r="G338" s="103" t="str">
        <f aca="false">IF(COUNTIF(G$13:G$336,"РВ")=0,"-",COUNTIF(G$13:G$336,"РВ"))</f>
        <v>-</v>
      </c>
      <c r="H338" s="103" t="str">
        <f aca="false">IF(COUNTIF(H$13:H$336,"РВ")=0,"-",COUNTIF(H$13:H$336,"РВ"))</f>
        <v>-</v>
      </c>
      <c r="I338" s="103" t="str">
        <f aca="false">IF(COUNTIF(I$13:I$336,"РВ")=0,"-",COUNTIF(I$13:I$336,"РВ"))</f>
        <v>-</v>
      </c>
      <c r="J338" s="103" t="str">
        <f aca="false">IF(COUNTIF(J$13:J$336,"РВ")=0,"-",COUNTIF(J$13:J$336,"РВ"))</f>
        <v>-</v>
      </c>
      <c r="K338" s="103" t="str">
        <f aca="false">IF(COUNTIF(K$13:K$336,"РВ")=0,"-",COUNTIF(K$13:K$336,"РВ"))</f>
        <v>-</v>
      </c>
      <c r="L338" s="103" t="str">
        <f aca="false">IF(COUNTIF(L$13:L$336,"РВ")=0,"-",COUNTIF(L$13:L$336,"РВ"))</f>
        <v>-</v>
      </c>
      <c r="M338" s="103" t="str">
        <f aca="false">IF(COUNTIF(M$13:M$336,"РВ")=0,"-",COUNTIF(M$13:M$336,"РВ"))</f>
        <v>-</v>
      </c>
      <c r="N338" s="103" t="str">
        <f aca="false">IF(COUNTIF(N$13:N$336,"РВ")=0,"-",COUNTIF(N$13:N$336,"РВ"))</f>
        <v>-</v>
      </c>
      <c r="O338" s="103" t="str">
        <f aca="false">IF(COUNTIF(O$13:O$336,"РВ")=0,"-",COUNTIF(O$13:O$336,"РВ"))</f>
        <v>-</v>
      </c>
      <c r="P338" s="103" t="str">
        <f aca="false">IF(COUNTIF(P$13:P$336,"РВ")=0,"-",COUNTIF(P$13:P$336,"РВ"))</f>
        <v>-</v>
      </c>
      <c r="Q338" s="103" t="str">
        <f aca="false">IF(COUNTIF(Q$13:Q$336,"РВ")=0,"-",COUNTIF(Q$13:Q$336,"РВ"))</f>
        <v>-</v>
      </c>
      <c r="R338" s="103" t="str">
        <f aca="false">IF(COUNTIF(R$13:R$336,"РВ")=0,"-",COUNTIF(R$13:R$336,"РВ"))</f>
        <v>-</v>
      </c>
      <c r="S338" s="103" t="str">
        <f aca="false">IF(COUNTIF(S$13:S$336,"РВ")=0,"-",COUNTIF(S$13:S$336,"РВ"))</f>
        <v>-</v>
      </c>
      <c r="T338" s="103" t="str">
        <f aca="false">IF(COUNTIF(T$13:T$336,"РВ")=0,"-",COUNTIF(T$13:T$336,"РВ"))</f>
        <v>-</v>
      </c>
      <c r="U338" s="103" t="str">
        <f aca="false">IF(COUNTIF(U$13:U$336,"РВ")=0,"-",COUNTIF(U$13:U$336,"РВ"))</f>
        <v>-</v>
      </c>
      <c r="V338" s="103" t="str">
        <f aca="false">IF(COUNTIF(V$13:V$336,"РВ")=0,"-",COUNTIF(V$13:V$336,"РВ"))</f>
        <v>-</v>
      </c>
      <c r="W338" s="103" t="str">
        <f aca="false">IF(COUNTIF(W$13:W$336,"РВ")=0,"-",COUNTIF(W$13:W$336,"РВ"))</f>
        <v>-</v>
      </c>
      <c r="X338" s="103" t="str">
        <f aca="false">IF(COUNTIF(X$13:X$336,"РВ")=0,"-",COUNTIF(X$13:X$336,"РВ"))</f>
        <v>-</v>
      </c>
      <c r="Y338" s="103" t="str">
        <f aca="false">IF(COUNTIF(Y$13:Y$336,"РВ")=0,"-",COUNTIF(Y$13:Y$336,"РВ"))</f>
        <v>-</v>
      </c>
      <c r="Z338" s="103" t="str">
        <f aca="false">IF(COUNTIF(Z$13:Z$336,"РВ")=0,"-",COUNTIF(Z$13:Z$336,"РВ"))</f>
        <v>-</v>
      </c>
      <c r="AA338" s="103" t="str">
        <f aca="false">IF(COUNTIF(AA$13:AA$336,"РВ")=0,"-",COUNTIF(AA$13:AA$336,"РВ"))</f>
        <v>-</v>
      </c>
      <c r="AB338" s="103" t="str">
        <f aca="false">IF(COUNTIF(AB$13:AB$336,"РВ")=0,"-",COUNTIF(AB$13:AB$336,"РВ"))</f>
        <v>-</v>
      </c>
      <c r="AC338" s="103" t="str">
        <f aca="false">IF(COUNTIF(AC$13:AC$336,"РВ")=0,"-",COUNTIF(AC$13:AC$336,"РВ"))</f>
        <v>-</v>
      </c>
      <c r="AD338" s="103" t="str">
        <f aca="false">IF(COUNTIF(AD$13:AD$336,"РВ")=0,"-",COUNTIF(AD$13:AD$336,"РВ"))</f>
        <v>-</v>
      </c>
      <c r="AE338" s="103" t="str">
        <f aca="false">IF(COUNTIF(AE$13:AE$336,"РВ")=0,"-",COUNTIF(AE$13:AE$336,"РВ"))</f>
        <v>-</v>
      </c>
      <c r="AF338" s="103" t="str">
        <f aca="false">IF(COUNTIF(AF$13:AF$336,"РВ")=0,"-",COUNTIF(AF$13:AF$336,"РВ"))</f>
        <v>-</v>
      </c>
      <c r="AG338" s="103" t="str">
        <f aca="false">IF(COUNTIF(AG$13:AG$336,"РВ")=0,"-",COUNTIF(AG$13:AG$336,"РВ"))</f>
        <v>-</v>
      </c>
      <c r="AH338" s="103" t="str">
        <f aca="false">IF(COUNTIF(AH$13:AH$336,"РВ")=0,"-",COUNTIF(AH$13:AH$336,"РВ"))</f>
        <v>-</v>
      </c>
      <c r="AI338" s="103" t="str">
        <f aca="false">IF(COUNTIF(AI$13:AI$336,"РВ")=0,"-",COUNTIF(AI$13:AI$336,"РВ"))</f>
        <v>-</v>
      </c>
      <c r="AJ338" s="103" t="str">
        <f aca="false">IF(COUNTIF(AJ$13:AJ$336,"РВ")=0,"-",COUNTIF(AJ$13:AJ$336,"РВ"))</f>
        <v>-</v>
      </c>
      <c r="AK338" s="111"/>
      <c r="AL338" s="111"/>
      <c r="AM338" s="111"/>
      <c r="AN338" s="111"/>
      <c r="AO338" s="111"/>
      <c r="AP338" s="111"/>
      <c r="AQ338" s="111"/>
      <c r="AR338" s="111"/>
      <c r="AS338" s="111"/>
      <c r="AT338" s="111"/>
      <c r="AU338" s="111"/>
      <c r="AV338" s="111"/>
      <c r="AW338" s="111"/>
      <c r="AX338" s="111"/>
      <c r="AY338" s="111"/>
      <c r="AZ338" s="111"/>
      <c r="BA338" s="112"/>
    </row>
    <row r="339" customFormat="false" ht="27" hidden="false" customHeight="true" outlineLevel="0" collapsed="false">
      <c r="A339" s="113" t="s">
        <v>79</v>
      </c>
      <c r="B339" s="113"/>
      <c r="C339" s="113"/>
      <c r="D339" s="113"/>
      <c r="E339" s="113"/>
      <c r="F339" s="103" t="str">
        <f aca="false">IF(COUNTIF(F$13:F$336,"НУ")=0,"-",COUNTIF(F$13:F$336,"НУ"))</f>
        <v>-</v>
      </c>
      <c r="G339" s="103" t="str">
        <f aca="false">IF(COUNTIF(G$13:G$336,"НУ")=0,"-",COUNTIF(G$13:G$336,"НУ"))</f>
        <v>-</v>
      </c>
      <c r="H339" s="103" t="str">
        <f aca="false">IF(COUNTIF(H$13:H$336,"НУ")=0,"-",COUNTIF(H$13:H$336,"НУ"))</f>
        <v>-</v>
      </c>
      <c r="I339" s="103" t="str">
        <f aca="false">IF(COUNTIF(I$13:I$336,"НУ")=0,"-",COUNTIF(I$13:I$336,"НУ"))</f>
        <v>-</v>
      </c>
      <c r="J339" s="103" t="str">
        <f aca="false">IF(COUNTIF(J$13:J$336,"НУ")=0,"-",COUNTIF(J$13:J$336,"НУ"))</f>
        <v>-</v>
      </c>
      <c r="K339" s="103" t="str">
        <f aca="false">IF(COUNTIF(K$13:K$336,"НУ")=0,"-",COUNTIF(K$13:K$336,"НУ"))</f>
        <v>-</v>
      </c>
      <c r="L339" s="103" t="str">
        <f aca="false">IF(COUNTIF(L$13:L$336,"НУ")=0,"-",COUNTIF(L$13:L$336,"НУ"))</f>
        <v>-</v>
      </c>
      <c r="M339" s="103" t="str">
        <f aca="false">IF(COUNTIF(M$13:M$336,"НУ")=0,"-",COUNTIF(M$13:M$336,"НУ"))</f>
        <v>-</v>
      </c>
      <c r="N339" s="103" t="str">
        <f aca="false">IF(COUNTIF(N$13:N$336,"НУ")=0,"-",COUNTIF(N$13:N$336,"НУ"))</f>
        <v>-</v>
      </c>
      <c r="O339" s="103" t="str">
        <f aca="false">IF(COUNTIF(O$13:O$336,"НУ")=0,"-",COUNTIF(O$13:O$336,"НУ"))</f>
        <v>-</v>
      </c>
      <c r="P339" s="103" t="str">
        <f aca="false">IF(COUNTIF(P$13:P$336,"НУ")=0,"-",COUNTIF(P$13:P$336,"НУ"))</f>
        <v>-</v>
      </c>
      <c r="Q339" s="103" t="str">
        <f aca="false">IF(COUNTIF(Q$13:Q$336,"НУ")=0,"-",COUNTIF(Q$13:Q$336,"НУ"))</f>
        <v>-</v>
      </c>
      <c r="R339" s="103" t="str">
        <f aca="false">IF(COUNTIF(R$13:R$336,"НУ")=0,"-",COUNTIF(R$13:R$336,"НУ"))</f>
        <v>-</v>
      </c>
      <c r="S339" s="103" t="str">
        <f aca="false">IF(COUNTIF(S$13:S$336,"НУ")=0,"-",COUNTIF(S$13:S$336,"НУ"))</f>
        <v>-</v>
      </c>
      <c r="T339" s="103" t="str">
        <f aca="false">IF(COUNTIF(T$13:T$336,"НУ")=0,"-",COUNTIF(T$13:T$336,"НУ"))</f>
        <v>-</v>
      </c>
      <c r="U339" s="103" t="str">
        <f aca="false">IF(COUNTIF(U$13:U$336,"НУ")=0,"-",COUNTIF(U$13:U$336,"НУ"))</f>
        <v>-</v>
      </c>
      <c r="V339" s="103" t="str">
        <f aca="false">IF(COUNTIF(V$13:V$336,"НУ")=0,"-",COUNTIF(V$13:V$336,"НУ"))</f>
        <v>-</v>
      </c>
      <c r="W339" s="103" t="str">
        <f aca="false">IF(COUNTIF(W$13:W$336,"НУ")=0,"-",COUNTIF(W$13:W$336,"НУ"))</f>
        <v>-</v>
      </c>
      <c r="X339" s="103" t="str">
        <f aca="false">IF(COUNTIF(X$13:X$336,"НУ")=0,"-",COUNTIF(X$13:X$336,"НУ"))</f>
        <v>-</v>
      </c>
      <c r="Y339" s="103" t="str">
        <f aca="false">IF(COUNTIF(Y$13:Y$336,"НУ")=0,"-",COUNTIF(Y$13:Y$336,"НУ"))</f>
        <v>-</v>
      </c>
      <c r="Z339" s="103" t="str">
        <f aca="false">IF(COUNTIF(Z$13:Z$336,"НУ")=0,"-",COUNTIF(Z$13:Z$336,"НУ"))</f>
        <v>-</v>
      </c>
      <c r="AA339" s="103" t="str">
        <f aca="false">IF(COUNTIF(AA$13:AA$336,"НУ")=0,"-",COUNTIF(AA$13:AA$336,"НУ"))</f>
        <v>-</v>
      </c>
      <c r="AB339" s="103" t="str">
        <f aca="false">IF(COUNTIF(AB$13:AB$336,"НУ")=0,"-",COUNTIF(AB$13:AB$336,"НУ"))</f>
        <v>-</v>
      </c>
      <c r="AC339" s="103" t="str">
        <f aca="false">IF(COUNTIF(AC$13:AC$336,"НУ")=0,"-",COUNTIF(AC$13:AC$336,"НУ"))</f>
        <v>-</v>
      </c>
      <c r="AD339" s="103" t="str">
        <f aca="false">IF(COUNTIF(AD$13:AD$336,"НУ")=0,"-",COUNTIF(AD$13:AD$336,"НУ"))</f>
        <v>-</v>
      </c>
      <c r="AE339" s="103" t="str">
        <f aca="false">IF(COUNTIF(AE$13:AE$336,"НУ")=0,"-",COUNTIF(AE$13:AE$336,"НУ"))</f>
        <v>-</v>
      </c>
      <c r="AF339" s="103" t="str">
        <f aca="false">IF(COUNTIF(AF$13:AF$336,"НУ")=0,"-",COUNTIF(AF$13:AF$336,"НУ"))</f>
        <v>-</v>
      </c>
      <c r="AG339" s="103" t="str">
        <f aca="false">IF(COUNTIF(AG$13:AG$336,"НУ")=0,"-",COUNTIF(AG$13:AG$336,"НУ"))</f>
        <v>-</v>
      </c>
      <c r="AH339" s="103" t="str">
        <f aca="false">IF(COUNTIF(AH$13:AH$336,"НУ")=0,"-",COUNTIF(AH$13:AH$336,"НУ"))</f>
        <v>-</v>
      </c>
      <c r="AI339" s="103" t="str">
        <f aca="false">IF(COUNTIF(AI$13:AI$336,"НУ")=0,"-",COUNTIF(AI$13:AI$336,"НУ"))</f>
        <v>-</v>
      </c>
      <c r="AJ339" s="103" t="str">
        <f aca="false">IF(COUNTIF(AJ$13:AJ$336,"НУ")=0,"-",COUNTIF(AJ$13:AJ$336,"НУ"))</f>
        <v>-</v>
      </c>
      <c r="AK339" s="111"/>
      <c r="AL339" s="111"/>
      <c r="AM339" s="111"/>
      <c r="AN339" s="111"/>
      <c r="AO339" s="111"/>
      <c r="AP339" s="111"/>
      <c r="AQ339" s="111"/>
      <c r="AR339" s="111"/>
      <c r="AS339" s="111"/>
      <c r="AT339" s="111"/>
      <c r="AU339" s="111"/>
      <c r="AV339" s="111"/>
      <c r="AW339" s="111"/>
      <c r="AX339" s="111"/>
      <c r="AY339" s="111"/>
      <c r="AZ339" s="111"/>
      <c r="BA339" s="112"/>
    </row>
    <row r="340" customFormat="false" ht="27" hidden="false" customHeight="true" outlineLevel="0" collapsed="false">
      <c r="A340" s="114" t="s">
        <v>80</v>
      </c>
      <c r="B340" s="114"/>
      <c r="C340" s="114"/>
      <c r="D340" s="114"/>
      <c r="E340" s="114"/>
      <c r="F340" s="115" t="str">
        <f aca="false">IF(COUNTIF(F$13:F$336,"ВВ"),"-",IF(COUNTIF(F$13:F$336,"НЗ")+COUNTIF(F$13:F$336,"ТН")+COUNTIF(F$13:F$336,"ПР")+COUNTIF(F$13:F$336,"П")+COUNTIF(F$13:F$336,"В")+COUNTIF(F$13:F$336,"НА")+COUNTIF(F$13:F$336,"ВД")+COUNTIF(F$13:F$336,"ВП")+COUNTIF(F$13:F$336,"ДД")+COUNTIF(F$13:F$336,"І")=0,"-",COUNTIF(F$13:F$336,"НЗ")+COUNTIF(F$13:F$336,"ТН")+COUNTIF(F$13:F$336,"ПР")+COUNTIF(F$13:F$336,"П")+COUNTIF(F$13:F$336,"В")+COUNTIF(F$13:F$336,"НА")+COUNTIF(F$13:F$336,"ВД")+COUNTIF(F$13:F$336,"ВП")+COUNTIF(F$13:F$336,"ДД")+COUNTIF(F$13:F$336,"І")))</f>
        <v>-</v>
      </c>
      <c r="G340" s="115" t="str">
        <f aca="false">IF(COUNTIF(G$13:G$336,"ВВ"),"-",IF(COUNTIF(G$13:G$336,"НЗ")+COUNTIF(G$13:G$336,"ТН")+COUNTIF(G$13:G$336,"ПР")+COUNTIF(G$13:G$336,"П")+COUNTIF(G$13:G$336,"В")+COUNTIF(G$13:G$336,"НА")+COUNTIF(G$13:G$336,"ВД")+COUNTIF(G$13:G$336,"ВП")+COUNTIF(G$13:G$336,"ДД")+COUNTIF(G$13:G$336,"І")=0,"-",COUNTIF(G$13:G$336,"НЗ")+COUNTIF(G$13:G$336,"ТН")+COUNTIF(G$13:G$336,"ПР")+COUNTIF(G$13:G$336,"П")+COUNTIF(G$13:G$336,"В")+COUNTIF(G$13:G$336,"НА")+COUNTIF(G$13:G$336,"ВД")+COUNTIF(G$13:G$336,"ВП")+COUNTIF(G$13:G$336,"ДД")+COUNTIF(G$13:G$336,"І")))</f>
        <v>-</v>
      </c>
      <c r="H340" s="115" t="str">
        <f aca="false">IF(COUNTIF(H$13:H$336,"ВВ"),"-",IF(COUNTIF(H$13:H$336,"НЗ")+COUNTIF(H$13:H$336,"ТН")+COUNTIF(H$13:H$336,"ПР")+COUNTIF(H$13:H$336,"П")+COUNTIF(H$13:H$336,"В")+COUNTIF(H$13:H$336,"НА")+COUNTIF(H$13:H$336,"ВД")+COUNTIF(H$13:H$336,"ВП")+COUNTIF(H$13:H$336,"ДД")+COUNTIF(H$13:H$336,"І")=0,"-",COUNTIF(H$13:H$336,"НЗ")+COUNTIF(H$13:H$336,"ТН")+COUNTIF(H$13:H$336,"ПР")+COUNTIF(H$13:H$336,"П")+COUNTIF(H$13:H$336,"В")+COUNTIF(H$13:H$336,"НА")+COUNTIF(H$13:H$336,"ВД")+COUNTIF(H$13:H$336,"ВП")+COUNTIF(H$13:H$336,"ДД")+COUNTIF(H$13:H$336,"І")))</f>
        <v>-</v>
      </c>
      <c r="I340" s="115" t="str">
        <f aca="false">IF(COUNTIF(I$13:I$336,"ВВ"),"-",IF(COUNTIF(I$13:I$336,"НЗ")+COUNTIF(I$13:I$336,"ТН")+COUNTIF(I$13:I$336,"ПР")+COUNTIF(I$13:I$336,"П")+COUNTIF(I$13:I$336,"В")+COUNTIF(I$13:I$336,"НА")+COUNTIF(I$13:I$336,"ВД")+COUNTIF(I$13:I$336,"ВП")+COUNTIF(I$13:I$336,"ДД")+COUNTIF(I$13:I$336,"І")=0,"-",COUNTIF(I$13:I$336,"НЗ")+COUNTIF(I$13:I$336,"ТН")+COUNTIF(I$13:I$336,"ПР")+COUNTIF(I$13:I$336,"П")+COUNTIF(I$13:I$336,"В")+COUNTIF(I$13:I$336,"НА")+COUNTIF(I$13:I$336,"ВД")+COUNTIF(I$13:I$336,"ВП")+COUNTIF(I$13:I$336,"ДД")+COUNTIF(I$13:I$336,"І")))</f>
        <v>-</v>
      </c>
      <c r="J340" s="115" t="str">
        <f aca="false">IF(COUNTIF(J$13:J$336,"ВВ"),"-",IF(COUNTIF(J$13:J$336,"НЗ")+COUNTIF(J$13:J$336,"ТН")+COUNTIF(J$13:J$336,"ПР")+COUNTIF(J$13:J$336,"П")+COUNTIF(J$13:J$336,"В")+COUNTIF(J$13:J$336,"НА")+COUNTIF(J$13:J$336,"ВД")+COUNTIF(J$13:J$336,"ВП")+COUNTIF(J$13:J$336,"ДД")+COUNTIF(J$13:J$336,"І")=0,"-",COUNTIF(J$13:J$336,"НЗ")+COUNTIF(J$13:J$336,"ТН")+COUNTIF(J$13:J$336,"ПР")+COUNTIF(J$13:J$336,"П")+COUNTIF(J$13:J$336,"В")+COUNTIF(J$13:J$336,"НА")+COUNTIF(J$13:J$336,"ВД")+COUNTIF(J$13:J$336,"ВП")+COUNTIF(J$13:J$336,"ДД")+COUNTIF(J$13:J$336,"І")))</f>
        <v>-</v>
      </c>
      <c r="K340" s="115" t="str">
        <f aca="false">IF(COUNTIF(K$13:K$336,"ВВ"),"-",IF(COUNTIF(K$13:K$336,"НЗ")+COUNTIF(K$13:K$336,"ТН")+COUNTIF(K$13:K$336,"ПР")+COUNTIF(K$13:K$336,"П")+COUNTIF(K$13:K$336,"В")+COUNTIF(K$13:K$336,"НА")+COUNTIF(K$13:K$336,"ВД")+COUNTIF(K$13:K$336,"ВП")+COUNTIF(K$13:K$336,"ДД")+COUNTIF(K$13:K$336,"І")=0,"-",COUNTIF(K$13:K$336,"НЗ")+COUNTIF(K$13:K$336,"ТН")+COUNTIF(K$13:K$336,"ПР")+COUNTIF(K$13:K$336,"П")+COUNTIF(K$13:K$336,"В")+COUNTIF(K$13:K$336,"НА")+COUNTIF(K$13:K$336,"ВД")+COUNTIF(K$13:K$336,"ВП")+COUNTIF(K$13:K$336,"ДД")+COUNTIF(K$13:K$336,"І")))</f>
        <v>-</v>
      </c>
      <c r="L340" s="115" t="str">
        <f aca="false">IF(COUNTIF(L$13:L$336,"ВВ"),"-",IF(COUNTIF(L$13:L$336,"НЗ")+COUNTIF(L$13:L$336,"ТН")+COUNTIF(L$13:L$336,"ПР")+COUNTIF(L$13:L$336,"П")+COUNTIF(L$13:L$336,"В")+COUNTIF(L$13:L$336,"НА")+COUNTIF(L$13:L$336,"ВД")+COUNTIF(L$13:L$336,"ВП")+COUNTIF(L$13:L$336,"ДД")+COUNTIF(L$13:L$336,"І")=0,"-",COUNTIF(L$13:L$336,"НЗ")+COUNTIF(L$13:L$336,"ТН")+COUNTIF(L$13:L$336,"ПР")+COUNTIF(L$13:L$336,"П")+COUNTIF(L$13:L$336,"В")+COUNTIF(L$13:L$336,"НА")+COUNTIF(L$13:L$336,"ВД")+COUNTIF(L$13:L$336,"ВП")+COUNTIF(L$13:L$336,"ДД")+COUNTIF(L$13:L$336,"І")))</f>
        <v>-</v>
      </c>
      <c r="M340" s="115" t="str">
        <f aca="false">IF(COUNTIF(M$13:M$336,"ВВ"),"-",IF(COUNTIF(M$13:M$336,"НЗ")+COUNTIF(M$13:M$336,"ТН")+COUNTIF(M$13:M$336,"ПР")+COUNTIF(M$13:M$336,"П")+COUNTIF(M$13:M$336,"В")+COUNTIF(M$13:M$336,"НА")+COUNTIF(M$13:M$336,"ВД")+COUNTIF(M$13:M$336,"ВП")+COUNTIF(M$13:M$336,"ДД")+COUNTIF(M$13:M$336,"І")=0,"-",COUNTIF(M$13:M$336,"НЗ")+COUNTIF(M$13:M$336,"ТН")+COUNTIF(M$13:M$336,"ПР")+COUNTIF(M$13:M$336,"П")+COUNTIF(M$13:M$336,"В")+COUNTIF(M$13:M$336,"НА")+COUNTIF(M$13:M$336,"ВД")+COUNTIF(M$13:M$336,"ВП")+COUNTIF(M$13:M$336,"ДД")+COUNTIF(M$13:M$336,"І")))</f>
        <v>-</v>
      </c>
      <c r="N340" s="115" t="str">
        <f aca="false">IF(COUNTIF(N$13:N$336,"ВВ"),"-",IF(COUNTIF(N$13:N$336,"НЗ")+COUNTIF(N$13:N$336,"ТН")+COUNTIF(N$13:N$336,"ПР")+COUNTIF(N$13:N$336,"П")+COUNTIF(N$13:N$336,"В")+COUNTIF(N$13:N$336,"НА")+COUNTIF(N$13:N$336,"ВД")+COUNTIF(N$13:N$336,"ВП")+COUNTIF(N$13:N$336,"ДД")+COUNTIF(N$13:N$336,"І")=0,"-",COUNTIF(N$13:N$336,"НЗ")+COUNTIF(N$13:N$336,"ТН")+COUNTIF(N$13:N$336,"ПР")+COUNTIF(N$13:N$336,"П")+COUNTIF(N$13:N$336,"В")+COUNTIF(N$13:N$336,"НА")+COUNTIF(N$13:N$336,"ВД")+COUNTIF(N$13:N$336,"ВП")+COUNTIF(N$13:N$336,"ДД")+COUNTIF(N$13:N$336,"І")))</f>
        <v>-</v>
      </c>
      <c r="O340" s="115" t="str">
        <f aca="false">IF(COUNTIF(O$13:O$336,"ВВ"),"-",IF(COUNTIF(O$13:O$336,"НЗ")+COUNTIF(O$13:O$336,"ТН")+COUNTIF(O$13:O$336,"ПР")+COUNTIF(O$13:O$336,"П")+COUNTIF(O$13:O$336,"В")+COUNTIF(O$13:O$336,"НА")+COUNTIF(O$13:O$336,"ВД")+COUNTIF(O$13:O$336,"ВП")+COUNTIF(O$13:O$336,"ДД")+COUNTIF(O$13:O$336,"І")=0,"-",COUNTIF(O$13:O$336,"НЗ")+COUNTIF(O$13:O$336,"ТН")+COUNTIF(O$13:O$336,"ПР")+COUNTIF(O$13:O$336,"П")+COUNTIF(O$13:O$336,"В")+COUNTIF(O$13:O$336,"НА")+COUNTIF(O$13:O$336,"ВД")+COUNTIF(O$13:O$336,"ВП")+COUNTIF(O$13:O$336,"ДД")+COUNTIF(O$13:O$336,"І")))</f>
        <v>-</v>
      </c>
      <c r="P340" s="115" t="str">
        <f aca="false">IF(COUNTIF(P$13:P$336,"ВВ"),"-",IF(COUNTIF(P$13:P$336,"НЗ")+COUNTIF(P$13:P$336,"ТН")+COUNTIF(P$13:P$336,"ПР")+COUNTIF(P$13:P$336,"П")+COUNTIF(P$13:P$336,"В")+COUNTIF(P$13:P$336,"НА")+COUNTIF(P$13:P$336,"ВД")+COUNTIF(P$13:P$336,"ВП")+COUNTIF(P$13:P$336,"ДД")+COUNTIF(P$13:P$336,"І")=0,"-",COUNTIF(P$13:P$336,"НЗ")+COUNTIF(P$13:P$336,"ТН")+COUNTIF(P$13:P$336,"ПР")+COUNTIF(P$13:P$336,"П")+COUNTIF(P$13:P$336,"В")+COUNTIF(P$13:P$336,"НА")+COUNTIF(P$13:P$336,"ВД")+COUNTIF(P$13:P$336,"ВП")+COUNTIF(P$13:P$336,"ДД")+COUNTIF(P$13:P$336,"І")))</f>
        <v>-</v>
      </c>
      <c r="Q340" s="115" t="str">
        <f aca="false">IF(COUNTIF(Q$13:Q$336,"ВВ"),"-",IF(COUNTIF(Q$13:Q$336,"НЗ")+COUNTIF(Q$13:Q$336,"ТН")+COUNTIF(Q$13:Q$336,"ПР")+COUNTIF(Q$13:Q$336,"П")+COUNTIF(Q$13:Q$336,"В")+COUNTIF(Q$13:Q$336,"НА")+COUNTIF(Q$13:Q$336,"ВД")+COUNTIF(Q$13:Q$336,"ВП")+COUNTIF(Q$13:Q$336,"ДД")+COUNTIF(Q$13:Q$336,"І")=0,"-",COUNTIF(Q$13:Q$336,"НЗ")+COUNTIF(Q$13:Q$336,"ТН")+COUNTIF(Q$13:Q$336,"ПР")+COUNTIF(Q$13:Q$336,"П")+COUNTIF(Q$13:Q$336,"В")+COUNTIF(Q$13:Q$336,"НА")+COUNTIF(Q$13:Q$336,"ВД")+COUNTIF(Q$13:Q$336,"ВП")+COUNTIF(Q$13:Q$336,"ДД")+COUNTIF(Q$13:Q$336,"І")))</f>
        <v>-</v>
      </c>
      <c r="R340" s="115" t="str">
        <f aca="false">IF(COUNTIF(R$13:R$336,"ВВ"),"-",IF(COUNTIF(R$13:R$336,"НЗ")+COUNTIF(R$13:R$336,"ТН")+COUNTIF(R$13:R$336,"ПР")+COUNTIF(R$13:R$336,"П")+COUNTIF(R$13:R$336,"В")+COUNTIF(R$13:R$336,"НА")+COUNTIF(R$13:R$336,"ВД")+COUNTIF(R$13:R$336,"ВП")+COUNTIF(R$13:R$336,"ДД")+COUNTIF(R$13:R$336,"І")=0,"-",COUNTIF(R$13:R$336,"НЗ")+COUNTIF(R$13:R$336,"ТН")+COUNTIF(R$13:R$336,"ПР")+COUNTIF(R$13:R$336,"П")+COUNTIF(R$13:R$336,"В")+COUNTIF(R$13:R$336,"НА")+COUNTIF(R$13:R$336,"ВД")+COUNTIF(R$13:R$336,"ВП")+COUNTIF(R$13:R$336,"ДД")+COUNTIF(R$13:R$336,"І")))</f>
        <v>-</v>
      </c>
      <c r="S340" s="115" t="str">
        <f aca="false">IF(COUNTIF(S$13:S$336,"ВВ"),"-",IF(COUNTIF(S$13:S$336,"НЗ")+COUNTIF(S$13:S$336,"ТН")+COUNTIF(S$13:S$336,"ПР")+COUNTIF(S$13:S$336,"П")+COUNTIF(S$13:S$336,"В")+COUNTIF(S$13:S$336,"НА")+COUNTIF(S$13:S$336,"ВД")+COUNTIF(S$13:S$336,"ВП")+COUNTIF(S$13:S$336,"ДД")+COUNTIF(S$13:S$336,"І")=0,"-",COUNTIF(S$13:S$336,"НЗ")+COUNTIF(S$13:S$336,"ТН")+COUNTIF(S$13:S$336,"ПР")+COUNTIF(S$13:S$336,"П")+COUNTIF(S$13:S$336,"В")+COUNTIF(S$13:S$336,"НА")+COUNTIF(S$13:S$336,"ВД")+COUNTIF(S$13:S$336,"ВП")+COUNTIF(S$13:S$336,"ДД")+COUNTIF(S$13:S$336,"І")))</f>
        <v>-</v>
      </c>
      <c r="T340" s="115" t="str">
        <f aca="false">IF(COUNTIF(T$13:T$336,"ВВ"),"-",IF(COUNTIF(T$13:T$336,"НЗ")+COUNTIF(T$13:T$336,"ТН")+COUNTIF(T$13:T$336,"ПР")+COUNTIF(T$13:T$336,"П")+COUNTIF(T$13:T$336,"В")+COUNTIF(T$13:T$336,"НА")+COUNTIF(T$13:T$336,"ВД")+COUNTIF(T$13:T$336,"ВП")+COUNTIF(T$13:T$336,"ДД")+COUNTIF(T$13:T$336,"І")=0,"-",COUNTIF(T$13:T$336,"НЗ")+COUNTIF(T$13:T$336,"ТН")+COUNTIF(T$13:T$336,"ПР")+COUNTIF(T$13:T$336,"П")+COUNTIF(T$13:T$336,"В")+COUNTIF(T$13:T$336,"НА")+COUNTIF(T$13:T$336,"ВД")+COUNTIF(T$13:T$336,"ВП")+COUNTIF(T$13:T$336,"ДД")+COUNTIF(T$13:T$336,"І")))</f>
        <v>-</v>
      </c>
      <c r="U340" s="115" t="str">
        <f aca="false">IF(COUNTIF(U$13:U$336,"ВВ"),"-",IF(COUNTIF(U$13:U$336,"НЗ")+COUNTIF(U$13:U$336,"ТН")+COUNTIF(U$13:U$336,"ПР")+COUNTIF(U$13:U$336,"П")+COUNTIF(U$13:U$336,"В")+COUNTIF(U$13:U$336,"НА")+COUNTIF(U$13:U$336,"ВД")+COUNTIF(U$13:U$336,"ВП")+COUNTIF(U$13:U$336,"ДД")+COUNTIF(U$13:U$336,"І")=0,"-",COUNTIF(U$13:U$336,"НЗ")+COUNTIF(U$13:U$336,"ТН")+COUNTIF(U$13:U$336,"ПР")+COUNTIF(U$13:U$336,"П")+COUNTIF(U$13:U$336,"В")+COUNTIF(U$13:U$336,"НА")+COUNTIF(U$13:U$336,"ВД")+COUNTIF(U$13:U$336,"ВП")+COUNTIF(U$13:U$336,"ДД")+COUNTIF(U$13:U$336,"І")))</f>
        <v>-</v>
      </c>
      <c r="V340" s="115" t="str">
        <f aca="false">IF(COUNTIF(V$13:V$336,"ВВ"),"-",IF(COUNTIF(V$13:V$336,"НЗ")+COUNTIF(V$13:V$336,"ТН")+COUNTIF(V$13:V$336,"ПР")+COUNTIF(V$13:V$336,"П")+COUNTIF(V$13:V$336,"В")+COUNTIF(V$13:V$336,"НА")+COUNTIF(V$13:V$336,"ВД")+COUNTIF(V$13:V$336,"ВП")+COUNTIF(V$13:V$336,"ДД")+COUNTIF(V$13:V$336,"І")=0,"-",COUNTIF(V$13:V$336,"НЗ")+COUNTIF(V$13:V$336,"ТН")+COUNTIF(V$13:V$336,"ПР")+COUNTIF(V$13:V$336,"П")+COUNTIF(V$13:V$336,"В")+COUNTIF(V$13:V$336,"НА")+COUNTIF(V$13:V$336,"ВД")+COUNTIF(V$13:V$336,"ВП")+COUNTIF(V$13:V$336,"ДД")+COUNTIF(V$13:V$336,"І")))</f>
        <v>-</v>
      </c>
      <c r="W340" s="115" t="str">
        <f aca="false">IF(COUNTIF(W$13:W$336,"ВВ"),"-",IF(COUNTIF(W$13:W$336,"НЗ")+COUNTIF(W$13:W$336,"ТН")+COUNTIF(W$13:W$336,"ПР")+COUNTIF(W$13:W$336,"П")+COUNTIF(W$13:W$336,"В")+COUNTIF(W$13:W$336,"НА")+COUNTIF(W$13:W$336,"ВД")+COUNTIF(W$13:W$336,"ВП")+COUNTIF(W$13:W$336,"ДД")+COUNTIF(W$13:W$336,"І")=0,"-",COUNTIF(W$13:W$336,"НЗ")+COUNTIF(W$13:W$336,"ТН")+COUNTIF(W$13:W$336,"ПР")+COUNTIF(W$13:W$336,"П")+COUNTIF(W$13:W$336,"В")+COUNTIF(W$13:W$336,"НА")+COUNTIF(W$13:W$336,"ВД")+COUNTIF(W$13:W$336,"ВП")+COUNTIF(W$13:W$336,"ДД")+COUNTIF(W$13:W$336,"І")))</f>
        <v>-</v>
      </c>
      <c r="X340" s="115" t="str">
        <f aca="false">IF(COUNTIF(X$13:X$336,"ВВ"),"-",IF(COUNTIF(X$13:X$336,"НЗ")+COUNTIF(X$13:X$336,"ТН")+COUNTIF(X$13:X$336,"ПР")+COUNTIF(X$13:X$336,"П")+COUNTIF(X$13:X$336,"В")+COUNTIF(X$13:X$336,"НА")+COUNTIF(X$13:X$336,"ВД")+COUNTIF(X$13:X$336,"ВП")+COUNTIF(X$13:X$336,"ДД")+COUNTIF(X$13:X$336,"І")=0,"-",COUNTIF(X$13:X$336,"НЗ")+COUNTIF(X$13:X$336,"ТН")+COUNTIF(X$13:X$336,"ПР")+COUNTIF(X$13:X$336,"П")+COUNTIF(X$13:X$336,"В")+COUNTIF(X$13:X$336,"НА")+COUNTIF(X$13:X$336,"ВД")+COUNTIF(X$13:X$336,"ВП")+COUNTIF(X$13:X$336,"ДД")+COUNTIF(X$13:X$336,"І")))</f>
        <v>-</v>
      </c>
      <c r="Y340" s="115" t="str">
        <f aca="false">IF(COUNTIF(Y$13:Y$336,"ВВ"),"-",IF(COUNTIF(Y$13:Y$336,"НЗ")+COUNTIF(Y$13:Y$336,"ТН")+COUNTIF(Y$13:Y$336,"ПР")+COUNTIF(Y$13:Y$336,"П")+COUNTIF(Y$13:Y$336,"В")+COUNTIF(Y$13:Y$336,"НА")+COUNTIF(Y$13:Y$336,"ВД")+COUNTIF(Y$13:Y$336,"ВП")+COUNTIF(Y$13:Y$336,"ДД")+COUNTIF(Y$13:Y$336,"І")=0,"-",COUNTIF(Y$13:Y$336,"НЗ")+COUNTIF(Y$13:Y$336,"ТН")+COUNTIF(Y$13:Y$336,"ПР")+COUNTIF(Y$13:Y$336,"П")+COUNTIF(Y$13:Y$336,"В")+COUNTIF(Y$13:Y$336,"НА")+COUNTIF(Y$13:Y$336,"ВД")+COUNTIF(Y$13:Y$336,"ВП")+COUNTIF(Y$13:Y$336,"ДД")+COUNTIF(Y$13:Y$336,"І")))</f>
        <v>-</v>
      </c>
      <c r="Z340" s="115" t="str">
        <f aca="false">IF(COUNTIF(Z$13:Z$336,"ВВ"),"-",IF(COUNTIF(Z$13:Z$336,"НЗ")+COUNTIF(Z$13:Z$336,"ТН")+COUNTIF(Z$13:Z$336,"ПР")+COUNTIF(Z$13:Z$336,"П")+COUNTIF(Z$13:Z$336,"В")+COUNTIF(Z$13:Z$336,"НА")+COUNTIF(Z$13:Z$336,"ВД")+COUNTIF(Z$13:Z$336,"ВП")+COUNTIF(Z$13:Z$336,"ДД")+COUNTIF(Z$13:Z$336,"І")=0,"-",COUNTIF(Z$13:Z$336,"НЗ")+COUNTIF(Z$13:Z$336,"ТН")+COUNTIF(Z$13:Z$336,"ПР")+COUNTIF(Z$13:Z$336,"П")+COUNTIF(Z$13:Z$336,"В")+COUNTIF(Z$13:Z$336,"НА")+COUNTIF(Z$13:Z$336,"ВД")+COUNTIF(Z$13:Z$336,"ВП")+COUNTIF(Z$13:Z$336,"ДД")+COUNTIF(Z$13:Z$336,"І")))</f>
        <v>-</v>
      </c>
      <c r="AA340" s="115" t="str">
        <f aca="false">IF(COUNTIF(AA$13:AA$336,"ВВ"),"-",IF(COUNTIF(AA$13:AA$336,"НЗ")+COUNTIF(AA$13:AA$336,"ТН")+COUNTIF(AA$13:AA$336,"ПР")+COUNTIF(AA$13:AA$336,"П")+COUNTIF(AA$13:AA$336,"В")+COUNTIF(AA$13:AA$336,"НА")+COUNTIF(AA$13:AA$336,"ВД")+COUNTIF(AA$13:AA$336,"ВП")+COUNTIF(AA$13:AA$336,"ДД")+COUNTIF(AA$13:AA$336,"І")=0,"-",COUNTIF(AA$13:AA$336,"НЗ")+COUNTIF(AA$13:AA$336,"ТН")+COUNTIF(AA$13:AA$336,"ПР")+COUNTIF(AA$13:AA$336,"П")+COUNTIF(AA$13:AA$336,"В")+COUNTIF(AA$13:AA$336,"НА")+COUNTIF(AA$13:AA$336,"ВД")+COUNTIF(AA$13:AA$336,"ВП")+COUNTIF(AA$13:AA$336,"ДД")+COUNTIF(AA$13:AA$336,"І")))</f>
        <v>-</v>
      </c>
      <c r="AB340" s="115" t="str">
        <f aca="false">IF(COUNTIF(AB$13:AB$336,"ВВ"),"-",IF(COUNTIF(AB$13:AB$336,"НЗ")+COUNTIF(AB$13:AB$336,"ТН")+COUNTIF(AB$13:AB$336,"ПР")+COUNTIF(AB$13:AB$336,"П")+COUNTIF(AB$13:AB$336,"В")+COUNTIF(AB$13:AB$336,"НА")+COUNTIF(AB$13:AB$336,"ВД")+COUNTIF(AB$13:AB$336,"ВП")+COUNTIF(AB$13:AB$336,"ДД")+COUNTIF(AB$13:AB$336,"І")=0,"-",COUNTIF(AB$13:AB$336,"НЗ")+COUNTIF(AB$13:AB$336,"ТН")+COUNTIF(AB$13:AB$336,"ПР")+COUNTIF(AB$13:AB$336,"П")+COUNTIF(AB$13:AB$336,"В")+COUNTIF(AB$13:AB$336,"НА")+COUNTIF(AB$13:AB$336,"ВД")+COUNTIF(AB$13:AB$336,"ВП")+COUNTIF(AB$13:AB$336,"ДД")+COUNTIF(AB$13:AB$336,"І")))</f>
        <v>-</v>
      </c>
      <c r="AC340" s="115" t="str">
        <f aca="false">IF(COUNTIF(AC$13:AC$336,"ВВ"),"-",IF(COUNTIF(AC$13:AC$336,"НЗ")+COUNTIF(AC$13:AC$336,"ТН")+COUNTIF(AC$13:AC$336,"ПР")+COUNTIF(AC$13:AC$336,"П")+COUNTIF(AC$13:AC$336,"В")+COUNTIF(AC$13:AC$336,"НА")+COUNTIF(AC$13:AC$336,"ВД")+COUNTIF(AC$13:AC$336,"ВП")+COUNTIF(AC$13:AC$336,"ДД")+COUNTIF(AC$13:AC$336,"І")=0,"-",COUNTIF(AC$13:AC$336,"НЗ")+COUNTIF(AC$13:AC$336,"ТН")+COUNTIF(AC$13:AC$336,"ПР")+COUNTIF(AC$13:AC$336,"П")+COUNTIF(AC$13:AC$336,"В")+COUNTIF(AC$13:AC$336,"НА")+COUNTIF(AC$13:AC$336,"ВД")+COUNTIF(AC$13:AC$336,"ВП")+COUNTIF(AC$13:AC$336,"ДД")+COUNTIF(AC$13:AC$336,"І")))</f>
        <v>-</v>
      </c>
      <c r="AD340" s="115" t="str">
        <f aca="false">IF(COUNTIF(AD$13:AD$336,"ВВ"),"-",IF(COUNTIF(AD$13:AD$336,"НЗ")+COUNTIF(AD$13:AD$336,"ТН")+COUNTIF(AD$13:AD$336,"ПР")+COUNTIF(AD$13:AD$336,"П")+COUNTIF(AD$13:AD$336,"В")+COUNTIF(AD$13:AD$336,"НА")+COUNTIF(AD$13:AD$336,"ВД")+COUNTIF(AD$13:AD$336,"ВП")+COUNTIF(AD$13:AD$336,"ДД")+COUNTIF(AD$13:AD$336,"І")=0,"-",COUNTIF(AD$13:AD$336,"НЗ")+COUNTIF(AD$13:AD$336,"ТН")+COUNTIF(AD$13:AD$336,"ПР")+COUNTIF(AD$13:AD$336,"П")+COUNTIF(AD$13:AD$336,"В")+COUNTIF(AD$13:AD$336,"НА")+COUNTIF(AD$13:AD$336,"ВД")+COUNTIF(AD$13:AD$336,"ВП")+COUNTIF(AD$13:AD$336,"ДД")+COUNTIF(AD$13:AD$336,"І")))</f>
        <v>-</v>
      </c>
      <c r="AE340" s="115" t="str">
        <f aca="false">IF(COUNTIF(AE$13:AE$336,"ВВ"),"-",IF(COUNTIF(AE$13:AE$336,"НЗ")+COUNTIF(AE$13:AE$336,"ТН")+COUNTIF(AE$13:AE$336,"ПР")+COUNTIF(AE$13:AE$336,"П")+COUNTIF(AE$13:AE$336,"В")+COUNTIF(AE$13:AE$336,"НА")+COUNTIF(AE$13:AE$336,"ВД")+COUNTIF(AE$13:AE$336,"ВП")+COUNTIF(AE$13:AE$336,"ДД")+COUNTIF(AE$13:AE$336,"І")=0,"-",COUNTIF(AE$13:AE$336,"НЗ")+COUNTIF(AE$13:AE$336,"ТН")+COUNTIF(AE$13:AE$336,"ПР")+COUNTIF(AE$13:AE$336,"П")+COUNTIF(AE$13:AE$336,"В")+COUNTIF(AE$13:AE$336,"НА")+COUNTIF(AE$13:AE$336,"ВД")+COUNTIF(AE$13:AE$336,"ВП")+COUNTIF(AE$13:AE$336,"ДД")+COUNTIF(AE$13:AE$336,"І")))</f>
        <v>-</v>
      </c>
      <c r="AF340" s="115" t="str">
        <f aca="false">IF(COUNTIF(AF$13:AF$336,"ВВ"),"-",IF(COUNTIF(AF$13:AF$336,"НЗ")+COUNTIF(AF$13:AF$336,"ТН")+COUNTIF(AF$13:AF$336,"ПР")+COUNTIF(AF$13:AF$336,"П")+COUNTIF(AF$13:AF$336,"В")+COUNTIF(AF$13:AF$336,"НА")+COUNTIF(AF$13:AF$336,"ВД")+COUNTIF(AF$13:AF$336,"ВП")+COUNTIF(AF$13:AF$336,"ДД")+COUNTIF(AF$13:AF$336,"І")=0,"-",COUNTIF(AF$13:AF$336,"НЗ")+COUNTIF(AF$13:AF$336,"ТН")+COUNTIF(AF$13:AF$336,"ПР")+COUNTIF(AF$13:AF$336,"П")+COUNTIF(AF$13:AF$336,"В")+COUNTIF(AF$13:AF$336,"НА")+COUNTIF(AF$13:AF$336,"ВД")+COUNTIF(AF$13:AF$336,"ВП")+COUNTIF(AF$13:AF$336,"ДД")+COUNTIF(AF$13:AF$336,"І")))</f>
        <v>-</v>
      </c>
      <c r="AG340" s="115" t="str">
        <f aca="false">IF(COUNTIF(AG$13:AG$336,"ВВ"),"-",IF(COUNTIF(AG$13:AG$336,"НЗ")+COUNTIF(AG$13:AG$336,"ТН")+COUNTIF(AG$13:AG$336,"ПР")+COUNTIF(AG$13:AG$336,"П")+COUNTIF(AG$13:AG$336,"В")+COUNTIF(AG$13:AG$336,"НА")+COUNTIF(AG$13:AG$336,"ВД")+COUNTIF(AG$13:AG$336,"ВП")+COUNTIF(AG$13:AG$336,"ДД")+COUNTIF(AG$13:AG$336,"І")=0,"-",COUNTIF(AG$13:AG$336,"НЗ")+COUNTIF(AG$13:AG$336,"ТН")+COUNTIF(AG$13:AG$336,"ПР")+COUNTIF(AG$13:AG$336,"П")+COUNTIF(AG$13:AG$336,"В")+COUNTIF(AG$13:AG$336,"НА")+COUNTIF(AG$13:AG$336,"ВД")+COUNTIF(AG$13:AG$336,"ВП")+COUNTIF(AG$13:AG$336,"ДД")+COUNTIF(AG$13:AG$336,"І")))</f>
        <v>-</v>
      </c>
      <c r="AH340" s="115" t="str">
        <f aca="false">IF(COUNTIF(AH$13:AH$336,"ВВ"),"-",IF(COUNTIF(AH$13:AH$336,"НЗ")+COUNTIF(AH$13:AH$336,"ТН")+COUNTIF(AH$13:AH$336,"ПР")+COUNTIF(AH$13:AH$336,"П")+COUNTIF(AH$13:AH$336,"В")+COUNTIF(AH$13:AH$336,"НА")+COUNTIF(AH$13:AH$336,"ВД")+COUNTIF(AH$13:AH$336,"ВП")+COUNTIF(AH$13:AH$336,"ДД")+COUNTIF(AH$13:AH$336,"І")=0,"-",COUNTIF(AH$13:AH$336,"НЗ")+COUNTIF(AH$13:AH$336,"ТН")+COUNTIF(AH$13:AH$336,"ПР")+COUNTIF(AH$13:AH$336,"П")+COUNTIF(AH$13:AH$336,"В")+COUNTIF(AH$13:AH$336,"НА")+COUNTIF(AH$13:AH$336,"ВД")+COUNTIF(AH$13:AH$336,"ВП")+COUNTIF(AH$13:AH$336,"ДД")+COUNTIF(AH$13:AH$336,"І")))</f>
        <v>-</v>
      </c>
      <c r="AI340" s="115" t="str">
        <f aca="false">IF(COUNTIF(AI$13:AI$336,"ВВ"),"-",IF(COUNTIF(AI$13:AI$336,"НЗ")+COUNTIF(AI$13:AI$336,"ТН")+COUNTIF(AI$13:AI$336,"ПР")+COUNTIF(AI$13:AI$336,"П")+COUNTIF(AI$13:AI$336,"В")+COUNTIF(AI$13:AI$336,"НА")+COUNTIF(AI$13:AI$336,"ВД")+COUNTIF(AI$13:AI$336,"ВП")+COUNTIF(AI$13:AI$336,"ДД")+COUNTIF(AI$13:AI$336,"І")=0,"-",COUNTIF(AI$13:AI$336,"НЗ")+COUNTIF(AI$13:AI$336,"ТН")+COUNTIF(AI$13:AI$336,"ПР")+COUNTIF(AI$13:AI$336,"П")+COUNTIF(AI$13:AI$336,"В")+COUNTIF(AI$13:AI$336,"НА")+COUNTIF(AI$13:AI$336,"ВД")+COUNTIF(AI$13:AI$336,"ВП")+COUNTIF(AI$13:AI$336,"ДД")+COUNTIF(AI$13:AI$336,"І")))</f>
        <v>-</v>
      </c>
      <c r="AJ340" s="115" t="str">
        <f aca="false">IF(COUNTIF(AJ$13:AJ$336,"ВВ"),"-",IF(COUNTIF(AJ$13:AJ$336,"НЗ")+COUNTIF(AJ$13:AJ$336,"ТН")+COUNTIF(AJ$13:AJ$336,"ПР")+COUNTIF(AJ$13:AJ$336,"П")+COUNTIF(AJ$13:AJ$336,"В")+COUNTIF(AJ$13:AJ$336,"НА")+COUNTIF(AJ$13:AJ$336,"ВД")+COUNTIF(AJ$13:AJ$336,"ВП")+COUNTIF(AJ$13:AJ$336,"ДД")+COUNTIF(AJ$13:AJ$336,"І")=0,"-",COUNTIF(AJ$13:AJ$336,"НЗ")+COUNTIF(AJ$13:AJ$336,"ТН")+COUNTIF(AJ$13:AJ$336,"ПР")+COUNTIF(AJ$13:AJ$336,"П")+COUNTIF(AJ$13:AJ$336,"В")+COUNTIF(AJ$13:AJ$336,"НА")+COUNTIF(AJ$13:AJ$336,"ВД")+COUNTIF(AJ$13:AJ$336,"ВП")+COUNTIF(AJ$13:AJ$336,"ДД")+COUNTIF(AJ$13:AJ$336,"І")))</f>
        <v>-</v>
      </c>
      <c r="AK340" s="118"/>
      <c r="AL340" s="118"/>
      <c r="AM340" s="118"/>
      <c r="AN340" s="118"/>
      <c r="AO340" s="118"/>
      <c r="AP340" s="118"/>
      <c r="AQ340" s="118"/>
      <c r="AR340" s="118"/>
      <c r="AS340" s="118"/>
      <c r="AT340" s="118"/>
      <c r="AU340" s="118"/>
      <c r="AV340" s="118"/>
      <c r="AW340" s="118"/>
      <c r="AX340" s="118"/>
      <c r="AY340" s="118"/>
      <c r="AZ340" s="118"/>
      <c r="BA340" s="119"/>
    </row>
    <row r="341" customFormat="false" ht="12.75" hidden="false" customHeight="false" outlineLevel="0" collapsed="false">
      <c r="D341" s="120"/>
      <c r="E341" s="120"/>
    </row>
    <row r="342" customFormat="false" ht="12.75" hidden="false" customHeight="true" outlineLevel="0" collapsed="false">
      <c r="A342" s="121" t="s">
        <v>81</v>
      </c>
      <c r="B342" s="121"/>
      <c r="C342" s="121"/>
      <c r="D342" s="121"/>
      <c r="E342" s="122"/>
      <c r="F342" s="122"/>
      <c r="G342" s="122"/>
      <c r="H342" s="122"/>
      <c r="I342" s="122"/>
      <c r="J342" s="122"/>
      <c r="L342" s="123"/>
      <c r="M342" s="123"/>
      <c r="N342" s="123"/>
      <c r="P342" s="124"/>
      <c r="Q342" s="124"/>
      <c r="R342" s="124"/>
      <c r="S342" s="124"/>
      <c r="T342" s="124"/>
      <c r="U342" s="125"/>
      <c r="V342" s="125"/>
      <c r="W342" s="125"/>
      <c r="X342" s="125"/>
      <c r="Y342" s="125"/>
      <c r="Z342" s="125"/>
      <c r="AA342" s="125"/>
      <c r="AB342" s="125"/>
      <c r="AC342" s="125"/>
      <c r="AD342" s="125"/>
      <c r="AE342" s="125"/>
      <c r="AF342" s="125"/>
      <c r="AG342" s="125"/>
      <c r="AH342" s="125"/>
      <c r="AI342" s="125"/>
      <c r="AJ342" s="125"/>
      <c r="AK342" s="128"/>
      <c r="AL342" s="128"/>
      <c r="AM342" s="128"/>
      <c r="AN342" s="129"/>
      <c r="AO342" s="129"/>
    </row>
    <row r="343" customFormat="false" ht="12.75" hidden="false" customHeight="true" outlineLevel="0" collapsed="false">
      <c r="A343" s="40"/>
      <c r="B343" s="130"/>
      <c r="C343" s="200"/>
      <c r="D343" s="40"/>
      <c r="E343" s="132" t="s">
        <v>82</v>
      </c>
      <c r="F343" s="132"/>
      <c r="G343" s="132"/>
      <c r="H343" s="132"/>
      <c r="I343" s="132"/>
      <c r="J343" s="132"/>
      <c r="K343" s="40"/>
      <c r="L343" s="132" t="s">
        <v>83</v>
      </c>
      <c r="M343" s="132"/>
      <c r="N343" s="132"/>
      <c r="O343" s="40"/>
      <c r="P343" s="132" t="s">
        <v>84</v>
      </c>
      <c r="Q343" s="132"/>
      <c r="R343" s="132"/>
      <c r="S343" s="132"/>
      <c r="T343" s="132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135"/>
      <c r="AM343" s="40"/>
      <c r="AN343" s="136"/>
      <c r="AO343" s="136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137"/>
    </row>
    <row r="344" customFormat="false" ht="12.75" hidden="false" customHeight="true" outlineLevel="0" collapsed="false">
      <c r="A344" s="138" t="s">
        <v>85</v>
      </c>
      <c r="B344" s="138"/>
      <c r="C344" s="201"/>
      <c r="E344" s="140" t="s">
        <v>86</v>
      </c>
      <c r="F344" s="140"/>
      <c r="G344" s="140"/>
      <c r="H344" s="140"/>
      <c r="I344" s="140"/>
      <c r="J344" s="140"/>
      <c r="L344" s="123"/>
      <c r="M344" s="123"/>
      <c r="N344" s="123"/>
      <c r="P344" s="124"/>
      <c r="Q344" s="124"/>
      <c r="R344" s="124"/>
      <c r="S344" s="124"/>
      <c r="T344" s="124"/>
      <c r="U344" s="125"/>
      <c r="V344" s="125"/>
      <c r="W344" s="125"/>
      <c r="X344" s="125"/>
      <c r="Y344" s="125"/>
      <c r="Z344" s="125"/>
      <c r="AA344" s="125"/>
      <c r="AB344" s="125"/>
      <c r="AC344" s="125"/>
      <c r="AD344" s="125"/>
      <c r="AE344" s="125"/>
      <c r="AF344" s="125"/>
      <c r="AG344" s="125"/>
      <c r="AH344" s="125"/>
      <c r="AI344" s="125"/>
      <c r="AJ344" s="125"/>
      <c r="AK344" s="141" t="n">
        <f aca="false">AO4</f>
        <v>43522</v>
      </c>
      <c r="AL344" s="141"/>
      <c r="AM344" s="141"/>
      <c r="AN344" s="129"/>
      <c r="AO344" s="129"/>
    </row>
    <row r="345" customFormat="false" ht="12.75" hidden="false" customHeight="true" outlineLevel="0" collapsed="false">
      <c r="A345" s="40"/>
      <c r="B345" s="40"/>
      <c r="C345" s="202"/>
      <c r="D345" s="40"/>
      <c r="E345" s="132" t="s">
        <v>82</v>
      </c>
      <c r="F345" s="132"/>
      <c r="G345" s="132"/>
      <c r="H345" s="132"/>
      <c r="I345" s="132"/>
      <c r="J345" s="132"/>
      <c r="K345" s="40"/>
      <c r="L345" s="132" t="s">
        <v>83</v>
      </c>
      <c r="M345" s="132"/>
      <c r="N345" s="132"/>
      <c r="O345" s="40"/>
      <c r="P345" s="132" t="s">
        <v>84</v>
      </c>
      <c r="Q345" s="132"/>
      <c r="R345" s="132"/>
      <c r="S345" s="132"/>
      <c r="T345" s="132"/>
      <c r="U345" s="136"/>
      <c r="V345" s="136"/>
      <c r="W345" s="136"/>
      <c r="X345" s="136"/>
      <c r="Y345" s="136"/>
      <c r="Z345" s="136"/>
      <c r="AA345" s="136"/>
      <c r="AB345" s="136"/>
      <c r="AC345" s="136"/>
      <c r="AD345" s="136"/>
      <c r="AE345" s="136"/>
      <c r="AF345" s="136"/>
      <c r="AG345" s="136"/>
      <c r="AH345" s="136"/>
      <c r="AI345" s="136"/>
      <c r="AJ345" s="136"/>
      <c r="AK345" s="136"/>
      <c r="AL345" s="40"/>
      <c r="AM345" s="136"/>
      <c r="AN345" s="136"/>
      <c r="AO345" s="136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137"/>
    </row>
    <row r="347" customFormat="false" ht="12.75" hidden="false" customHeight="true" outlineLevel="0" collapsed="false">
      <c r="D347" s="144" t="s">
        <v>87</v>
      </c>
      <c r="E347" s="144"/>
      <c r="F347" s="144"/>
      <c r="G347" s="144"/>
      <c r="H347" s="144"/>
      <c r="I347" s="144"/>
      <c r="J347" s="144"/>
      <c r="K347" s="144"/>
      <c r="L347" s="144"/>
      <c r="M347" s="144"/>
      <c r="N347" s="144"/>
      <c r="O347" s="144"/>
      <c r="P347" s="144"/>
      <c r="Q347" s="144"/>
      <c r="R347" s="144"/>
      <c r="S347" s="144"/>
      <c r="T347" s="144"/>
      <c r="U347" s="144"/>
      <c r="V347" s="144"/>
      <c r="W347" s="144"/>
      <c r="X347" s="144"/>
      <c r="Y347" s="144"/>
      <c r="Z347" s="144"/>
      <c r="AA347" s="144"/>
      <c r="AB347" s="144"/>
      <c r="AC347" s="144"/>
      <c r="AD347" s="144"/>
      <c r="AE347" s="144"/>
      <c r="AF347" s="144"/>
      <c r="AG347" s="144"/>
      <c r="AH347" s="144"/>
      <c r="AI347" s="144"/>
      <c r="AJ347" s="144"/>
      <c r="AK347" s="144"/>
      <c r="AL347" s="144"/>
      <c r="AM347" s="144"/>
    </row>
    <row r="348" customFormat="false" ht="12.75" hidden="false" customHeight="true" outlineLevel="0" collapsed="false">
      <c r="D348" s="6" t="s">
        <v>35</v>
      </c>
      <c r="E348" s="6" t="s">
        <v>88</v>
      </c>
      <c r="F348" s="145" t="s">
        <v>89</v>
      </c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  <c r="AB348" s="145"/>
      <c r="AC348" s="145"/>
      <c r="AD348" s="145"/>
      <c r="AE348" s="145"/>
      <c r="AF348" s="145"/>
      <c r="AG348" s="145"/>
      <c r="AH348" s="145"/>
      <c r="AI348" s="145"/>
      <c r="AJ348" s="145"/>
      <c r="AK348" s="145"/>
      <c r="AL348" s="145"/>
      <c r="AM348" s="145"/>
    </row>
    <row r="349" customFormat="false" ht="12.75" hidden="false" customHeight="true" outlineLevel="0" collapsed="false">
      <c r="D349" s="6" t="s">
        <v>38</v>
      </c>
      <c r="E349" s="6" t="s">
        <v>88</v>
      </c>
      <c r="F349" s="145" t="s">
        <v>90</v>
      </c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  <c r="AA349" s="145"/>
      <c r="AB349" s="145"/>
      <c r="AC349" s="145"/>
      <c r="AD349" s="145"/>
      <c r="AE349" s="145"/>
      <c r="AF349" s="145"/>
      <c r="AG349" s="145"/>
      <c r="AH349" s="145"/>
      <c r="AI349" s="145"/>
      <c r="AJ349" s="145"/>
      <c r="AK349" s="145"/>
      <c r="AL349" s="145"/>
      <c r="AM349" s="145"/>
    </row>
    <row r="350" customFormat="false" ht="12.75" hidden="false" customHeight="true" outlineLevel="0" collapsed="false">
      <c r="D350" s="6" t="s">
        <v>91</v>
      </c>
      <c r="E350" s="6" t="s">
        <v>88</v>
      </c>
      <c r="F350" s="145" t="s">
        <v>92</v>
      </c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  <c r="AA350" s="145"/>
      <c r="AB350" s="145"/>
      <c r="AC350" s="145"/>
      <c r="AD350" s="145"/>
      <c r="AE350" s="145"/>
      <c r="AF350" s="145"/>
      <c r="AG350" s="145"/>
      <c r="AH350" s="145"/>
      <c r="AI350" s="145"/>
      <c r="AJ350" s="145"/>
      <c r="AK350" s="145"/>
      <c r="AL350" s="145"/>
      <c r="AM350" s="145"/>
    </row>
    <row r="351" customFormat="false" ht="12.75" hidden="false" customHeight="true" outlineLevel="0" collapsed="false">
      <c r="D351" s="6" t="s">
        <v>93</v>
      </c>
      <c r="E351" s="6" t="s">
        <v>88</v>
      </c>
      <c r="F351" s="145" t="s">
        <v>94</v>
      </c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  <c r="AA351" s="145"/>
      <c r="AB351" s="145"/>
      <c r="AC351" s="145"/>
      <c r="AD351" s="145"/>
      <c r="AE351" s="145"/>
      <c r="AF351" s="145"/>
      <c r="AG351" s="145"/>
      <c r="AH351" s="145"/>
      <c r="AI351" s="145"/>
      <c r="AJ351" s="145"/>
      <c r="AK351" s="145"/>
      <c r="AL351" s="145"/>
      <c r="AM351" s="145"/>
    </row>
    <row r="352" customFormat="false" ht="12.75" hidden="false" customHeight="true" outlineLevel="0" collapsed="false">
      <c r="D352" s="6" t="s">
        <v>36</v>
      </c>
      <c r="E352" s="6" t="s">
        <v>88</v>
      </c>
      <c r="F352" s="145" t="s">
        <v>95</v>
      </c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  <c r="AA352" s="145"/>
      <c r="AB352" s="145"/>
      <c r="AC352" s="145"/>
      <c r="AD352" s="145"/>
      <c r="AE352" s="145"/>
      <c r="AF352" s="145"/>
      <c r="AG352" s="145"/>
      <c r="AH352" s="145"/>
      <c r="AI352" s="145"/>
      <c r="AJ352" s="145"/>
      <c r="AK352" s="145"/>
      <c r="AL352" s="145"/>
      <c r="AM352" s="145"/>
    </row>
    <row r="353" customFormat="false" ht="12.75" hidden="false" customHeight="true" outlineLevel="0" collapsed="false">
      <c r="D353" s="6" t="s">
        <v>37</v>
      </c>
      <c r="E353" s="6" t="s">
        <v>88</v>
      </c>
      <c r="F353" s="145" t="s">
        <v>96</v>
      </c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  <c r="AA353" s="145"/>
      <c r="AB353" s="145"/>
      <c r="AC353" s="145"/>
      <c r="AD353" s="145"/>
      <c r="AE353" s="145"/>
      <c r="AF353" s="145"/>
      <c r="AG353" s="145"/>
      <c r="AH353" s="145"/>
      <c r="AI353" s="145"/>
      <c r="AJ353" s="145"/>
      <c r="AK353" s="145"/>
      <c r="AL353" s="145"/>
      <c r="AM353" s="145"/>
    </row>
    <row r="354" customFormat="false" ht="12.75" hidden="false" customHeight="true" outlineLevel="0" collapsed="false">
      <c r="D354" s="6" t="s">
        <v>42</v>
      </c>
      <c r="E354" s="6" t="s">
        <v>88</v>
      </c>
      <c r="F354" s="145" t="s">
        <v>27</v>
      </c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  <c r="AA354" s="145"/>
      <c r="AB354" s="145"/>
      <c r="AC354" s="145"/>
      <c r="AD354" s="145"/>
      <c r="AE354" s="145"/>
      <c r="AF354" s="145"/>
      <c r="AG354" s="145"/>
      <c r="AH354" s="145"/>
      <c r="AI354" s="145"/>
      <c r="AJ354" s="145"/>
      <c r="AK354" s="145"/>
      <c r="AL354" s="145"/>
      <c r="AM354" s="145"/>
    </row>
    <row r="355" customFormat="false" ht="12.75" hidden="false" customHeight="true" outlineLevel="0" collapsed="false">
      <c r="D355" s="6" t="s">
        <v>97</v>
      </c>
      <c r="E355" s="6" t="s">
        <v>88</v>
      </c>
      <c r="F355" s="145" t="s">
        <v>98</v>
      </c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  <c r="AA355" s="145"/>
      <c r="AB355" s="145"/>
      <c r="AC355" s="145"/>
      <c r="AD355" s="145"/>
      <c r="AE355" s="145"/>
      <c r="AF355" s="145"/>
      <c r="AG355" s="145"/>
      <c r="AH355" s="145"/>
      <c r="AI355" s="145"/>
      <c r="AJ355" s="145"/>
      <c r="AK355" s="145"/>
      <c r="AL355" s="145"/>
      <c r="AM355" s="145"/>
    </row>
    <row r="356" customFormat="false" ht="12.75" hidden="false" customHeight="true" outlineLevel="0" collapsed="false">
      <c r="D356" s="6" t="s">
        <v>43</v>
      </c>
      <c r="E356" s="6" t="s">
        <v>88</v>
      </c>
      <c r="F356" s="145" t="s">
        <v>99</v>
      </c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  <c r="AA356" s="145"/>
      <c r="AB356" s="145"/>
      <c r="AC356" s="145"/>
      <c r="AD356" s="145"/>
      <c r="AE356" s="145"/>
      <c r="AF356" s="145"/>
      <c r="AG356" s="145"/>
      <c r="AH356" s="145"/>
      <c r="AI356" s="145"/>
      <c r="AJ356" s="145"/>
      <c r="AK356" s="145"/>
      <c r="AL356" s="145"/>
      <c r="AM356" s="145"/>
    </row>
    <row r="357" customFormat="false" ht="12.75" hidden="false" customHeight="true" outlineLevel="0" collapsed="false">
      <c r="D357" s="6" t="s">
        <v>44</v>
      </c>
      <c r="E357" s="6" t="s">
        <v>88</v>
      </c>
      <c r="F357" s="145" t="s">
        <v>100</v>
      </c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  <c r="AA357" s="145"/>
      <c r="AB357" s="145"/>
      <c r="AC357" s="145"/>
      <c r="AD357" s="145"/>
      <c r="AE357" s="145"/>
      <c r="AF357" s="145"/>
      <c r="AG357" s="145"/>
      <c r="AH357" s="145"/>
      <c r="AI357" s="145"/>
      <c r="AJ357" s="145"/>
      <c r="AK357" s="145"/>
      <c r="AL357" s="145"/>
      <c r="AM357" s="145"/>
    </row>
    <row r="358" customFormat="false" ht="12.75" hidden="false" customHeight="true" outlineLevel="0" collapsed="false">
      <c r="D358" s="6" t="s">
        <v>40</v>
      </c>
      <c r="E358" s="6" t="s">
        <v>88</v>
      </c>
      <c r="F358" s="145" t="s">
        <v>101</v>
      </c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  <c r="AA358" s="145"/>
      <c r="AB358" s="145"/>
      <c r="AC358" s="145"/>
      <c r="AD358" s="145"/>
      <c r="AE358" s="145"/>
      <c r="AF358" s="145"/>
      <c r="AG358" s="145"/>
      <c r="AH358" s="145"/>
      <c r="AI358" s="145"/>
      <c r="AJ358" s="145"/>
      <c r="AK358" s="145"/>
      <c r="AL358" s="145"/>
      <c r="AM358" s="145"/>
    </row>
    <row r="359" customFormat="false" ht="12.75" hidden="false" customHeight="true" outlineLevel="0" collapsed="false">
      <c r="D359" s="6" t="s">
        <v>45</v>
      </c>
      <c r="E359" s="6" t="s">
        <v>88</v>
      </c>
      <c r="F359" s="145" t="s">
        <v>30</v>
      </c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  <c r="AA359" s="145"/>
      <c r="AB359" s="145"/>
      <c r="AC359" s="145"/>
      <c r="AD359" s="145"/>
      <c r="AE359" s="145"/>
      <c r="AF359" s="145"/>
      <c r="AG359" s="145"/>
      <c r="AH359" s="145"/>
      <c r="AI359" s="145"/>
      <c r="AJ359" s="145"/>
      <c r="AK359" s="145"/>
      <c r="AL359" s="145"/>
      <c r="AM359" s="145"/>
    </row>
    <row r="360" customFormat="false" ht="12.75" hidden="false" customHeight="true" outlineLevel="0" collapsed="false">
      <c r="D360" s="6" t="s">
        <v>46</v>
      </c>
      <c r="E360" s="6" t="s">
        <v>88</v>
      </c>
      <c r="F360" s="145" t="s">
        <v>31</v>
      </c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5"/>
      <c r="AD360" s="145"/>
      <c r="AE360" s="145"/>
      <c r="AF360" s="145"/>
      <c r="AG360" s="145"/>
      <c r="AH360" s="145"/>
      <c r="AI360" s="145"/>
      <c r="AJ360" s="145"/>
      <c r="AK360" s="145"/>
      <c r="AL360" s="145"/>
      <c r="AM360" s="145"/>
    </row>
    <row r="361" customFormat="false" ht="12.75" hidden="false" customHeight="true" outlineLevel="0" collapsed="false">
      <c r="D361" s="6" t="s">
        <v>41</v>
      </c>
      <c r="E361" s="6" t="s">
        <v>88</v>
      </c>
      <c r="F361" s="145" t="s">
        <v>102</v>
      </c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  <c r="AA361" s="145"/>
      <c r="AB361" s="145"/>
      <c r="AC361" s="145"/>
      <c r="AD361" s="145"/>
      <c r="AE361" s="145"/>
      <c r="AF361" s="145"/>
      <c r="AG361" s="145"/>
      <c r="AH361" s="145"/>
      <c r="AI361" s="145"/>
      <c r="AJ361" s="145"/>
      <c r="AK361" s="145"/>
      <c r="AL361" s="145"/>
      <c r="AM361" s="145"/>
    </row>
    <row r="362" customFormat="false" ht="12.75" hidden="false" customHeight="true" outlineLevel="0" collapsed="false">
      <c r="D362" s="6" t="s">
        <v>47</v>
      </c>
      <c r="E362" s="6" t="s">
        <v>88</v>
      </c>
      <c r="F362" s="145" t="s">
        <v>32</v>
      </c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  <c r="AA362" s="145"/>
      <c r="AB362" s="145"/>
      <c r="AC362" s="145"/>
      <c r="AD362" s="145"/>
      <c r="AE362" s="145"/>
      <c r="AF362" s="145"/>
      <c r="AG362" s="145"/>
      <c r="AH362" s="145"/>
      <c r="AI362" s="145"/>
      <c r="AJ362" s="145"/>
      <c r="AK362" s="145"/>
      <c r="AL362" s="145"/>
      <c r="AM362" s="145"/>
    </row>
    <row r="363" customFormat="false" ht="12.75" hidden="false" customHeight="true" outlineLevel="0" collapsed="false">
      <c r="D363" s="6" t="s">
        <v>48</v>
      </c>
      <c r="E363" s="6" t="s">
        <v>88</v>
      </c>
      <c r="F363" s="145" t="s">
        <v>33</v>
      </c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  <c r="AA363" s="145"/>
      <c r="AB363" s="145"/>
      <c r="AC363" s="145"/>
      <c r="AD363" s="145"/>
      <c r="AE363" s="145"/>
      <c r="AF363" s="145"/>
      <c r="AG363" s="145"/>
      <c r="AH363" s="145"/>
      <c r="AI363" s="145"/>
      <c r="AJ363" s="145"/>
      <c r="AK363" s="145"/>
      <c r="AL363" s="145"/>
      <c r="AM363" s="145"/>
    </row>
  </sheetData>
  <autoFilter ref="A12:BA338"/>
  <mergeCells count="1775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A76"/>
    <mergeCell ref="B73:B76"/>
    <mergeCell ref="C73:C76"/>
    <mergeCell ref="D73:D76"/>
    <mergeCell ref="AK73:AK76"/>
    <mergeCell ref="AL73:AL76"/>
    <mergeCell ref="AM73:AM76"/>
    <mergeCell ref="AN73:AN76"/>
    <mergeCell ref="AO73:AO76"/>
    <mergeCell ref="AP73:AP76"/>
    <mergeCell ref="AQ73:AQ76"/>
    <mergeCell ref="AR73:AR76"/>
    <mergeCell ref="AS73:AS76"/>
    <mergeCell ref="AT73:AT76"/>
    <mergeCell ref="AU73:AU76"/>
    <mergeCell ref="AV73:AV76"/>
    <mergeCell ref="AW73:AW76"/>
    <mergeCell ref="AX73:AX76"/>
    <mergeCell ref="AY73:AY76"/>
    <mergeCell ref="AZ73:AZ76"/>
    <mergeCell ref="BA73:BA76"/>
    <mergeCell ref="A77:A80"/>
    <mergeCell ref="B77:B80"/>
    <mergeCell ref="C77:C80"/>
    <mergeCell ref="D77:D80"/>
    <mergeCell ref="AK77:AK80"/>
    <mergeCell ref="AL77:AL80"/>
    <mergeCell ref="AM77:AM80"/>
    <mergeCell ref="AN77:AN80"/>
    <mergeCell ref="AO77:AO80"/>
    <mergeCell ref="AP77:AP80"/>
    <mergeCell ref="AQ77:AQ80"/>
    <mergeCell ref="AR77:AR80"/>
    <mergeCell ref="AS77:AS80"/>
    <mergeCell ref="AT77:AT80"/>
    <mergeCell ref="AU77:AU80"/>
    <mergeCell ref="AV77:AV80"/>
    <mergeCell ref="AW77:AW80"/>
    <mergeCell ref="AX77:AX80"/>
    <mergeCell ref="AY77:AY80"/>
    <mergeCell ref="AZ77:AZ80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O81:AO84"/>
    <mergeCell ref="AP81:AP84"/>
    <mergeCell ref="AQ81:AQ84"/>
    <mergeCell ref="AR81:AR84"/>
    <mergeCell ref="AS81:AS84"/>
    <mergeCell ref="AT81:AT84"/>
    <mergeCell ref="AU81:AU84"/>
    <mergeCell ref="AV81:AV84"/>
    <mergeCell ref="AW81:AW84"/>
    <mergeCell ref="AX81:AX84"/>
    <mergeCell ref="AY81:AY84"/>
    <mergeCell ref="AZ81:AZ84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P85:AP88"/>
    <mergeCell ref="AQ85:AQ88"/>
    <mergeCell ref="AR85:AR88"/>
    <mergeCell ref="AS85:AS88"/>
    <mergeCell ref="AT85:AT88"/>
    <mergeCell ref="AU85:AU88"/>
    <mergeCell ref="AV85:AV88"/>
    <mergeCell ref="AW85:AW88"/>
    <mergeCell ref="AX85:AX88"/>
    <mergeCell ref="AY85:AY88"/>
    <mergeCell ref="AZ85:AZ88"/>
    <mergeCell ref="BA85:BA88"/>
    <mergeCell ref="A89:A92"/>
    <mergeCell ref="B89:B92"/>
    <mergeCell ref="C89:C92"/>
    <mergeCell ref="D89:D92"/>
    <mergeCell ref="AK89:AK92"/>
    <mergeCell ref="AL89:AL92"/>
    <mergeCell ref="AM89:AM92"/>
    <mergeCell ref="AN89:AN92"/>
    <mergeCell ref="AO89:AO92"/>
    <mergeCell ref="AP89:AP92"/>
    <mergeCell ref="AQ89:AQ92"/>
    <mergeCell ref="AR89:AR92"/>
    <mergeCell ref="AS89:AS92"/>
    <mergeCell ref="AT89:AT92"/>
    <mergeCell ref="AU89:AU92"/>
    <mergeCell ref="AV89:AV92"/>
    <mergeCell ref="AW89:AW92"/>
    <mergeCell ref="AX89:AX92"/>
    <mergeCell ref="AY89:AY92"/>
    <mergeCell ref="AZ89:AZ92"/>
    <mergeCell ref="BA89:BA92"/>
    <mergeCell ref="A93:A96"/>
    <mergeCell ref="B93:B96"/>
    <mergeCell ref="C93:C96"/>
    <mergeCell ref="D93:D96"/>
    <mergeCell ref="AK93:AK96"/>
    <mergeCell ref="AL93:AL96"/>
    <mergeCell ref="AM93:AM96"/>
    <mergeCell ref="AN93:AN96"/>
    <mergeCell ref="AO93:AO96"/>
    <mergeCell ref="AP93:AP96"/>
    <mergeCell ref="AQ93:AQ96"/>
    <mergeCell ref="AR93:AR96"/>
    <mergeCell ref="AS93:AS96"/>
    <mergeCell ref="AT93:AT96"/>
    <mergeCell ref="AU93:AU96"/>
    <mergeCell ref="AV93:AV96"/>
    <mergeCell ref="AW93:AW96"/>
    <mergeCell ref="AX93:AX96"/>
    <mergeCell ref="AY93:AY96"/>
    <mergeCell ref="AZ93:AZ96"/>
    <mergeCell ref="BA93:BA96"/>
    <mergeCell ref="A97:A100"/>
    <mergeCell ref="B97:B100"/>
    <mergeCell ref="C97:C100"/>
    <mergeCell ref="D97:D100"/>
    <mergeCell ref="AK97:AK100"/>
    <mergeCell ref="AL97:AL100"/>
    <mergeCell ref="AM97:AM100"/>
    <mergeCell ref="AN97:AN100"/>
    <mergeCell ref="AO97:AO100"/>
    <mergeCell ref="AP97:AP100"/>
    <mergeCell ref="AQ97:AQ100"/>
    <mergeCell ref="AR97:AR100"/>
    <mergeCell ref="AS97:AS100"/>
    <mergeCell ref="AT97:AT100"/>
    <mergeCell ref="AU97:AU100"/>
    <mergeCell ref="AV97:AV100"/>
    <mergeCell ref="AW97:AW100"/>
    <mergeCell ref="AX97:AX100"/>
    <mergeCell ref="AY97:AY100"/>
    <mergeCell ref="AZ97:AZ100"/>
    <mergeCell ref="BA97:BA100"/>
    <mergeCell ref="A101:A104"/>
    <mergeCell ref="B101:B104"/>
    <mergeCell ref="C101:C104"/>
    <mergeCell ref="D101:D104"/>
    <mergeCell ref="AK101:AK104"/>
    <mergeCell ref="AL101:AL104"/>
    <mergeCell ref="AM101:AM104"/>
    <mergeCell ref="AN101:AN104"/>
    <mergeCell ref="AO101:AO104"/>
    <mergeCell ref="AP101:AP104"/>
    <mergeCell ref="AQ101:AQ104"/>
    <mergeCell ref="AR101:AR104"/>
    <mergeCell ref="AS101:AS104"/>
    <mergeCell ref="AT101:AT104"/>
    <mergeCell ref="AU101:AU104"/>
    <mergeCell ref="AV101:AV104"/>
    <mergeCell ref="AW101:AW104"/>
    <mergeCell ref="AX101:AX104"/>
    <mergeCell ref="AY101:AY104"/>
    <mergeCell ref="AZ101:AZ104"/>
    <mergeCell ref="BA101:BA104"/>
    <mergeCell ref="A105:A108"/>
    <mergeCell ref="B105:B108"/>
    <mergeCell ref="C105:C108"/>
    <mergeCell ref="D105:D108"/>
    <mergeCell ref="AK105:AK108"/>
    <mergeCell ref="AL105:AL108"/>
    <mergeCell ref="AM105:AM108"/>
    <mergeCell ref="AN105:AN108"/>
    <mergeCell ref="AO105:AO108"/>
    <mergeCell ref="AP105:AP108"/>
    <mergeCell ref="AQ105:AQ108"/>
    <mergeCell ref="AR105:AR108"/>
    <mergeCell ref="AS105:AS108"/>
    <mergeCell ref="AT105:AT108"/>
    <mergeCell ref="AU105:AU108"/>
    <mergeCell ref="AV105:AV108"/>
    <mergeCell ref="AW105:AW108"/>
    <mergeCell ref="AX105:AX108"/>
    <mergeCell ref="AY105:AY108"/>
    <mergeCell ref="AZ105:AZ108"/>
    <mergeCell ref="BA105:BA108"/>
    <mergeCell ref="A109:A112"/>
    <mergeCell ref="B109:B112"/>
    <mergeCell ref="C109:C112"/>
    <mergeCell ref="D109:D112"/>
    <mergeCell ref="AK109:AK112"/>
    <mergeCell ref="AL109:AL112"/>
    <mergeCell ref="AM109:AM112"/>
    <mergeCell ref="AN109:AN112"/>
    <mergeCell ref="AO109:AO112"/>
    <mergeCell ref="AP109:AP112"/>
    <mergeCell ref="AQ109:AQ112"/>
    <mergeCell ref="AR109:AR112"/>
    <mergeCell ref="AS109:AS112"/>
    <mergeCell ref="AT109:AT112"/>
    <mergeCell ref="AU109:AU112"/>
    <mergeCell ref="AV109:AV112"/>
    <mergeCell ref="AW109:AW112"/>
    <mergeCell ref="AX109:AX112"/>
    <mergeCell ref="AY109:AY112"/>
    <mergeCell ref="AZ109:AZ112"/>
    <mergeCell ref="BA109:BA112"/>
    <mergeCell ref="A113:A116"/>
    <mergeCell ref="B113:B116"/>
    <mergeCell ref="C113:C116"/>
    <mergeCell ref="D113:D116"/>
    <mergeCell ref="AK113:AK116"/>
    <mergeCell ref="AL113:AL116"/>
    <mergeCell ref="AM113:AM116"/>
    <mergeCell ref="AN113:AN116"/>
    <mergeCell ref="AO113:AO116"/>
    <mergeCell ref="AP113:AP116"/>
    <mergeCell ref="AQ113:AQ116"/>
    <mergeCell ref="AR113:AR116"/>
    <mergeCell ref="AS113:AS116"/>
    <mergeCell ref="AT113:AT116"/>
    <mergeCell ref="AU113:AU116"/>
    <mergeCell ref="AV113:AV116"/>
    <mergeCell ref="AW113:AW116"/>
    <mergeCell ref="AX113:AX116"/>
    <mergeCell ref="AY113:AY116"/>
    <mergeCell ref="AZ113:AZ116"/>
    <mergeCell ref="BA113:BA116"/>
    <mergeCell ref="A117:A120"/>
    <mergeCell ref="B117:B120"/>
    <mergeCell ref="C117:C120"/>
    <mergeCell ref="D117:D120"/>
    <mergeCell ref="AK117:AK120"/>
    <mergeCell ref="AL117:AL120"/>
    <mergeCell ref="AM117:AM120"/>
    <mergeCell ref="AN117:AN120"/>
    <mergeCell ref="AO117:AO120"/>
    <mergeCell ref="AP117:AP120"/>
    <mergeCell ref="AQ117:AQ120"/>
    <mergeCell ref="AR117:AR120"/>
    <mergeCell ref="AS117:AS120"/>
    <mergeCell ref="AT117:AT120"/>
    <mergeCell ref="AU117:AU120"/>
    <mergeCell ref="AV117:AV120"/>
    <mergeCell ref="AW117:AW120"/>
    <mergeCell ref="AX117:AX120"/>
    <mergeCell ref="AY117:AY120"/>
    <mergeCell ref="AZ117:AZ120"/>
    <mergeCell ref="BA117:BA120"/>
    <mergeCell ref="A121:A124"/>
    <mergeCell ref="B121:B124"/>
    <mergeCell ref="C121:C124"/>
    <mergeCell ref="D121:D124"/>
    <mergeCell ref="AK121:AK124"/>
    <mergeCell ref="AL121:AL124"/>
    <mergeCell ref="AM121:AM124"/>
    <mergeCell ref="AN121:AN124"/>
    <mergeCell ref="AO121:AO124"/>
    <mergeCell ref="AP121:AP124"/>
    <mergeCell ref="AQ121:AQ124"/>
    <mergeCell ref="AR121:AR124"/>
    <mergeCell ref="AS121:AS124"/>
    <mergeCell ref="AT121:AT124"/>
    <mergeCell ref="AU121:AU124"/>
    <mergeCell ref="AV121:AV124"/>
    <mergeCell ref="AW121:AW124"/>
    <mergeCell ref="AX121:AX124"/>
    <mergeCell ref="AY121:AY124"/>
    <mergeCell ref="AZ121:AZ124"/>
    <mergeCell ref="BA121:BA124"/>
    <mergeCell ref="A125:A128"/>
    <mergeCell ref="B125:B128"/>
    <mergeCell ref="C125:C128"/>
    <mergeCell ref="D125:D128"/>
    <mergeCell ref="AK125:AK128"/>
    <mergeCell ref="AL125:AL128"/>
    <mergeCell ref="AM125:AM128"/>
    <mergeCell ref="AN125:AN128"/>
    <mergeCell ref="AO125:AO128"/>
    <mergeCell ref="AP125:AP128"/>
    <mergeCell ref="AQ125:AQ128"/>
    <mergeCell ref="AR125:AR128"/>
    <mergeCell ref="AS125:AS128"/>
    <mergeCell ref="AT125:AT128"/>
    <mergeCell ref="AU125:AU128"/>
    <mergeCell ref="AV125:AV128"/>
    <mergeCell ref="AW125:AW128"/>
    <mergeCell ref="AX125:AX128"/>
    <mergeCell ref="AY125:AY128"/>
    <mergeCell ref="AZ125:AZ128"/>
    <mergeCell ref="BA125:BA128"/>
    <mergeCell ref="A129:A132"/>
    <mergeCell ref="B129:B132"/>
    <mergeCell ref="C129:C132"/>
    <mergeCell ref="D129:D132"/>
    <mergeCell ref="AK129:AK132"/>
    <mergeCell ref="AL129:AL132"/>
    <mergeCell ref="AM129:AM132"/>
    <mergeCell ref="AN129:AN132"/>
    <mergeCell ref="AO129:AO132"/>
    <mergeCell ref="AP129:AP132"/>
    <mergeCell ref="AQ129:AQ132"/>
    <mergeCell ref="AR129:AR132"/>
    <mergeCell ref="AS129:AS132"/>
    <mergeCell ref="AT129:AT132"/>
    <mergeCell ref="AU129:AU132"/>
    <mergeCell ref="AV129:AV132"/>
    <mergeCell ref="AW129:AW132"/>
    <mergeCell ref="AX129:AX132"/>
    <mergeCell ref="AY129:AY132"/>
    <mergeCell ref="AZ129:AZ132"/>
    <mergeCell ref="BA129:BA132"/>
    <mergeCell ref="A133:A136"/>
    <mergeCell ref="B133:B136"/>
    <mergeCell ref="C133:C136"/>
    <mergeCell ref="D133:D136"/>
    <mergeCell ref="AK133:AK136"/>
    <mergeCell ref="AL133:AL136"/>
    <mergeCell ref="AM133:AM136"/>
    <mergeCell ref="AN133:AN136"/>
    <mergeCell ref="AO133:AO136"/>
    <mergeCell ref="AP133:AP136"/>
    <mergeCell ref="AQ133:AQ136"/>
    <mergeCell ref="AR133:AR136"/>
    <mergeCell ref="AS133:AS136"/>
    <mergeCell ref="AT133:AT136"/>
    <mergeCell ref="AU133:AU136"/>
    <mergeCell ref="AV133:AV136"/>
    <mergeCell ref="AW133:AW136"/>
    <mergeCell ref="AX133:AX136"/>
    <mergeCell ref="AY133:AY136"/>
    <mergeCell ref="AZ133:AZ136"/>
    <mergeCell ref="BA133:BA136"/>
    <mergeCell ref="A137:A140"/>
    <mergeCell ref="B137:B140"/>
    <mergeCell ref="C137:C140"/>
    <mergeCell ref="D137:D140"/>
    <mergeCell ref="AK137:AK140"/>
    <mergeCell ref="AL137:AL140"/>
    <mergeCell ref="AM137:AM140"/>
    <mergeCell ref="AN137:AN140"/>
    <mergeCell ref="AO137:AO140"/>
    <mergeCell ref="AP137:AP140"/>
    <mergeCell ref="AQ137:AQ140"/>
    <mergeCell ref="AR137:AR140"/>
    <mergeCell ref="AS137:AS140"/>
    <mergeCell ref="AT137:AT140"/>
    <mergeCell ref="AU137:AU140"/>
    <mergeCell ref="AV137:AV140"/>
    <mergeCell ref="AW137:AW140"/>
    <mergeCell ref="AX137:AX140"/>
    <mergeCell ref="AY137:AY140"/>
    <mergeCell ref="AZ137:AZ140"/>
    <mergeCell ref="BA137:BA140"/>
    <mergeCell ref="A141:A144"/>
    <mergeCell ref="B141:B144"/>
    <mergeCell ref="C141:C144"/>
    <mergeCell ref="D141:D144"/>
    <mergeCell ref="AK141:AK144"/>
    <mergeCell ref="AL141:AL144"/>
    <mergeCell ref="AM141:AM144"/>
    <mergeCell ref="AN141:AN144"/>
    <mergeCell ref="AO141:AO144"/>
    <mergeCell ref="AP141:AP144"/>
    <mergeCell ref="AQ141:AQ144"/>
    <mergeCell ref="AR141:AR144"/>
    <mergeCell ref="AS141:AS144"/>
    <mergeCell ref="AT141:AT144"/>
    <mergeCell ref="AU141:AU144"/>
    <mergeCell ref="AV141:AV144"/>
    <mergeCell ref="AW141:AW144"/>
    <mergeCell ref="AX141:AX144"/>
    <mergeCell ref="AY141:AY144"/>
    <mergeCell ref="AZ141:AZ144"/>
    <mergeCell ref="BA141:BA144"/>
    <mergeCell ref="A145:A148"/>
    <mergeCell ref="B145:B148"/>
    <mergeCell ref="C145:C148"/>
    <mergeCell ref="D145:D148"/>
    <mergeCell ref="AK145:AK148"/>
    <mergeCell ref="AL145:AL148"/>
    <mergeCell ref="AM145:AM148"/>
    <mergeCell ref="AN145:AN148"/>
    <mergeCell ref="AO145:AO148"/>
    <mergeCell ref="AP145:AP148"/>
    <mergeCell ref="AQ145:AQ148"/>
    <mergeCell ref="AR145:AR148"/>
    <mergeCell ref="AS145:AS148"/>
    <mergeCell ref="AT145:AT148"/>
    <mergeCell ref="AU145:AU148"/>
    <mergeCell ref="AV145:AV148"/>
    <mergeCell ref="AW145:AW148"/>
    <mergeCell ref="AX145:AX148"/>
    <mergeCell ref="AY145:AY148"/>
    <mergeCell ref="AZ145:AZ148"/>
    <mergeCell ref="BA145:BA148"/>
    <mergeCell ref="A149:A152"/>
    <mergeCell ref="B149:B152"/>
    <mergeCell ref="C149:C152"/>
    <mergeCell ref="D149:D152"/>
    <mergeCell ref="AK149:AK152"/>
    <mergeCell ref="AL149:AL152"/>
    <mergeCell ref="AM149:AM152"/>
    <mergeCell ref="AN149:AN152"/>
    <mergeCell ref="AO149:AO152"/>
    <mergeCell ref="AP149:AP152"/>
    <mergeCell ref="AQ149:AQ152"/>
    <mergeCell ref="AR149:AR152"/>
    <mergeCell ref="AS149:AS152"/>
    <mergeCell ref="AT149:AT152"/>
    <mergeCell ref="AU149:AU152"/>
    <mergeCell ref="AV149:AV152"/>
    <mergeCell ref="AW149:AW152"/>
    <mergeCell ref="AX149:AX152"/>
    <mergeCell ref="AY149:AY152"/>
    <mergeCell ref="AZ149:AZ152"/>
    <mergeCell ref="BA149:BA152"/>
    <mergeCell ref="A153:A156"/>
    <mergeCell ref="B153:B156"/>
    <mergeCell ref="C153:C156"/>
    <mergeCell ref="D153:D156"/>
    <mergeCell ref="AK153:AK156"/>
    <mergeCell ref="AL153:AL156"/>
    <mergeCell ref="AM153:AM156"/>
    <mergeCell ref="AN153:AN156"/>
    <mergeCell ref="AO153:AO156"/>
    <mergeCell ref="AP153:AP156"/>
    <mergeCell ref="AQ153:AQ156"/>
    <mergeCell ref="AR153:AR156"/>
    <mergeCell ref="AS153:AS156"/>
    <mergeCell ref="AT153:AT156"/>
    <mergeCell ref="AU153:AU156"/>
    <mergeCell ref="AV153:AV156"/>
    <mergeCell ref="AW153:AW156"/>
    <mergeCell ref="AX153:AX156"/>
    <mergeCell ref="AY153:AY156"/>
    <mergeCell ref="AZ153:AZ156"/>
    <mergeCell ref="BA153:BA156"/>
    <mergeCell ref="A157:A160"/>
    <mergeCell ref="B157:B160"/>
    <mergeCell ref="C157:C160"/>
    <mergeCell ref="D157:D160"/>
    <mergeCell ref="AK157:AK160"/>
    <mergeCell ref="AL157:AL160"/>
    <mergeCell ref="AM157:AM160"/>
    <mergeCell ref="AN157:AN160"/>
    <mergeCell ref="AO157:AO160"/>
    <mergeCell ref="AP157:AP160"/>
    <mergeCell ref="AQ157:AQ160"/>
    <mergeCell ref="AR157:AR160"/>
    <mergeCell ref="AS157:AS160"/>
    <mergeCell ref="AT157:AT160"/>
    <mergeCell ref="AU157:AU160"/>
    <mergeCell ref="AV157:AV160"/>
    <mergeCell ref="AW157:AW160"/>
    <mergeCell ref="AX157:AX160"/>
    <mergeCell ref="AY157:AY160"/>
    <mergeCell ref="AZ157:AZ160"/>
    <mergeCell ref="BA157:BA160"/>
    <mergeCell ref="A161:A164"/>
    <mergeCell ref="B161:B164"/>
    <mergeCell ref="C161:C164"/>
    <mergeCell ref="D161:D164"/>
    <mergeCell ref="AK161:AK164"/>
    <mergeCell ref="AL161:AL164"/>
    <mergeCell ref="AM161:AM164"/>
    <mergeCell ref="AN161:AN164"/>
    <mergeCell ref="AO161:AO164"/>
    <mergeCell ref="AP161:AP164"/>
    <mergeCell ref="AQ161:AQ164"/>
    <mergeCell ref="AR161:AR164"/>
    <mergeCell ref="AS161:AS164"/>
    <mergeCell ref="AT161:AT164"/>
    <mergeCell ref="AU161:AU164"/>
    <mergeCell ref="AV161:AV164"/>
    <mergeCell ref="AW161:AW164"/>
    <mergeCell ref="AX161:AX164"/>
    <mergeCell ref="AY161:AY164"/>
    <mergeCell ref="AZ161:AZ164"/>
    <mergeCell ref="BA161:BA164"/>
    <mergeCell ref="A165:A168"/>
    <mergeCell ref="B165:B168"/>
    <mergeCell ref="C165:C168"/>
    <mergeCell ref="D165:D168"/>
    <mergeCell ref="AK165:AK168"/>
    <mergeCell ref="AL165:AL168"/>
    <mergeCell ref="AM165:AM168"/>
    <mergeCell ref="AN165:AN168"/>
    <mergeCell ref="AO165:AO168"/>
    <mergeCell ref="AP165:AP168"/>
    <mergeCell ref="AQ165:AQ168"/>
    <mergeCell ref="AR165:AR168"/>
    <mergeCell ref="AS165:AS168"/>
    <mergeCell ref="AT165:AT168"/>
    <mergeCell ref="AU165:AU168"/>
    <mergeCell ref="AV165:AV168"/>
    <mergeCell ref="AW165:AW168"/>
    <mergeCell ref="AX165:AX168"/>
    <mergeCell ref="AY165:AY168"/>
    <mergeCell ref="AZ165:AZ168"/>
    <mergeCell ref="BA165:BA168"/>
    <mergeCell ref="A169:A172"/>
    <mergeCell ref="B169:B172"/>
    <mergeCell ref="C169:C172"/>
    <mergeCell ref="D169:D172"/>
    <mergeCell ref="AK169:AK172"/>
    <mergeCell ref="AL169:AL172"/>
    <mergeCell ref="AM169:AM172"/>
    <mergeCell ref="AN169:AN172"/>
    <mergeCell ref="AO169:AO172"/>
    <mergeCell ref="AP169:AP172"/>
    <mergeCell ref="AQ169:AQ172"/>
    <mergeCell ref="AR169:AR172"/>
    <mergeCell ref="AS169:AS172"/>
    <mergeCell ref="AT169:AT172"/>
    <mergeCell ref="AU169:AU172"/>
    <mergeCell ref="AV169:AV172"/>
    <mergeCell ref="AW169:AW172"/>
    <mergeCell ref="AX169:AX172"/>
    <mergeCell ref="AY169:AY172"/>
    <mergeCell ref="AZ169:AZ172"/>
    <mergeCell ref="BA169:BA172"/>
    <mergeCell ref="A173:A176"/>
    <mergeCell ref="B173:B176"/>
    <mergeCell ref="C173:C176"/>
    <mergeCell ref="D173:D176"/>
    <mergeCell ref="AK173:AK176"/>
    <mergeCell ref="AL173:AL176"/>
    <mergeCell ref="AM173:AM176"/>
    <mergeCell ref="AN173:AN176"/>
    <mergeCell ref="AO173:AO176"/>
    <mergeCell ref="AP173:AP176"/>
    <mergeCell ref="AQ173:AQ176"/>
    <mergeCell ref="AR173:AR176"/>
    <mergeCell ref="AS173:AS176"/>
    <mergeCell ref="AT173:AT176"/>
    <mergeCell ref="AU173:AU176"/>
    <mergeCell ref="AV173:AV176"/>
    <mergeCell ref="AW173:AW176"/>
    <mergeCell ref="AX173:AX176"/>
    <mergeCell ref="AY173:AY176"/>
    <mergeCell ref="AZ173:AZ176"/>
    <mergeCell ref="BA173:BA176"/>
    <mergeCell ref="A177:A180"/>
    <mergeCell ref="B177:B180"/>
    <mergeCell ref="C177:C180"/>
    <mergeCell ref="D177:D180"/>
    <mergeCell ref="AK177:AK180"/>
    <mergeCell ref="AL177:AL180"/>
    <mergeCell ref="AM177:AM180"/>
    <mergeCell ref="AN177:AN180"/>
    <mergeCell ref="AO177:AO180"/>
    <mergeCell ref="AP177:AP180"/>
    <mergeCell ref="AQ177:AQ180"/>
    <mergeCell ref="AR177:AR180"/>
    <mergeCell ref="AS177:AS180"/>
    <mergeCell ref="AT177:AT180"/>
    <mergeCell ref="AU177:AU180"/>
    <mergeCell ref="AV177:AV180"/>
    <mergeCell ref="AW177:AW180"/>
    <mergeCell ref="AX177:AX180"/>
    <mergeCell ref="AY177:AY180"/>
    <mergeCell ref="AZ177:AZ180"/>
    <mergeCell ref="BA177:BA180"/>
    <mergeCell ref="A181:A184"/>
    <mergeCell ref="B181:B184"/>
    <mergeCell ref="C181:C184"/>
    <mergeCell ref="D181:D184"/>
    <mergeCell ref="AK181:AK184"/>
    <mergeCell ref="AL181:AL184"/>
    <mergeCell ref="AM181:AM184"/>
    <mergeCell ref="AN181:AN184"/>
    <mergeCell ref="AO181:AO184"/>
    <mergeCell ref="AP181:AP184"/>
    <mergeCell ref="AQ181:AQ184"/>
    <mergeCell ref="AR181:AR184"/>
    <mergeCell ref="AS181:AS184"/>
    <mergeCell ref="AT181:AT184"/>
    <mergeCell ref="AU181:AU184"/>
    <mergeCell ref="AV181:AV184"/>
    <mergeCell ref="AW181:AW184"/>
    <mergeCell ref="AX181:AX184"/>
    <mergeCell ref="AY181:AY184"/>
    <mergeCell ref="AZ181:AZ184"/>
    <mergeCell ref="BA181:BA184"/>
    <mergeCell ref="A185:A188"/>
    <mergeCell ref="B185:B188"/>
    <mergeCell ref="C185:C188"/>
    <mergeCell ref="D185:D188"/>
    <mergeCell ref="AK185:AK188"/>
    <mergeCell ref="AL185:AL188"/>
    <mergeCell ref="AM185:AM188"/>
    <mergeCell ref="AN185:AN188"/>
    <mergeCell ref="AO185:AO188"/>
    <mergeCell ref="AP185:AP188"/>
    <mergeCell ref="AQ185:AQ188"/>
    <mergeCell ref="AR185:AR188"/>
    <mergeCell ref="AS185:AS188"/>
    <mergeCell ref="AT185:AT188"/>
    <mergeCell ref="AU185:AU188"/>
    <mergeCell ref="AV185:AV188"/>
    <mergeCell ref="AW185:AW188"/>
    <mergeCell ref="AX185:AX188"/>
    <mergeCell ref="AY185:AY188"/>
    <mergeCell ref="AZ185:AZ188"/>
    <mergeCell ref="BA185:BA188"/>
    <mergeCell ref="A189:A192"/>
    <mergeCell ref="B189:B192"/>
    <mergeCell ref="C189:C192"/>
    <mergeCell ref="D189:D192"/>
    <mergeCell ref="AK189:AK192"/>
    <mergeCell ref="AL189:AL192"/>
    <mergeCell ref="AM189:AM192"/>
    <mergeCell ref="AN189:AN192"/>
    <mergeCell ref="AO189:AO192"/>
    <mergeCell ref="AP189:AP192"/>
    <mergeCell ref="AQ189:AQ192"/>
    <mergeCell ref="AR189:AR192"/>
    <mergeCell ref="AS189:AS192"/>
    <mergeCell ref="AT189:AT192"/>
    <mergeCell ref="AU189:AU192"/>
    <mergeCell ref="AV189:AV192"/>
    <mergeCell ref="AW189:AW192"/>
    <mergeCell ref="AX189:AX192"/>
    <mergeCell ref="AY189:AY192"/>
    <mergeCell ref="AZ189:AZ192"/>
    <mergeCell ref="BA189:BA192"/>
    <mergeCell ref="A193:A196"/>
    <mergeCell ref="B193:B196"/>
    <mergeCell ref="C193:C196"/>
    <mergeCell ref="D193:D196"/>
    <mergeCell ref="AK193:AK196"/>
    <mergeCell ref="AL193:AL196"/>
    <mergeCell ref="AM193:AM196"/>
    <mergeCell ref="AN193:AN196"/>
    <mergeCell ref="AO193:AO196"/>
    <mergeCell ref="AP193:AP196"/>
    <mergeCell ref="AQ193:AQ196"/>
    <mergeCell ref="AR193:AR196"/>
    <mergeCell ref="AS193:AS196"/>
    <mergeCell ref="AT193:AT196"/>
    <mergeCell ref="AU193:AU196"/>
    <mergeCell ref="AV193:AV196"/>
    <mergeCell ref="AW193:AW196"/>
    <mergeCell ref="AX193:AX196"/>
    <mergeCell ref="AY193:AY196"/>
    <mergeCell ref="AZ193:AZ196"/>
    <mergeCell ref="BA193:BA196"/>
    <mergeCell ref="A197:A200"/>
    <mergeCell ref="B197:B200"/>
    <mergeCell ref="C197:C200"/>
    <mergeCell ref="D197:D200"/>
    <mergeCell ref="AK197:AK200"/>
    <mergeCell ref="AL197:AL200"/>
    <mergeCell ref="AM197:AM200"/>
    <mergeCell ref="AN197:AN200"/>
    <mergeCell ref="AO197:AO200"/>
    <mergeCell ref="AP197:AP200"/>
    <mergeCell ref="AQ197:AQ200"/>
    <mergeCell ref="AR197:AR200"/>
    <mergeCell ref="AS197:AS200"/>
    <mergeCell ref="AT197:AT200"/>
    <mergeCell ref="AU197:AU200"/>
    <mergeCell ref="AV197:AV200"/>
    <mergeCell ref="AW197:AW200"/>
    <mergeCell ref="AX197:AX200"/>
    <mergeCell ref="AY197:AY200"/>
    <mergeCell ref="AZ197:AZ200"/>
    <mergeCell ref="BA197:BA200"/>
    <mergeCell ref="A201:A204"/>
    <mergeCell ref="B201:B204"/>
    <mergeCell ref="C201:C204"/>
    <mergeCell ref="D201:D204"/>
    <mergeCell ref="AK201:AK204"/>
    <mergeCell ref="AL201:AL204"/>
    <mergeCell ref="AM201:AM204"/>
    <mergeCell ref="AN201:AN204"/>
    <mergeCell ref="AO201:AO204"/>
    <mergeCell ref="AP201:AP204"/>
    <mergeCell ref="AQ201:AQ204"/>
    <mergeCell ref="AR201:AR204"/>
    <mergeCell ref="AS201:AS204"/>
    <mergeCell ref="AT201:AT204"/>
    <mergeCell ref="AU201:AU204"/>
    <mergeCell ref="AV201:AV204"/>
    <mergeCell ref="AW201:AW204"/>
    <mergeCell ref="AX201:AX204"/>
    <mergeCell ref="AY201:AY204"/>
    <mergeCell ref="AZ201:AZ204"/>
    <mergeCell ref="BA201:BA204"/>
    <mergeCell ref="A205:A208"/>
    <mergeCell ref="B205:B208"/>
    <mergeCell ref="C205:C208"/>
    <mergeCell ref="D205:D208"/>
    <mergeCell ref="AK205:AK208"/>
    <mergeCell ref="AL205:AL208"/>
    <mergeCell ref="AM205:AM208"/>
    <mergeCell ref="AN205:AN208"/>
    <mergeCell ref="AO205:AO208"/>
    <mergeCell ref="AP205:AP208"/>
    <mergeCell ref="AQ205:AQ208"/>
    <mergeCell ref="AR205:AR208"/>
    <mergeCell ref="AS205:AS208"/>
    <mergeCell ref="AT205:AT208"/>
    <mergeCell ref="AU205:AU208"/>
    <mergeCell ref="AV205:AV208"/>
    <mergeCell ref="AW205:AW208"/>
    <mergeCell ref="AX205:AX208"/>
    <mergeCell ref="AY205:AY208"/>
    <mergeCell ref="AZ205:AZ208"/>
    <mergeCell ref="BA205:BA208"/>
    <mergeCell ref="A209:A212"/>
    <mergeCell ref="B209:B212"/>
    <mergeCell ref="C209:C212"/>
    <mergeCell ref="D209:D212"/>
    <mergeCell ref="AK209:AK212"/>
    <mergeCell ref="AL209:AL212"/>
    <mergeCell ref="AM209:AM212"/>
    <mergeCell ref="AN209:AN212"/>
    <mergeCell ref="AO209:AO212"/>
    <mergeCell ref="AP209:AP212"/>
    <mergeCell ref="AQ209:AQ212"/>
    <mergeCell ref="AR209:AR212"/>
    <mergeCell ref="AS209:AS212"/>
    <mergeCell ref="AT209:AT212"/>
    <mergeCell ref="AU209:AU212"/>
    <mergeCell ref="AV209:AV212"/>
    <mergeCell ref="AW209:AW212"/>
    <mergeCell ref="AX209:AX212"/>
    <mergeCell ref="AY209:AY212"/>
    <mergeCell ref="AZ209:AZ212"/>
    <mergeCell ref="BA209:BA212"/>
    <mergeCell ref="A213:A216"/>
    <mergeCell ref="B213:B216"/>
    <mergeCell ref="C213:C216"/>
    <mergeCell ref="D213:D216"/>
    <mergeCell ref="AK213:AK216"/>
    <mergeCell ref="AL213:AL216"/>
    <mergeCell ref="AM213:AM216"/>
    <mergeCell ref="AN213:AN216"/>
    <mergeCell ref="AO213:AO216"/>
    <mergeCell ref="AP213:AP216"/>
    <mergeCell ref="AQ213:AQ216"/>
    <mergeCell ref="AR213:AR216"/>
    <mergeCell ref="AS213:AS216"/>
    <mergeCell ref="AT213:AT216"/>
    <mergeCell ref="AU213:AU216"/>
    <mergeCell ref="AV213:AV216"/>
    <mergeCell ref="AW213:AW216"/>
    <mergeCell ref="AX213:AX216"/>
    <mergeCell ref="AY213:AY216"/>
    <mergeCell ref="AZ213:AZ216"/>
    <mergeCell ref="BA213:BA216"/>
    <mergeCell ref="A217:A220"/>
    <mergeCell ref="B217:B220"/>
    <mergeCell ref="C217:C220"/>
    <mergeCell ref="D217:D220"/>
    <mergeCell ref="AK217:AK220"/>
    <mergeCell ref="AL217:AL220"/>
    <mergeCell ref="AM217:AM220"/>
    <mergeCell ref="AN217:AN220"/>
    <mergeCell ref="AO217:AO220"/>
    <mergeCell ref="AP217:AP220"/>
    <mergeCell ref="AQ217:AQ220"/>
    <mergeCell ref="AR217:AR220"/>
    <mergeCell ref="AS217:AS220"/>
    <mergeCell ref="AT217:AT220"/>
    <mergeCell ref="AU217:AU220"/>
    <mergeCell ref="AV217:AV220"/>
    <mergeCell ref="AW217:AW220"/>
    <mergeCell ref="AX217:AX220"/>
    <mergeCell ref="AY217:AY220"/>
    <mergeCell ref="AZ217:AZ220"/>
    <mergeCell ref="BA217:BA220"/>
    <mergeCell ref="A221:A224"/>
    <mergeCell ref="B221:B224"/>
    <mergeCell ref="C221:C224"/>
    <mergeCell ref="D221:D224"/>
    <mergeCell ref="AK221:AK224"/>
    <mergeCell ref="AL221:AL224"/>
    <mergeCell ref="AM221:AM224"/>
    <mergeCell ref="AN221:AN224"/>
    <mergeCell ref="AO221:AO224"/>
    <mergeCell ref="AP221:AP224"/>
    <mergeCell ref="AQ221:AQ224"/>
    <mergeCell ref="AR221:AR224"/>
    <mergeCell ref="AS221:AS224"/>
    <mergeCell ref="AT221:AT224"/>
    <mergeCell ref="AU221:AU224"/>
    <mergeCell ref="AV221:AV224"/>
    <mergeCell ref="AW221:AW224"/>
    <mergeCell ref="AX221:AX224"/>
    <mergeCell ref="AY221:AY224"/>
    <mergeCell ref="AZ221:AZ224"/>
    <mergeCell ref="BA221:BA224"/>
    <mergeCell ref="A225:A228"/>
    <mergeCell ref="B225:B228"/>
    <mergeCell ref="C225:C228"/>
    <mergeCell ref="D225:D228"/>
    <mergeCell ref="AK225:AK228"/>
    <mergeCell ref="AL225:AL228"/>
    <mergeCell ref="AM225:AM228"/>
    <mergeCell ref="AN225:AN228"/>
    <mergeCell ref="AO225:AO228"/>
    <mergeCell ref="AP225:AP228"/>
    <mergeCell ref="AQ225:AQ228"/>
    <mergeCell ref="AR225:AR228"/>
    <mergeCell ref="AS225:AS228"/>
    <mergeCell ref="AT225:AT228"/>
    <mergeCell ref="AU225:AU228"/>
    <mergeCell ref="AV225:AV228"/>
    <mergeCell ref="AW225:AW228"/>
    <mergeCell ref="AX225:AX228"/>
    <mergeCell ref="AY225:AY228"/>
    <mergeCell ref="AZ225:AZ228"/>
    <mergeCell ref="BA225:BA228"/>
    <mergeCell ref="A229:A232"/>
    <mergeCell ref="B229:B232"/>
    <mergeCell ref="C229:C232"/>
    <mergeCell ref="D229:D232"/>
    <mergeCell ref="AK229:AK232"/>
    <mergeCell ref="AL229:AL232"/>
    <mergeCell ref="AM229:AM232"/>
    <mergeCell ref="AN229:AN232"/>
    <mergeCell ref="AO229:AO232"/>
    <mergeCell ref="AP229:AP232"/>
    <mergeCell ref="AQ229:AQ232"/>
    <mergeCell ref="AR229:AR232"/>
    <mergeCell ref="AS229:AS232"/>
    <mergeCell ref="AT229:AT232"/>
    <mergeCell ref="AU229:AU232"/>
    <mergeCell ref="AV229:AV232"/>
    <mergeCell ref="AW229:AW232"/>
    <mergeCell ref="AX229:AX232"/>
    <mergeCell ref="AY229:AY232"/>
    <mergeCell ref="AZ229:AZ232"/>
    <mergeCell ref="BA229:BA232"/>
    <mergeCell ref="A233:A236"/>
    <mergeCell ref="B233:B236"/>
    <mergeCell ref="C233:C236"/>
    <mergeCell ref="D233:D236"/>
    <mergeCell ref="AK233:AK236"/>
    <mergeCell ref="AL233:AL236"/>
    <mergeCell ref="AM233:AM236"/>
    <mergeCell ref="AN233:AN236"/>
    <mergeCell ref="AO233:AO236"/>
    <mergeCell ref="AP233:AP236"/>
    <mergeCell ref="AQ233:AQ236"/>
    <mergeCell ref="AR233:AR236"/>
    <mergeCell ref="AS233:AS236"/>
    <mergeCell ref="AT233:AT236"/>
    <mergeCell ref="AU233:AU236"/>
    <mergeCell ref="AV233:AV236"/>
    <mergeCell ref="AW233:AW236"/>
    <mergeCell ref="AX233:AX236"/>
    <mergeCell ref="AY233:AY236"/>
    <mergeCell ref="AZ233:AZ236"/>
    <mergeCell ref="BA233:BA236"/>
    <mergeCell ref="A237:A240"/>
    <mergeCell ref="B237:B240"/>
    <mergeCell ref="C237:C240"/>
    <mergeCell ref="D237:D240"/>
    <mergeCell ref="AK237:AK240"/>
    <mergeCell ref="AL237:AL240"/>
    <mergeCell ref="AM237:AM240"/>
    <mergeCell ref="AN237:AN240"/>
    <mergeCell ref="AO237:AO240"/>
    <mergeCell ref="AP237:AP240"/>
    <mergeCell ref="AQ237:AQ240"/>
    <mergeCell ref="AR237:AR240"/>
    <mergeCell ref="AS237:AS240"/>
    <mergeCell ref="AT237:AT240"/>
    <mergeCell ref="AU237:AU240"/>
    <mergeCell ref="AV237:AV240"/>
    <mergeCell ref="AW237:AW240"/>
    <mergeCell ref="AX237:AX240"/>
    <mergeCell ref="AY237:AY240"/>
    <mergeCell ref="AZ237:AZ240"/>
    <mergeCell ref="BA237:BA240"/>
    <mergeCell ref="A241:A244"/>
    <mergeCell ref="B241:B244"/>
    <mergeCell ref="C241:C244"/>
    <mergeCell ref="D241:D244"/>
    <mergeCell ref="AK241:AK244"/>
    <mergeCell ref="AL241:AL244"/>
    <mergeCell ref="AM241:AM244"/>
    <mergeCell ref="AN241:AN244"/>
    <mergeCell ref="AO241:AO244"/>
    <mergeCell ref="AP241:AP244"/>
    <mergeCell ref="AQ241:AQ244"/>
    <mergeCell ref="AR241:AR244"/>
    <mergeCell ref="AS241:AS244"/>
    <mergeCell ref="AT241:AT244"/>
    <mergeCell ref="AU241:AU244"/>
    <mergeCell ref="AV241:AV244"/>
    <mergeCell ref="AW241:AW244"/>
    <mergeCell ref="AX241:AX244"/>
    <mergeCell ref="AY241:AY244"/>
    <mergeCell ref="AZ241:AZ244"/>
    <mergeCell ref="BA241:BA244"/>
    <mergeCell ref="A245:A248"/>
    <mergeCell ref="B245:B248"/>
    <mergeCell ref="C245:C248"/>
    <mergeCell ref="D245:D248"/>
    <mergeCell ref="AK245:AK248"/>
    <mergeCell ref="AL245:AL248"/>
    <mergeCell ref="AM245:AM248"/>
    <mergeCell ref="AN245:AN248"/>
    <mergeCell ref="AO245:AO248"/>
    <mergeCell ref="AP245:AP248"/>
    <mergeCell ref="AQ245:AQ248"/>
    <mergeCell ref="AR245:AR248"/>
    <mergeCell ref="AS245:AS248"/>
    <mergeCell ref="AT245:AT248"/>
    <mergeCell ref="AU245:AU248"/>
    <mergeCell ref="AV245:AV248"/>
    <mergeCell ref="AW245:AW248"/>
    <mergeCell ref="AX245:AX248"/>
    <mergeCell ref="AY245:AY248"/>
    <mergeCell ref="AZ245:AZ248"/>
    <mergeCell ref="BA245:BA248"/>
    <mergeCell ref="A249:A252"/>
    <mergeCell ref="B249:B252"/>
    <mergeCell ref="C249:C252"/>
    <mergeCell ref="D249:D252"/>
    <mergeCell ref="AK249:AK252"/>
    <mergeCell ref="AL249:AL252"/>
    <mergeCell ref="AM249:AM252"/>
    <mergeCell ref="AN249:AN252"/>
    <mergeCell ref="AO249:AO252"/>
    <mergeCell ref="AP249:AP252"/>
    <mergeCell ref="AQ249:AQ252"/>
    <mergeCell ref="AR249:AR252"/>
    <mergeCell ref="AS249:AS252"/>
    <mergeCell ref="AT249:AT252"/>
    <mergeCell ref="AU249:AU252"/>
    <mergeCell ref="AV249:AV252"/>
    <mergeCell ref="AW249:AW252"/>
    <mergeCell ref="AX249:AX252"/>
    <mergeCell ref="AY249:AY252"/>
    <mergeCell ref="AZ249:AZ252"/>
    <mergeCell ref="BA249:BA252"/>
    <mergeCell ref="A253:A256"/>
    <mergeCell ref="B253:B256"/>
    <mergeCell ref="C253:C256"/>
    <mergeCell ref="D253:D256"/>
    <mergeCell ref="AK253:AK256"/>
    <mergeCell ref="AL253:AL256"/>
    <mergeCell ref="AM253:AM256"/>
    <mergeCell ref="AN253:AN256"/>
    <mergeCell ref="AO253:AO256"/>
    <mergeCell ref="AP253:AP256"/>
    <mergeCell ref="AQ253:AQ256"/>
    <mergeCell ref="AR253:AR256"/>
    <mergeCell ref="AS253:AS256"/>
    <mergeCell ref="AT253:AT256"/>
    <mergeCell ref="AU253:AU256"/>
    <mergeCell ref="AV253:AV256"/>
    <mergeCell ref="AW253:AW256"/>
    <mergeCell ref="AX253:AX256"/>
    <mergeCell ref="AY253:AY256"/>
    <mergeCell ref="AZ253:AZ256"/>
    <mergeCell ref="BA253:BA256"/>
    <mergeCell ref="A257:A260"/>
    <mergeCell ref="B257:B260"/>
    <mergeCell ref="C257:C260"/>
    <mergeCell ref="D257:D260"/>
    <mergeCell ref="AK257:AK260"/>
    <mergeCell ref="AL257:AL260"/>
    <mergeCell ref="AM257:AM260"/>
    <mergeCell ref="AN257:AN260"/>
    <mergeCell ref="AO257:AO260"/>
    <mergeCell ref="AP257:AP260"/>
    <mergeCell ref="AQ257:AQ260"/>
    <mergeCell ref="AR257:AR260"/>
    <mergeCell ref="AS257:AS260"/>
    <mergeCell ref="AT257:AT260"/>
    <mergeCell ref="AU257:AU260"/>
    <mergeCell ref="AV257:AV260"/>
    <mergeCell ref="AW257:AW260"/>
    <mergeCell ref="AX257:AX260"/>
    <mergeCell ref="AY257:AY260"/>
    <mergeCell ref="AZ257:AZ260"/>
    <mergeCell ref="BA257:BA260"/>
    <mergeCell ref="A261:A264"/>
    <mergeCell ref="B261:B264"/>
    <mergeCell ref="C261:C264"/>
    <mergeCell ref="D261:D264"/>
    <mergeCell ref="AK261:AK264"/>
    <mergeCell ref="AL261:AL264"/>
    <mergeCell ref="AM261:AM264"/>
    <mergeCell ref="AN261:AN264"/>
    <mergeCell ref="AO261:AO264"/>
    <mergeCell ref="AP261:AP264"/>
    <mergeCell ref="AQ261:AQ264"/>
    <mergeCell ref="AR261:AR264"/>
    <mergeCell ref="AS261:AS264"/>
    <mergeCell ref="AT261:AT264"/>
    <mergeCell ref="AU261:AU264"/>
    <mergeCell ref="AV261:AV264"/>
    <mergeCell ref="AW261:AW264"/>
    <mergeCell ref="AX261:AX264"/>
    <mergeCell ref="AY261:AY264"/>
    <mergeCell ref="AZ261:AZ264"/>
    <mergeCell ref="BA261:BA264"/>
    <mergeCell ref="A265:A268"/>
    <mergeCell ref="B265:B268"/>
    <mergeCell ref="C265:C268"/>
    <mergeCell ref="D265:D268"/>
    <mergeCell ref="AK265:AK268"/>
    <mergeCell ref="AL265:AL268"/>
    <mergeCell ref="AM265:AM268"/>
    <mergeCell ref="AN265:AN268"/>
    <mergeCell ref="AO265:AO268"/>
    <mergeCell ref="AP265:AP268"/>
    <mergeCell ref="AQ265:AQ268"/>
    <mergeCell ref="AR265:AR268"/>
    <mergeCell ref="AS265:AS268"/>
    <mergeCell ref="AT265:AT268"/>
    <mergeCell ref="AU265:AU268"/>
    <mergeCell ref="AV265:AV268"/>
    <mergeCell ref="AW265:AW268"/>
    <mergeCell ref="AX265:AX268"/>
    <mergeCell ref="AY265:AY268"/>
    <mergeCell ref="AZ265:AZ268"/>
    <mergeCell ref="BA265:BA268"/>
    <mergeCell ref="A269:A272"/>
    <mergeCell ref="B269:B272"/>
    <mergeCell ref="C269:C272"/>
    <mergeCell ref="D269:D272"/>
    <mergeCell ref="AK269:AK272"/>
    <mergeCell ref="AL269:AL272"/>
    <mergeCell ref="AM269:AM272"/>
    <mergeCell ref="AN269:AN272"/>
    <mergeCell ref="AO269:AO272"/>
    <mergeCell ref="AP269:AP272"/>
    <mergeCell ref="AQ269:AQ272"/>
    <mergeCell ref="AR269:AR272"/>
    <mergeCell ref="AS269:AS272"/>
    <mergeCell ref="AT269:AT272"/>
    <mergeCell ref="AU269:AU272"/>
    <mergeCell ref="AV269:AV272"/>
    <mergeCell ref="AW269:AW272"/>
    <mergeCell ref="AX269:AX272"/>
    <mergeCell ref="AY269:AY272"/>
    <mergeCell ref="AZ269:AZ272"/>
    <mergeCell ref="BA269:BA272"/>
    <mergeCell ref="A273:A276"/>
    <mergeCell ref="B273:B276"/>
    <mergeCell ref="C273:C276"/>
    <mergeCell ref="D273:D276"/>
    <mergeCell ref="AK273:AK276"/>
    <mergeCell ref="AL273:AL276"/>
    <mergeCell ref="AM273:AM276"/>
    <mergeCell ref="AN273:AN276"/>
    <mergeCell ref="AO273:AO276"/>
    <mergeCell ref="AP273:AP276"/>
    <mergeCell ref="AQ273:AQ276"/>
    <mergeCell ref="AR273:AR276"/>
    <mergeCell ref="AS273:AS276"/>
    <mergeCell ref="AT273:AT276"/>
    <mergeCell ref="AU273:AU276"/>
    <mergeCell ref="AV273:AV276"/>
    <mergeCell ref="AW273:AW276"/>
    <mergeCell ref="AX273:AX276"/>
    <mergeCell ref="AY273:AY276"/>
    <mergeCell ref="AZ273:AZ276"/>
    <mergeCell ref="BA273:BA276"/>
    <mergeCell ref="A277:A280"/>
    <mergeCell ref="B277:B280"/>
    <mergeCell ref="C277:C280"/>
    <mergeCell ref="D277:D280"/>
    <mergeCell ref="AK277:AK280"/>
    <mergeCell ref="AL277:AL280"/>
    <mergeCell ref="AM277:AM280"/>
    <mergeCell ref="AN277:AN280"/>
    <mergeCell ref="AO277:AO280"/>
    <mergeCell ref="AP277:AP280"/>
    <mergeCell ref="AQ277:AQ280"/>
    <mergeCell ref="AR277:AR280"/>
    <mergeCell ref="AS277:AS280"/>
    <mergeCell ref="AT277:AT280"/>
    <mergeCell ref="AU277:AU280"/>
    <mergeCell ref="AV277:AV280"/>
    <mergeCell ref="AW277:AW280"/>
    <mergeCell ref="AX277:AX280"/>
    <mergeCell ref="AY277:AY280"/>
    <mergeCell ref="AZ277:AZ280"/>
    <mergeCell ref="BA277:BA280"/>
    <mergeCell ref="A281:A284"/>
    <mergeCell ref="B281:B284"/>
    <mergeCell ref="C281:C284"/>
    <mergeCell ref="D281:D284"/>
    <mergeCell ref="AK281:AK284"/>
    <mergeCell ref="AL281:AL284"/>
    <mergeCell ref="AM281:AM284"/>
    <mergeCell ref="AN281:AN284"/>
    <mergeCell ref="AO281:AO284"/>
    <mergeCell ref="AP281:AP284"/>
    <mergeCell ref="AQ281:AQ284"/>
    <mergeCell ref="AR281:AR284"/>
    <mergeCell ref="AS281:AS284"/>
    <mergeCell ref="AT281:AT284"/>
    <mergeCell ref="AU281:AU284"/>
    <mergeCell ref="AV281:AV284"/>
    <mergeCell ref="AW281:AW284"/>
    <mergeCell ref="AX281:AX284"/>
    <mergeCell ref="AY281:AY284"/>
    <mergeCell ref="AZ281:AZ284"/>
    <mergeCell ref="BA281:BA284"/>
    <mergeCell ref="A285:A288"/>
    <mergeCell ref="B285:B288"/>
    <mergeCell ref="C285:C288"/>
    <mergeCell ref="D285:D288"/>
    <mergeCell ref="AK285:AK288"/>
    <mergeCell ref="AL285:AL288"/>
    <mergeCell ref="AM285:AM288"/>
    <mergeCell ref="AN285:AN288"/>
    <mergeCell ref="AO285:AO288"/>
    <mergeCell ref="AP285:AP288"/>
    <mergeCell ref="AQ285:AQ288"/>
    <mergeCell ref="AR285:AR288"/>
    <mergeCell ref="AS285:AS288"/>
    <mergeCell ref="AT285:AT288"/>
    <mergeCell ref="AU285:AU288"/>
    <mergeCell ref="AV285:AV288"/>
    <mergeCell ref="AW285:AW288"/>
    <mergeCell ref="AX285:AX288"/>
    <mergeCell ref="AY285:AY288"/>
    <mergeCell ref="AZ285:AZ288"/>
    <mergeCell ref="BA285:BA288"/>
    <mergeCell ref="A289:A292"/>
    <mergeCell ref="B289:B292"/>
    <mergeCell ref="C289:C292"/>
    <mergeCell ref="D289:D292"/>
    <mergeCell ref="AK289:AK292"/>
    <mergeCell ref="AL289:AL292"/>
    <mergeCell ref="AM289:AM292"/>
    <mergeCell ref="AN289:AN292"/>
    <mergeCell ref="AO289:AO292"/>
    <mergeCell ref="AP289:AP292"/>
    <mergeCell ref="AQ289:AQ292"/>
    <mergeCell ref="AR289:AR292"/>
    <mergeCell ref="AS289:AS292"/>
    <mergeCell ref="AT289:AT292"/>
    <mergeCell ref="AU289:AU292"/>
    <mergeCell ref="AV289:AV292"/>
    <mergeCell ref="AW289:AW292"/>
    <mergeCell ref="AX289:AX292"/>
    <mergeCell ref="AY289:AY292"/>
    <mergeCell ref="AZ289:AZ292"/>
    <mergeCell ref="BA289:BA292"/>
    <mergeCell ref="A293:A296"/>
    <mergeCell ref="B293:B296"/>
    <mergeCell ref="C293:C296"/>
    <mergeCell ref="D293:D296"/>
    <mergeCell ref="AK293:AK296"/>
    <mergeCell ref="AL293:AL296"/>
    <mergeCell ref="AM293:AM296"/>
    <mergeCell ref="AN293:AN296"/>
    <mergeCell ref="AO293:AO296"/>
    <mergeCell ref="AP293:AP296"/>
    <mergeCell ref="AQ293:AQ296"/>
    <mergeCell ref="AR293:AR296"/>
    <mergeCell ref="AS293:AS296"/>
    <mergeCell ref="AT293:AT296"/>
    <mergeCell ref="AU293:AU296"/>
    <mergeCell ref="AV293:AV296"/>
    <mergeCell ref="AW293:AW296"/>
    <mergeCell ref="AX293:AX296"/>
    <mergeCell ref="AY293:AY296"/>
    <mergeCell ref="AZ293:AZ296"/>
    <mergeCell ref="BA293:BA296"/>
    <mergeCell ref="A297:A300"/>
    <mergeCell ref="B297:B300"/>
    <mergeCell ref="C297:C300"/>
    <mergeCell ref="D297:D300"/>
    <mergeCell ref="AK297:AK300"/>
    <mergeCell ref="AL297:AL300"/>
    <mergeCell ref="AM297:AM300"/>
    <mergeCell ref="AN297:AN300"/>
    <mergeCell ref="AO297:AO300"/>
    <mergeCell ref="AP297:AP300"/>
    <mergeCell ref="AQ297:AQ300"/>
    <mergeCell ref="AR297:AR300"/>
    <mergeCell ref="AS297:AS300"/>
    <mergeCell ref="AT297:AT300"/>
    <mergeCell ref="AU297:AU300"/>
    <mergeCell ref="AV297:AV300"/>
    <mergeCell ref="AW297:AW300"/>
    <mergeCell ref="AX297:AX300"/>
    <mergeCell ref="AY297:AY300"/>
    <mergeCell ref="AZ297:AZ300"/>
    <mergeCell ref="BA297:BA300"/>
    <mergeCell ref="A301:A304"/>
    <mergeCell ref="B301:B304"/>
    <mergeCell ref="C301:C304"/>
    <mergeCell ref="D301:D304"/>
    <mergeCell ref="AK301:AK304"/>
    <mergeCell ref="AL301:AL304"/>
    <mergeCell ref="AM301:AM304"/>
    <mergeCell ref="AN301:AN304"/>
    <mergeCell ref="AO301:AO304"/>
    <mergeCell ref="AP301:AP304"/>
    <mergeCell ref="AQ301:AQ304"/>
    <mergeCell ref="AR301:AR304"/>
    <mergeCell ref="AS301:AS304"/>
    <mergeCell ref="AT301:AT304"/>
    <mergeCell ref="AU301:AU304"/>
    <mergeCell ref="AV301:AV304"/>
    <mergeCell ref="AW301:AW304"/>
    <mergeCell ref="AX301:AX304"/>
    <mergeCell ref="AY301:AY304"/>
    <mergeCell ref="AZ301:AZ304"/>
    <mergeCell ref="BA301:BA304"/>
    <mergeCell ref="A305:A308"/>
    <mergeCell ref="B305:B308"/>
    <mergeCell ref="C305:C308"/>
    <mergeCell ref="D305:D308"/>
    <mergeCell ref="AK305:AK308"/>
    <mergeCell ref="AL305:AL308"/>
    <mergeCell ref="AM305:AM308"/>
    <mergeCell ref="AN305:AN308"/>
    <mergeCell ref="AO305:AO308"/>
    <mergeCell ref="AP305:AP308"/>
    <mergeCell ref="AQ305:AQ308"/>
    <mergeCell ref="AR305:AR308"/>
    <mergeCell ref="AS305:AS308"/>
    <mergeCell ref="AT305:AT308"/>
    <mergeCell ref="AU305:AU308"/>
    <mergeCell ref="AV305:AV308"/>
    <mergeCell ref="AW305:AW308"/>
    <mergeCell ref="AX305:AX308"/>
    <mergeCell ref="AY305:AY308"/>
    <mergeCell ref="AZ305:AZ308"/>
    <mergeCell ref="BA305:BA308"/>
    <mergeCell ref="A309:A312"/>
    <mergeCell ref="B309:B312"/>
    <mergeCell ref="C309:C312"/>
    <mergeCell ref="D309:D312"/>
    <mergeCell ref="AK309:AK312"/>
    <mergeCell ref="AL309:AL312"/>
    <mergeCell ref="AM309:AM312"/>
    <mergeCell ref="AN309:AN312"/>
    <mergeCell ref="AO309:AO312"/>
    <mergeCell ref="AP309:AP312"/>
    <mergeCell ref="AQ309:AQ312"/>
    <mergeCell ref="AR309:AR312"/>
    <mergeCell ref="AS309:AS312"/>
    <mergeCell ref="AT309:AT312"/>
    <mergeCell ref="AU309:AU312"/>
    <mergeCell ref="AV309:AV312"/>
    <mergeCell ref="AW309:AW312"/>
    <mergeCell ref="AX309:AX312"/>
    <mergeCell ref="AY309:AY312"/>
    <mergeCell ref="AZ309:AZ312"/>
    <mergeCell ref="BA309:BA312"/>
    <mergeCell ref="A313:A316"/>
    <mergeCell ref="B313:B316"/>
    <mergeCell ref="C313:C316"/>
    <mergeCell ref="D313:D316"/>
    <mergeCell ref="AK313:AK316"/>
    <mergeCell ref="AL313:AL316"/>
    <mergeCell ref="AM313:AM316"/>
    <mergeCell ref="AN313:AN316"/>
    <mergeCell ref="AO313:AO316"/>
    <mergeCell ref="AP313:AP316"/>
    <mergeCell ref="AQ313:AQ316"/>
    <mergeCell ref="AR313:AR316"/>
    <mergeCell ref="AS313:AS316"/>
    <mergeCell ref="AT313:AT316"/>
    <mergeCell ref="AU313:AU316"/>
    <mergeCell ref="AV313:AV316"/>
    <mergeCell ref="AW313:AW316"/>
    <mergeCell ref="AX313:AX316"/>
    <mergeCell ref="AY313:AY316"/>
    <mergeCell ref="AZ313:AZ316"/>
    <mergeCell ref="BA313:BA316"/>
    <mergeCell ref="A317:A320"/>
    <mergeCell ref="B317:B320"/>
    <mergeCell ref="C317:C320"/>
    <mergeCell ref="D317:D320"/>
    <mergeCell ref="AK317:AK320"/>
    <mergeCell ref="AL317:AL320"/>
    <mergeCell ref="AM317:AM320"/>
    <mergeCell ref="AN317:AN320"/>
    <mergeCell ref="AO317:AO320"/>
    <mergeCell ref="AP317:AP320"/>
    <mergeCell ref="AQ317:AQ320"/>
    <mergeCell ref="AR317:AR320"/>
    <mergeCell ref="AS317:AS320"/>
    <mergeCell ref="AT317:AT320"/>
    <mergeCell ref="AU317:AU320"/>
    <mergeCell ref="AV317:AV320"/>
    <mergeCell ref="AW317:AW320"/>
    <mergeCell ref="AX317:AX320"/>
    <mergeCell ref="AY317:AY320"/>
    <mergeCell ref="AZ317:AZ320"/>
    <mergeCell ref="BA317:BA320"/>
    <mergeCell ref="A321:A324"/>
    <mergeCell ref="B321:B324"/>
    <mergeCell ref="C321:C324"/>
    <mergeCell ref="D321:D324"/>
    <mergeCell ref="AK321:AK324"/>
    <mergeCell ref="AL321:AL324"/>
    <mergeCell ref="AM321:AM324"/>
    <mergeCell ref="AN321:AN324"/>
    <mergeCell ref="AO321:AO324"/>
    <mergeCell ref="AP321:AP324"/>
    <mergeCell ref="AQ321:AQ324"/>
    <mergeCell ref="AR321:AR324"/>
    <mergeCell ref="AS321:AS324"/>
    <mergeCell ref="AT321:AT324"/>
    <mergeCell ref="AU321:AU324"/>
    <mergeCell ref="AV321:AV324"/>
    <mergeCell ref="AW321:AW324"/>
    <mergeCell ref="AX321:AX324"/>
    <mergeCell ref="AY321:AY324"/>
    <mergeCell ref="AZ321:AZ324"/>
    <mergeCell ref="BA321:BA324"/>
    <mergeCell ref="A325:A328"/>
    <mergeCell ref="B325:B328"/>
    <mergeCell ref="C325:C328"/>
    <mergeCell ref="D325:D328"/>
    <mergeCell ref="AK325:AK328"/>
    <mergeCell ref="AL325:AL328"/>
    <mergeCell ref="AM325:AM328"/>
    <mergeCell ref="AN325:AN328"/>
    <mergeCell ref="AO325:AO328"/>
    <mergeCell ref="AP325:AP328"/>
    <mergeCell ref="AQ325:AQ328"/>
    <mergeCell ref="AR325:AR328"/>
    <mergeCell ref="AS325:AS328"/>
    <mergeCell ref="AT325:AT328"/>
    <mergeCell ref="AU325:AU328"/>
    <mergeCell ref="AV325:AV328"/>
    <mergeCell ref="AW325:AW328"/>
    <mergeCell ref="AX325:AX328"/>
    <mergeCell ref="AY325:AY328"/>
    <mergeCell ref="AZ325:AZ328"/>
    <mergeCell ref="BA325:BA328"/>
    <mergeCell ref="A329:A332"/>
    <mergeCell ref="B329:B332"/>
    <mergeCell ref="C329:C332"/>
    <mergeCell ref="D329:D332"/>
    <mergeCell ref="AK329:AK332"/>
    <mergeCell ref="AL329:AL332"/>
    <mergeCell ref="AM329:AM332"/>
    <mergeCell ref="AN329:AN332"/>
    <mergeCell ref="AO329:AO332"/>
    <mergeCell ref="AP329:AP332"/>
    <mergeCell ref="AQ329:AQ332"/>
    <mergeCell ref="AR329:AR332"/>
    <mergeCell ref="AS329:AS332"/>
    <mergeCell ref="AT329:AT332"/>
    <mergeCell ref="AU329:AU332"/>
    <mergeCell ref="AV329:AV332"/>
    <mergeCell ref="AW329:AW332"/>
    <mergeCell ref="AX329:AX332"/>
    <mergeCell ref="AY329:AY332"/>
    <mergeCell ref="AZ329:AZ332"/>
    <mergeCell ref="BA329:BA332"/>
    <mergeCell ref="A333:A336"/>
    <mergeCell ref="B333:B336"/>
    <mergeCell ref="C333:C336"/>
    <mergeCell ref="D333:D336"/>
    <mergeCell ref="AK333:AK336"/>
    <mergeCell ref="AL333:AL336"/>
    <mergeCell ref="AM333:AM336"/>
    <mergeCell ref="AN333:AN336"/>
    <mergeCell ref="AO333:AO336"/>
    <mergeCell ref="AP333:AP336"/>
    <mergeCell ref="AQ333:AQ336"/>
    <mergeCell ref="AR333:AR336"/>
    <mergeCell ref="AS333:AS336"/>
    <mergeCell ref="AT333:AT336"/>
    <mergeCell ref="AU333:AU336"/>
    <mergeCell ref="AV333:AV336"/>
    <mergeCell ref="AW333:AW336"/>
    <mergeCell ref="AX333:AX336"/>
    <mergeCell ref="AY333:AY336"/>
    <mergeCell ref="AZ333:AZ336"/>
    <mergeCell ref="BA333:BA336"/>
    <mergeCell ref="A337:E337"/>
    <mergeCell ref="A338:E338"/>
    <mergeCell ref="A339:E339"/>
    <mergeCell ref="A340:E340"/>
    <mergeCell ref="A342:D342"/>
    <mergeCell ref="E342:J342"/>
    <mergeCell ref="L342:N342"/>
    <mergeCell ref="P342:T342"/>
    <mergeCell ref="AK342:AM342"/>
    <mergeCell ref="E343:J343"/>
    <mergeCell ref="L343:N343"/>
    <mergeCell ref="P343:T343"/>
    <mergeCell ref="E344:J344"/>
    <mergeCell ref="L344:N344"/>
    <mergeCell ref="P344:T344"/>
    <mergeCell ref="AK344:AM344"/>
    <mergeCell ref="E345:J345"/>
    <mergeCell ref="L345:N345"/>
    <mergeCell ref="P345:T345"/>
    <mergeCell ref="D347:AM347"/>
    <mergeCell ref="F348:AM348"/>
    <mergeCell ref="F349:AM349"/>
    <mergeCell ref="F350:AM350"/>
    <mergeCell ref="F351:AM351"/>
    <mergeCell ref="F352:AM352"/>
    <mergeCell ref="F353:AM353"/>
    <mergeCell ref="F354:AM354"/>
    <mergeCell ref="F355:AM355"/>
    <mergeCell ref="F356:AM356"/>
    <mergeCell ref="F357:AM357"/>
    <mergeCell ref="F358:AM358"/>
    <mergeCell ref="F359:AM359"/>
    <mergeCell ref="F360:AM360"/>
    <mergeCell ref="F361:AM361"/>
    <mergeCell ref="F362:AM362"/>
    <mergeCell ref="F363:AM363"/>
  </mergeCells>
  <conditionalFormatting sqref="AH16:AJ16,AH20:AJ20,AH24:AJ24,AH28:AJ28,AH32:AJ32,AH36:AJ36,AH40:AJ40,AH44:AJ44,AH48:AJ48,AH52:AJ52,AH56:AJ56,AH60:AJ60,AH64:AJ64,AH68:AJ68,AH72:AJ72,AH76:AJ76,AH80:AJ80,AH84:AJ84,AH88:AJ88,AH92:AJ92,AH96:AJ96,AH100:AJ100,AH104:AJ104,AH108:AJ108,AH112:AJ112,AH116:AJ116,AH120:AJ120,AH124:AJ124,AH128:AJ128,AH132:AJ132,AH136:AJ136,AH140:AJ140,AH144:AJ144,AH148:AJ148,AH152:AJ152,AH156:AJ156,AH160:AJ160,AH164:AJ164,AH168:AJ168,AH172:AJ172,AH176:AJ176,AH180:AJ180,AH184:AJ184,AH188:AJ188,AH192:AJ192,AH196:AJ196,AH200:AJ200,AH204:AJ204,AH208:AJ208,AH212:AJ212,AH216:AJ216,AH220:AJ220,AH224:AJ224,AH228:AJ228,AH232:AJ232,AH236:AJ236,AH240:AJ240,AH244:AJ244,AH248:AJ248,AH252:AJ252,AH256:AJ256,AH260:AJ260,AH264:AJ264,AH268:AJ268,AH272:AJ272,AH276:AJ276,AH280:AJ280,AH284:AJ284,AH288:AJ288,AH292:AJ292,AH296:AJ296,AH300:AJ300,AH304:AJ304,AH308:AJ308,AH312:AJ312,AH316:AJ316,AH320:AJ320,AH324:AJ324,AH328:AJ328,AH332:AJ332,AH336:AJ336">
    <cfRule type="cellIs" priority="2" operator="greaterThan" aboveAverage="0" equalAverage="0" bottom="0" percent="0" rank="0" text="" dxfId="0">
      <formula>4</formula>
    </cfRule>
  </conditionalFormatting>
  <conditionalFormatting sqref="F16:AG16,F20:AG20,F24:AG24,F28:AG28,F32:AG32,F36:AG36,F40:AG40,F44:AG44,F48:AG48,F52:AG52,F56:AG56,F60:AG60,F64:AG64,F68:AG68,F72:AG72,F76:AG76,F80:AG80,F84:AG84,F88:AG88,F92:AG92,F96:AG96,F100:AG100,F104:AG104,F108:AG108,F112:AG112,F116:AG116,F120:AG120,F124:AG124,F128:AG128,F132:AG132,F136:AG136,F140:AG140,F144:AG144,F148:AG148,F152:AG152,F156:AG156,F160:AG160,F164:AG164,F168:AG168,F172:AG172,F176:AG176,F180:AG180,F184:AG184,F188:AG188,F192:AG192,F196:AG196,F200:AG200,F204:AG204,F208:AG208,F212:AG212,F216:AG216,F220:AG220,F224:AG224,F228:AG228,F232:AG232,F236:AG236,F240:AG240,F244:AG244,F248:AG248,F252:AG252,F256:AG256,F260:AG260,F264:AG264,F268:AG268,F272:AG272,F276:AG276,F280:AG280,F284:AG284,F288:AG288,F292:AG292,F296:AG296,F300:AG300,F304:AG304,F308:AG308,F312:AG312,F316:AG316,F320:AG320,F324:AG324,F328:AG328,F332:AG332,F336:AG336">
    <cfRule type="cellIs" priority="3" operator="greaterThan" aboveAverage="0" equalAverage="0" bottom="0" percent="0" rank="0" text="" dxfId="1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FFCC00"/>
    <pageSetUpPr fitToPage="true"/>
  </sheetPr>
  <dimension ref="A2:BA36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80" workbookViewId="0">
      <pane xSplit="5" ySplit="12" topLeftCell="N229" activePane="bottomRight" state="frozen"/>
      <selection pane="topLeft" activeCell="A1" activeCellId="0" sqref="A1"/>
      <selection pane="topRight" activeCell="N1" activeCellId="0" sqref="N1"/>
      <selection pane="bottomLeft" activeCell="A229" activeCellId="0" sqref="A229"/>
      <selection pane="bottomRight" activeCell="A337" activeCellId="0" sqref="A337"/>
    </sheetView>
  </sheetViews>
  <sheetFormatPr defaultRowHeight="12.75"/>
  <cols>
    <col collapsed="false" hidden="false" max="1" min="1" style="1" width="3.99489795918367"/>
    <col collapsed="false" hidden="false" max="2" min="2" style="1" width="29.5357142857143"/>
    <col collapsed="false" hidden="false" max="3" min="3" style="120" width="16.5510204081633"/>
    <col collapsed="false" hidden="false" max="4" min="4" style="1" width="27.6836734693878"/>
    <col collapsed="false" hidden="false" max="5" min="5" style="1" width="3.99489795918367"/>
    <col collapsed="false" hidden="false" max="36" min="6" style="1" width="4.70918367346939"/>
    <col collapsed="false" hidden="false" max="37" min="37" style="1" width="9.13265306122449"/>
    <col collapsed="false" hidden="false" max="39" min="38" style="1" width="4.70918367346939"/>
    <col collapsed="false" hidden="false" max="40" min="40" style="1" width="9.98979591836735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9.55612244897959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9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4"/>
      <c r="Q4" s="14"/>
      <c r="R4" s="14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  <c r="Q5" s="20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4"/>
      <c r="Q6" s="14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K6" s="11"/>
    </row>
    <row r="7" customFormat="false" ht="16.5" hidden="false" customHeight="true" outlineLevel="0" collapsed="false">
      <c r="A7" s="11"/>
      <c r="B7" s="22"/>
      <c r="C7" s="194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3"/>
      <c r="X7" s="23"/>
      <c r="Y7" s="23"/>
      <c r="Z7" s="23"/>
      <c r="AA7" s="23"/>
      <c r="AB7" s="23"/>
      <c r="AC7" s="23"/>
      <c r="AD7" s="23"/>
      <c r="AE7" s="27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93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196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46.45" hidden="false" customHeight="true" outlineLevel="0" collapsed="false">
      <c r="A11" s="31"/>
      <c r="B11" s="31"/>
      <c r="C11" s="196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2" t="n">
        <v>11</v>
      </c>
      <c r="Q11" s="42" t="n">
        <v>12</v>
      </c>
      <c r="R11" s="42" t="n">
        <v>13</v>
      </c>
      <c r="S11" s="42" t="n">
        <v>14</v>
      </c>
      <c r="T11" s="42" t="n">
        <v>15</v>
      </c>
      <c r="U11" s="42" t="n">
        <v>16</v>
      </c>
      <c r="V11" s="42" t="n">
        <v>17</v>
      </c>
      <c r="W11" s="42" t="n">
        <v>18</v>
      </c>
      <c r="X11" s="42" t="n">
        <v>19</v>
      </c>
      <c r="Y11" s="42" t="n">
        <v>20</v>
      </c>
      <c r="Z11" s="42" t="n">
        <v>21</v>
      </c>
      <c r="AA11" s="42" t="n">
        <v>22</v>
      </c>
      <c r="AB11" s="42" t="n">
        <v>23</v>
      </c>
      <c r="AC11" s="42" t="n">
        <v>24</v>
      </c>
      <c r="AD11" s="42" t="n">
        <v>25</v>
      </c>
      <c r="AE11" s="42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5.25" hidden="false" customHeight="true" outlineLevel="0" collapsed="false">
      <c r="A12" s="46"/>
      <c r="B12" s="47"/>
      <c r="C12" s="197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/>
      </c>
      <c r="C13" s="102"/>
      <c r="D13" s="60" t="str">
        <f aca="false">IFERROR(VLOOKUP($C13,Списки!$A$1:$C$3999,3,0),"")</f>
        <v/>
      </c>
      <c r="E13" s="0"/>
      <c r="F13" s="61" t="str">
        <f aca="false">VLOOKUP(F$11,Графік!$A$5:$C$32,3,0)</f>
        <v>Р</v>
      </c>
      <c r="G13" s="158" t="str">
        <f aca="false">VLOOKUP(G$11,Графік!$A$5:$C$32,3,0)</f>
        <v>Р</v>
      </c>
      <c r="H13" s="158" t="str">
        <f aca="false">VLOOKUP(H$11,Графік!$A$5:$C$32,3,0)</f>
        <v>ВВ</v>
      </c>
      <c r="I13" s="158" t="str">
        <f aca="false">VLOOKUP(I$11,Графік!$A$5:$C$32,3,0)</f>
        <v>ВВ</v>
      </c>
      <c r="J13" s="158" t="str">
        <f aca="false">VLOOKUP(J$11,Графік!$A$5:$C$32,3,0)</f>
        <v>Р</v>
      </c>
      <c r="K13" s="158" t="str">
        <f aca="false">VLOOKUP(K$11,Графік!$A$5:$C$32,3,0)</f>
        <v>Р</v>
      </c>
      <c r="L13" s="158" t="str">
        <f aca="false">VLOOKUP(L$11,Графік!$A$5:$C$32,3,0)</f>
        <v>Р</v>
      </c>
      <c r="M13" s="158" t="str">
        <f aca="false">VLOOKUP(M$11,Графік!$A$5:$C$32,3,0)</f>
        <v>Р</v>
      </c>
      <c r="N13" s="158" t="str">
        <f aca="false">VLOOKUP(N$11,Графік!$A$5:$C$32,3,0)</f>
        <v>ВВ</v>
      </c>
      <c r="O13" s="158" t="str">
        <f aca="false">VLOOKUP(O$11,Графік!$A$5:$C$32,3,0)</f>
        <v>ВВ</v>
      </c>
      <c r="P13" s="158" t="str">
        <f aca="false">VLOOKUP(P$11,Графік!$A$5:$C$32,3,0)</f>
        <v>Р</v>
      </c>
      <c r="Q13" s="158" t="str">
        <f aca="false">VLOOKUP(Q$11,Графік!$A$5:$C$32,3,0)</f>
        <v>Р</v>
      </c>
      <c r="R13" s="158" t="str">
        <f aca="false">VLOOKUP(R$11,Графік!$A$5:$C$32,3,0)</f>
        <v>Р</v>
      </c>
      <c r="S13" s="158" t="str">
        <f aca="false">VLOOKUP(S$11,Графік!$A$5:$C$32,3,0)</f>
        <v>Р</v>
      </c>
      <c r="T13" s="158" t="str">
        <f aca="false">VLOOKUP(T$11,Графік!$A$5:$C$32,3,0)</f>
        <v>ВВ</v>
      </c>
      <c r="U13" s="158" t="str">
        <f aca="false">VLOOKUP(U$11,Графік!$A$5:$C$32,3,0)</f>
        <v>ВВ</v>
      </c>
      <c r="V13" s="158" t="str">
        <f aca="false">VLOOKUP(V$11,Графік!$A$5:$C$32,3,0)</f>
        <v>Р</v>
      </c>
      <c r="W13" s="158" t="str">
        <f aca="false">VLOOKUP(W$11,Графік!$A$5:$C$32,3,0)</f>
        <v>Р</v>
      </c>
      <c r="X13" s="158" t="str">
        <f aca="false">VLOOKUP(X$11,Графік!$A$5:$C$32,3,0)</f>
        <v>Р</v>
      </c>
      <c r="Y13" s="158" t="str">
        <f aca="false">VLOOKUP(Y$11,Графік!$A$5:$C$32,3,0)</f>
        <v>Р</v>
      </c>
      <c r="Z13" s="158" t="str">
        <f aca="false">VLOOKUP(Z$11,Графік!$A$5:$C$32,3,0)</f>
        <v>ВВ</v>
      </c>
      <c r="AA13" s="158" t="str">
        <f aca="false">VLOOKUP(AA$11,Графік!$A$5:$C$32,3,0)</f>
        <v>ВВ</v>
      </c>
      <c r="AB13" s="158" t="str">
        <f aca="false">VLOOKUP(AB$11,Графік!$A$5:$C$32,3,0)</f>
        <v>Р</v>
      </c>
      <c r="AC13" s="158" t="str">
        <f aca="false">VLOOKUP(AC$11,Графік!$A$5:$C$32,3,0)</f>
        <v>Р</v>
      </c>
      <c r="AD13" s="158" t="str">
        <f aca="false">VLOOKUP(AD$11,Графік!$A$5:$C$32,3,0)</f>
        <v>Р</v>
      </c>
      <c r="AE13" s="158" t="str">
        <f aca="false">VLOOKUP(AE$11,Графік!$A$5:$C$32,3,0)</f>
        <v>Р</v>
      </c>
      <c r="AF13" s="158" t="str">
        <f aca="false">VLOOKUP(AF$11,Графік!$A$5:$C$32,3,0)</f>
        <v>ВВ</v>
      </c>
      <c r="AG13" s="158" t="str">
        <f aca="false">VLOOKUP(AG$11,Графік!$A$5:$C$32,3,0)</f>
        <v>ВВ</v>
      </c>
      <c r="AH13" s="158"/>
      <c r="AI13" s="158"/>
      <c r="AJ13" s="161"/>
      <c r="AK13" s="66" t="n">
        <f aca="false">SUMIF($F13:$AJ16,"Р",$F14:$AJ14)</f>
        <v>144</v>
      </c>
      <c r="AL13" s="67" t="n">
        <f aca="false">SUMIF($F15:$AJ16,"НУ",$F16:$AJ16)</f>
        <v>0</v>
      </c>
      <c r="AM13" s="68" t="n">
        <f aca="false">SUMIF(F13:AJ16,"РВ",F14:AJ14)</f>
        <v>0</v>
      </c>
      <c r="AN13" s="69" t="n">
        <f aca="false">AK13+AL13+AM13</f>
        <v>144</v>
      </c>
      <c r="AO13" s="70" t="n">
        <f aca="false">COUNTIF($F13:$AJ16,"=Р")</f>
        <v>18</v>
      </c>
      <c r="AP13" s="70" t="n">
        <f aca="false">COUNTIF($F13:$AJ16,"=ВВ")</f>
        <v>10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0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0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str">
        <f aca="false">IF(C13&gt;1,Графік!$D$36,"")</f>
        <v/>
      </c>
    </row>
    <row r="14" s="80" customFormat="true" ht="15" hidden="false" customHeight="true" outlineLevel="0" collapsed="false">
      <c r="A14" s="57"/>
      <c r="B14" s="58"/>
      <c r="C14" s="102"/>
      <c r="D14" s="60"/>
      <c r="E14" s="74"/>
      <c r="F14" s="75" t="n">
        <f aca="false">IF(F13="Р",8,"")</f>
        <v>8</v>
      </c>
      <c r="G14" s="76" t="n">
        <f aca="false">IF(G13="Р",8,"")</f>
        <v>8</v>
      </c>
      <c r="H14" s="76" t="str">
        <f aca="false">IF(H13="Р",8,"")</f>
        <v/>
      </c>
      <c r="I14" s="76" t="str">
        <f aca="false">IF(I13="Р",8,"")</f>
        <v/>
      </c>
      <c r="J14" s="76" t="n">
        <f aca="false">IF(J13="Р",8,"")</f>
        <v>8</v>
      </c>
      <c r="K14" s="76" t="n">
        <f aca="false">IF(K13="Р",8,"")</f>
        <v>8</v>
      </c>
      <c r="L14" s="76" t="n">
        <f aca="false">IF(L13="Р",8,"")</f>
        <v>8</v>
      </c>
      <c r="M14" s="76" t="n">
        <f aca="false">IF(M13="Р",8,"")</f>
        <v>8</v>
      </c>
      <c r="N14" s="76" t="str">
        <f aca="false">IF(N13="Р",8,"")</f>
        <v/>
      </c>
      <c r="O14" s="76" t="str">
        <f aca="false">IF(O13="Р",8,"")</f>
        <v/>
      </c>
      <c r="P14" s="76" t="n">
        <f aca="false">IF(P13="Р",8,"")</f>
        <v>8</v>
      </c>
      <c r="Q14" s="76" t="n">
        <f aca="false">IF(Q13="Р",8,"")</f>
        <v>8</v>
      </c>
      <c r="R14" s="76" t="n">
        <f aca="false">IF(R13="Р",8,"")</f>
        <v>8</v>
      </c>
      <c r="S14" s="76" t="n">
        <f aca="false">IF(S13="Р",8,"")</f>
        <v>8</v>
      </c>
      <c r="T14" s="76" t="str">
        <f aca="false">IF(T13="Р",8,"")</f>
        <v/>
      </c>
      <c r="U14" s="76" t="str">
        <f aca="false">IF(U13="Р",8,"")</f>
        <v/>
      </c>
      <c r="V14" s="76" t="n">
        <f aca="false">IF(V13="Р",8,"")</f>
        <v>8</v>
      </c>
      <c r="W14" s="76" t="n">
        <f aca="false">IF(W13="Р",8,"")</f>
        <v>8</v>
      </c>
      <c r="X14" s="76" t="n">
        <f aca="false">IF(X13="Р",8,"")</f>
        <v>8</v>
      </c>
      <c r="Y14" s="76" t="n">
        <f aca="false">IF(Y13="Р",8,"")</f>
        <v>8</v>
      </c>
      <c r="Z14" s="76" t="str">
        <f aca="false">IF(Z13="Р",8,"")</f>
        <v/>
      </c>
      <c r="AA14" s="76" t="str">
        <f aca="false">IF(AA13="Р",8,"")</f>
        <v/>
      </c>
      <c r="AB14" s="76" t="n">
        <f aca="false">IF(AB13="Р",8,"")</f>
        <v>8</v>
      </c>
      <c r="AC14" s="76" t="n">
        <f aca="false">IF(AC13="Р",8,"")</f>
        <v>8</v>
      </c>
      <c r="AD14" s="76" t="n">
        <f aca="false">IF(AD13="Р",8,"")</f>
        <v>8</v>
      </c>
      <c r="AE14" s="76" t="n">
        <f aca="false">IF(AE13="Р",8,"")</f>
        <v>8</v>
      </c>
      <c r="AF14" s="76" t="str">
        <f aca="false">IF(AF13="Р",8,"")</f>
        <v/>
      </c>
      <c r="AG14" s="76" t="str">
        <f aca="false">IF(AG13="Р",8,"")</f>
        <v/>
      </c>
      <c r="AH14" s="76"/>
      <c r="AI14" s="76"/>
      <c r="AJ14" s="79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102"/>
      <c r="D15" s="60"/>
      <c r="E15" s="74"/>
      <c r="F15" s="81" t="str">
        <f aca="false">IF(F16&gt;0,"НУ","")</f>
        <v/>
      </c>
      <c r="G15" s="83" t="str">
        <f aca="false">IF(G16&gt;0,"НУ","")</f>
        <v/>
      </c>
      <c r="H15" s="83" t="str">
        <f aca="false">IF(H16&gt;0,"НУ","")</f>
        <v/>
      </c>
      <c r="I15" s="83" t="str">
        <f aca="false">IF(I16&gt;0,"НУ","")</f>
        <v/>
      </c>
      <c r="J15" s="83" t="str">
        <f aca="false">IF(J16&gt;0,"НУ","")</f>
        <v/>
      </c>
      <c r="K15" s="83" t="str">
        <f aca="false">IF(K16&gt;0,"НУ","")</f>
        <v/>
      </c>
      <c r="L15" s="83" t="str">
        <f aca="false">IF(L16&gt;0,"НУ","")</f>
        <v/>
      </c>
      <c r="M15" s="83" t="str">
        <f aca="false">IF(M16&gt;0,"НУ","")</f>
        <v/>
      </c>
      <c r="N15" s="83" t="str">
        <f aca="false">IF(N16&gt;0,"НУ","")</f>
        <v/>
      </c>
      <c r="O15" s="83" t="str">
        <f aca="false">IF(O16&gt;0,"НУ","")</f>
        <v/>
      </c>
      <c r="P15" s="83" t="str">
        <f aca="false">IF(P16&gt;0,"НУ","")</f>
        <v/>
      </c>
      <c r="Q15" s="83" t="str">
        <f aca="false">IF(Q16&gt;0,"НУ","")</f>
        <v/>
      </c>
      <c r="R15" s="83" t="str">
        <f aca="false">IF(R16&gt;0,"НУ","")</f>
        <v/>
      </c>
      <c r="S15" s="83" t="str">
        <f aca="false">IF(S16&gt;0,"НУ","")</f>
        <v/>
      </c>
      <c r="T15" s="83" t="str">
        <f aca="false">IF(T16&gt;0,"НУ","")</f>
        <v/>
      </c>
      <c r="U15" s="83" t="str">
        <f aca="false">IF(U16&gt;0,"НУ","")</f>
        <v/>
      </c>
      <c r="V15" s="83" t="str">
        <f aca="false">IF(V16&gt;0,"НУ","")</f>
        <v/>
      </c>
      <c r="W15" s="83" t="str">
        <f aca="false">IF(W16&gt;0,"НУ","")</f>
        <v/>
      </c>
      <c r="X15" s="83" t="str">
        <f aca="false">IF(X16&gt;0,"НУ","")</f>
        <v/>
      </c>
      <c r="Y15" s="83" t="str">
        <f aca="false">IF(Y16&gt;0,"НУ","")</f>
        <v/>
      </c>
      <c r="Z15" s="83" t="str">
        <f aca="false">IF(Z16&gt;0,"НУ","")</f>
        <v/>
      </c>
      <c r="AA15" s="83" t="str">
        <f aca="false">IF(AA16&gt;0,"НУ","")</f>
        <v/>
      </c>
      <c r="AB15" s="83" t="str">
        <f aca="false">IF(AB16&gt;0,"НУ","")</f>
        <v/>
      </c>
      <c r="AC15" s="83" t="str">
        <f aca="false">IF(AC16&gt;0,"НУ","")</f>
        <v/>
      </c>
      <c r="AD15" s="83" t="str">
        <f aca="false">IF(AD16&gt;0,"НУ","")</f>
        <v/>
      </c>
      <c r="AE15" s="83" t="str">
        <f aca="false">IF(AE16&gt;0,"НУ","")</f>
        <v/>
      </c>
      <c r="AF15" s="83" t="str">
        <f aca="false">IF(AF16&gt;0,"НУ","")</f>
        <v/>
      </c>
      <c r="AG15" s="83" t="str">
        <f aca="false">IF(AG16&gt;0,"НУ","")</f>
        <v/>
      </c>
      <c r="AH15" s="83" t="str">
        <f aca="false">IF(AH16&gt;0,"НУ","")</f>
        <v/>
      </c>
      <c r="AI15" s="83" t="str">
        <f aca="false">IF(AI16&gt;0,"НУ","")</f>
        <v/>
      </c>
      <c r="AJ15" s="85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102"/>
      <c r="D16" s="60"/>
      <c r="E16" s="86"/>
      <c r="F16" s="87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91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/>
      </c>
      <c r="C17" s="102"/>
      <c r="D17" s="60" t="str">
        <f aca="false">IFERROR(VLOOKUP($C17,Списки!$A$1:$C$3999,3,0),"")</f>
        <v/>
      </c>
      <c r="E17" s="92"/>
      <c r="F17" s="165" t="str">
        <f aca="false">VLOOKUP(F$11,Графік!$A$5:$C$32,3,0)</f>
        <v>Р</v>
      </c>
      <c r="G17" s="166" t="str">
        <f aca="false">VLOOKUP(G$11,Графік!$A$5:$C$32,3,0)</f>
        <v>Р</v>
      </c>
      <c r="H17" s="166" t="str">
        <f aca="false">VLOOKUP(H$11,Графік!$A$5:$C$32,3,0)</f>
        <v>ВВ</v>
      </c>
      <c r="I17" s="166" t="str">
        <f aca="false">VLOOKUP(I$11,Графік!$A$5:$C$32,3,0)</f>
        <v>ВВ</v>
      </c>
      <c r="J17" s="166" t="str">
        <f aca="false">VLOOKUP(J$11,Графік!$A$5:$C$32,3,0)</f>
        <v>Р</v>
      </c>
      <c r="K17" s="166" t="str">
        <f aca="false">VLOOKUP(K$11,Графік!$A$5:$C$32,3,0)</f>
        <v>Р</v>
      </c>
      <c r="L17" s="166" t="str">
        <f aca="false">VLOOKUP(L$11,Графік!$A$5:$C$32,3,0)</f>
        <v>Р</v>
      </c>
      <c r="M17" s="166" t="str">
        <f aca="false">VLOOKUP(M$11,Графік!$A$5:$C$32,3,0)</f>
        <v>Р</v>
      </c>
      <c r="N17" s="166" t="str">
        <f aca="false">VLOOKUP(N$11,Графік!$A$5:$C$32,3,0)</f>
        <v>ВВ</v>
      </c>
      <c r="O17" s="166" t="str">
        <f aca="false">VLOOKUP(O$11,Графік!$A$5:$C$32,3,0)</f>
        <v>ВВ</v>
      </c>
      <c r="P17" s="166" t="str">
        <f aca="false">VLOOKUP(P$11,Графік!$A$5:$C$32,3,0)</f>
        <v>Р</v>
      </c>
      <c r="Q17" s="166" t="str">
        <f aca="false">VLOOKUP(Q$11,Графік!$A$5:$C$32,3,0)</f>
        <v>Р</v>
      </c>
      <c r="R17" s="166" t="str">
        <f aca="false">VLOOKUP(R$11,Графік!$A$5:$C$32,3,0)</f>
        <v>Р</v>
      </c>
      <c r="S17" s="166" t="str">
        <f aca="false">VLOOKUP(S$11,Графік!$A$5:$C$32,3,0)</f>
        <v>Р</v>
      </c>
      <c r="T17" s="166" t="str">
        <f aca="false">VLOOKUP(T$11,Графік!$A$5:$C$32,3,0)</f>
        <v>ВВ</v>
      </c>
      <c r="U17" s="166" t="str">
        <f aca="false">VLOOKUP(U$11,Графік!$A$5:$C$32,3,0)</f>
        <v>ВВ</v>
      </c>
      <c r="V17" s="166" t="str">
        <f aca="false">VLOOKUP(V$11,Графік!$A$5:$C$32,3,0)</f>
        <v>Р</v>
      </c>
      <c r="W17" s="166" t="str">
        <f aca="false">VLOOKUP(W$11,Графік!$A$5:$C$32,3,0)</f>
        <v>Р</v>
      </c>
      <c r="X17" s="166" t="str">
        <f aca="false">VLOOKUP(X$11,Графік!$A$5:$C$32,3,0)</f>
        <v>Р</v>
      </c>
      <c r="Y17" s="166" t="str">
        <f aca="false">VLOOKUP(Y$11,Графік!$A$5:$C$32,3,0)</f>
        <v>Р</v>
      </c>
      <c r="Z17" s="166" t="str">
        <f aca="false">VLOOKUP(Z$11,Графік!$A$5:$C$32,3,0)</f>
        <v>ВВ</v>
      </c>
      <c r="AA17" s="166" t="str">
        <f aca="false">VLOOKUP(AA$11,Графік!$A$5:$C$32,3,0)</f>
        <v>ВВ</v>
      </c>
      <c r="AB17" s="166" t="str">
        <f aca="false">VLOOKUP(AB$11,Графік!$A$5:$C$32,3,0)</f>
        <v>Р</v>
      </c>
      <c r="AC17" s="166" t="str">
        <f aca="false">VLOOKUP(AC$11,Графік!$A$5:$C$32,3,0)</f>
        <v>Р</v>
      </c>
      <c r="AD17" s="166" t="str">
        <f aca="false">VLOOKUP(AD$11,Графік!$A$5:$C$32,3,0)</f>
        <v>Р</v>
      </c>
      <c r="AE17" s="166" t="str">
        <f aca="false">VLOOKUP(AE$11,Графік!$A$5:$C$32,3,0)</f>
        <v>Р</v>
      </c>
      <c r="AF17" s="166" t="str">
        <f aca="false">VLOOKUP(AF$11,Графік!$A$5:$C$32,3,0)</f>
        <v>ВВ</v>
      </c>
      <c r="AG17" s="166" t="str">
        <f aca="false">VLOOKUP(AG$11,Графік!$A$5:$C$32,3,0)</f>
        <v>ВВ</v>
      </c>
      <c r="AH17" s="166"/>
      <c r="AI17" s="166"/>
      <c r="AJ17" s="169"/>
      <c r="AK17" s="93" t="n">
        <f aca="false">SUMIF($F17:$AJ20,"Р",$F18:$AJ18)</f>
        <v>144</v>
      </c>
      <c r="AL17" s="94" t="n">
        <f aca="false">SUMIF($F19:$AJ20,"НУ",$F20:$AJ20)</f>
        <v>0</v>
      </c>
      <c r="AM17" s="95" t="n">
        <f aca="false">SUMIF(F17:AJ20,"РВ",F18:AJ18)</f>
        <v>0</v>
      </c>
      <c r="AN17" s="96" t="n">
        <f aca="false">AK17+AL17+AM17</f>
        <v>144</v>
      </c>
      <c r="AO17" s="70" t="n">
        <f aca="false">COUNTIF($F17:$AJ20,"=Р")</f>
        <v>18</v>
      </c>
      <c r="AP17" s="97" t="n">
        <f aca="false">COUNTIF($F17:$AJ20,"=ВВ")</f>
        <v>10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0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0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0</v>
      </c>
      <c r="BA17" s="73" t="str">
        <f aca="false">IF(C17&gt;1,Графік!$D$36,"")</f>
        <v/>
      </c>
    </row>
    <row r="18" customFormat="false" ht="15" hidden="false" customHeight="true" outlineLevel="0" collapsed="false">
      <c r="A18" s="57"/>
      <c r="B18" s="58"/>
      <c r="C18" s="102"/>
      <c r="D18" s="60"/>
      <c r="E18" s="100"/>
      <c r="F18" s="75" t="n">
        <f aca="false">IF(F17="Р",8,"")</f>
        <v>8</v>
      </c>
      <c r="G18" s="76" t="n">
        <f aca="false">IF(G17="Р",8,"")</f>
        <v>8</v>
      </c>
      <c r="H18" s="170" t="str">
        <f aca="false">IF(H17="Р",8,"")</f>
        <v/>
      </c>
      <c r="I18" s="170" t="str">
        <f aca="false">IF(I17="Р",8,"")</f>
        <v/>
      </c>
      <c r="J18" s="170" t="n">
        <f aca="false">IF(J17="Р",8,"")</f>
        <v>8</v>
      </c>
      <c r="K18" s="170" t="n">
        <f aca="false">IF(K17="Р",8,"")</f>
        <v>8</v>
      </c>
      <c r="L18" s="170" t="n">
        <f aca="false">IF(L17="Р",8,"")</f>
        <v>8</v>
      </c>
      <c r="M18" s="170" t="n">
        <f aca="false">IF(M17="Р",8,"")</f>
        <v>8</v>
      </c>
      <c r="N18" s="170" t="str">
        <f aca="false">IF(N17="Р",8,"")</f>
        <v/>
      </c>
      <c r="O18" s="170" t="str">
        <f aca="false">IF(O17="Р",8,"")</f>
        <v/>
      </c>
      <c r="P18" s="170" t="n">
        <f aca="false">IF(P17="Р",8,"")</f>
        <v>8</v>
      </c>
      <c r="Q18" s="170" t="n">
        <f aca="false">IF(Q17="Р",8,"")</f>
        <v>8</v>
      </c>
      <c r="R18" s="170" t="n">
        <f aca="false">IF(R17="Р",8,"")</f>
        <v>8</v>
      </c>
      <c r="S18" s="170" t="n">
        <f aca="false">IF(S17="Р",8,"")</f>
        <v>8</v>
      </c>
      <c r="T18" s="170" t="str">
        <f aca="false">IF(T17="Р",8,"")</f>
        <v/>
      </c>
      <c r="U18" s="170" t="str">
        <f aca="false">IF(U17="Р",8,"")</f>
        <v/>
      </c>
      <c r="V18" s="170" t="n">
        <f aca="false">IF(V17="Р",8,"")</f>
        <v>8</v>
      </c>
      <c r="W18" s="170" t="n">
        <f aca="false">IF(W17="Р",8,"")</f>
        <v>8</v>
      </c>
      <c r="X18" s="170" t="n">
        <f aca="false">IF(X17="Р",8,"")</f>
        <v>8</v>
      </c>
      <c r="Y18" s="170" t="n">
        <f aca="false">IF(Y17="Р",8,"")</f>
        <v>8</v>
      </c>
      <c r="Z18" s="170" t="str">
        <f aca="false">IF(Z17="Р",8,"")</f>
        <v/>
      </c>
      <c r="AA18" s="170" t="str">
        <f aca="false">IF(AA17="Р",8,"")</f>
        <v/>
      </c>
      <c r="AB18" s="170" t="n">
        <f aca="false">IF(AB17="Р",8,"")</f>
        <v>8</v>
      </c>
      <c r="AC18" s="170" t="n">
        <f aca="false">IF(AC17="Р",8,"")</f>
        <v>8</v>
      </c>
      <c r="AD18" s="170" t="n">
        <f aca="false">IF(AD17="Р",8,"")</f>
        <v>8</v>
      </c>
      <c r="AE18" s="170" t="n">
        <f aca="false">IF(AE17="Р",8,"")</f>
        <v>8</v>
      </c>
      <c r="AF18" s="170" t="str">
        <f aca="false">IF(AF17="Р",8,"")</f>
        <v/>
      </c>
      <c r="AG18" s="170" t="str">
        <f aca="false">IF(AG17="Р",8,"")</f>
        <v/>
      </c>
      <c r="AH18" s="76"/>
      <c r="AI18" s="76"/>
      <c r="AJ18" s="79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102"/>
      <c r="D19" s="60"/>
      <c r="E19" s="100"/>
      <c r="F19" s="82" t="str">
        <f aca="false">IF(F20&gt;0,"НУ","")</f>
        <v/>
      </c>
      <c r="G19" s="82" t="str">
        <f aca="false">IF(G20&gt;0,"НУ","")</f>
        <v/>
      </c>
      <c r="H19" s="82" t="str">
        <f aca="false">IF(H20&gt;0,"НУ","")</f>
        <v/>
      </c>
      <c r="I19" s="82" t="str">
        <f aca="false">IF(I20&gt;0,"НУ","")</f>
        <v/>
      </c>
      <c r="J19" s="82" t="str">
        <f aca="false">IF(J20&gt;0,"НУ","")</f>
        <v/>
      </c>
      <c r="K19" s="82" t="str">
        <f aca="false">IF(K20&gt;0,"НУ","")</f>
        <v/>
      </c>
      <c r="L19" s="82" t="str">
        <f aca="false">IF(L20&gt;0,"НУ","")</f>
        <v/>
      </c>
      <c r="M19" s="82" t="str">
        <f aca="false">IF(M20&gt;0,"НУ","")</f>
        <v/>
      </c>
      <c r="N19" s="82" t="str">
        <f aca="false">IF(N20&gt;0,"НУ","")</f>
        <v/>
      </c>
      <c r="O19" s="82" t="str">
        <f aca="false">IF(O20&gt;0,"НУ","")</f>
        <v/>
      </c>
      <c r="P19" s="82" t="str">
        <f aca="false">IF(P20&gt;0,"НУ","")</f>
        <v/>
      </c>
      <c r="Q19" s="82" t="str">
        <f aca="false">IF(Q20&gt;0,"НУ","")</f>
        <v/>
      </c>
      <c r="R19" s="82" t="str">
        <f aca="false">IF(R20&gt;0,"НУ","")</f>
        <v/>
      </c>
      <c r="S19" s="82" t="str">
        <f aca="false">IF(S20&gt;0,"НУ","")</f>
        <v/>
      </c>
      <c r="T19" s="82" t="str">
        <f aca="false">IF(T20&gt;0,"НУ","")</f>
        <v/>
      </c>
      <c r="U19" s="82" t="str">
        <f aca="false">IF(U20&gt;0,"НУ","")</f>
        <v/>
      </c>
      <c r="V19" s="82" t="str">
        <f aca="false">IF(V20&gt;0,"НУ","")</f>
        <v/>
      </c>
      <c r="W19" s="82" t="str">
        <f aca="false">IF(W20&gt;0,"НУ","")</f>
        <v/>
      </c>
      <c r="X19" s="82" t="str">
        <f aca="false">IF(X20&gt;0,"НУ","")</f>
        <v/>
      </c>
      <c r="Y19" s="82" t="str">
        <f aca="false">IF(Y20&gt;0,"НУ","")</f>
        <v/>
      </c>
      <c r="Z19" s="82" t="str">
        <f aca="false">IF(Z20&gt;0,"НУ","")</f>
        <v/>
      </c>
      <c r="AA19" s="82" t="str">
        <f aca="false">IF(AA20&gt;0,"НУ","")</f>
        <v/>
      </c>
      <c r="AB19" s="82" t="str">
        <f aca="false">IF(AB20&gt;0,"НУ","")</f>
        <v/>
      </c>
      <c r="AC19" s="82" t="str">
        <f aca="false">IF(AC20&gt;0,"НУ","")</f>
        <v/>
      </c>
      <c r="AD19" s="82" t="str">
        <f aca="false">IF(AD20&gt;0,"НУ","")</f>
        <v/>
      </c>
      <c r="AE19" s="82" t="str">
        <f aca="false">IF(AE20&gt;0,"НУ","")</f>
        <v/>
      </c>
      <c r="AF19" s="82" t="str">
        <f aca="false">IF(AF20&gt;0,"НУ","")</f>
        <v/>
      </c>
      <c r="AG19" s="82" t="str">
        <f aca="false">IF(AG20&gt;0,"НУ","")</f>
        <v/>
      </c>
      <c r="AH19" s="82"/>
      <c r="AI19" s="82"/>
      <c r="AJ19" s="173"/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102"/>
      <c r="D20" s="60"/>
      <c r="E20" s="101"/>
      <c r="F20" s="87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91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/>
      </c>
      <c r="C21" s="102"/>
      <c r="D21" s="60" t="str">
        <f aca="false">IFERROR(VLOOKUP($C21,Списки!$A$1:$C$3999,3,0),"")</f>
        <v/>
      </c>
      <c r="E21" s="92"/>
      <c r="F21" s="61" t="str">
        <f aca="false">VLOOKUP(F$11,Графік!$A$5:$C$32,3,0)</f>
        <v>Р</v>
      </c>
      <c r="G21" s="158" t="str">
        <f aca="false">VLOOKUP(G$11,Графік!$A$5:$C$32,3,0)</f>
        <v>Р</v>
      </c>
      <c r="H21" s="158" t="str">
        <f aca="false">VLOOKUP(H$11,Графік!$A$5:$C$32,3,0)</f>
        <v>ВВ</v>
      </c>
      <c r="I21" s="158" t="str">
        <f aca="false">VLOOKUP(I$11,Графік!$A$5:$C$32,3,0)</f>
        <v>ВВ</v>
      </c>
      <c r="J21" s="158" t="str">
        <f aca="false">VLOOKUP(J$11,Графік!$A$5:$C$32,3,0)</f>
        <v>Р</v>
      </c>
      <c r="K21" s="158" t="str">
        <f aca="false">VLOOKUP(K$11,Графік!$A$5:$C$32,3,0)</f>
        <v>Р</v>
      </c>
      <c r="L21" s="158" t="str">
        <f aca="false">VLOOKUP(L$11,Графік!$A$5:$C$32,3,0)</f>
        <v>Р</v>
      </c>
      <c r="M21" s="158" t="str">
        <f aca="false">VLOOKUP(M$11,Графік!$A$5:$C$32,3,0)</f>
        <v>Р</v>
      </c>
      <c r="N21" s="158" t="str">
        <f aca="false">VLOOKUP(N$11,Графік!$A$5:$C$32,3,0)</f>
        <v>ВВ</v>
      </c>
      <c r="O21" s="158" t="str">
        <f aca="false">VLOOKUP(O$11,Графік!$A$5:$C$32,3,0)</f>
        <v>ВВ</v>
      </c>
      <c r="P21" s="158" t="str">
        <f aca="false">VLOOKUP(P$11,Графік!$A$5:$C$32,3,0)</f>
        <v>Р</v>
      </c>
      <c r="Q21" s="158" t="str">
        <f aca="false">VLOOKUP(Q$11,Графік!$A$5:$C$32,3,0)</f>
        <v>Р</v>
      </c>
      <c r="R21" s="158" t="str">
        <f aca="false">VLOOKUP(R$11,Графік!$A$5:$C$32,3,0)</f>
        <v>Р</v>
      </c>
      <c r="S21" s="158" t="str">
        <f aca="false">VLOOKUP(S$11,Графік!$A$5:$C$32,3,0)</f>
        <v>Р</v>
      </c>
      <c r="T21" s="158" t="str">
        <f aca="false">VLOOKUP(T$11,Графік!$A$5:$C$32,3,0)</f>
        <v>ВВ</v>
      </c>
      <c r="U21" s="158" t="str">
        <f aca="false">VLOOKUP(U$11,Графік!$A$5:$C$32,3,0)</f>
        <v>ВВ</v>
      </c>
      <c r="V21" s="158" t="str">
        <f aca="false">VLOOKUP(V$11,Графік!$A$5:$C$32,3,0)</f>
        <v>Р</v>
      </c>
      <c r="W21" s="158" t="str">
        <f aca="false">VLOOKUP(W$11,Графік!$A$5:$C$32,3,0)</f>
        <v>Р</v>
      </c>
      <c r="X21" s="158" t="str">
        <f aca="false">VLOOKUP(X$11,Графік!$A$5:$C$32,3,0)</f>
        <v>Р</v>
      </c>
      <c r="Y21" s="158" t="str">
        <f aca="false">VLOOKUP(Y$11,Графік!$A$5:$C$32,3,0)</f>
        <v>Р</v>
      </c>
      <c r="Z21" s="158" t="str">
        <f aca="false">VLOOKUP(Z$11,Графік!$A$5:$C$32,3,0)</f>
        <v>ВВ</v>
      </c>
      <c r="AA21" s="158" t="str">
        <f aca="false">VLOOKUP(AA$11,Графік!$A$5:$C$32,3,0)</f>
        <v>ВВ</v>
      </c>
      <c r="AB21" s="158" t="str">
        <f aca="false">VLOOKUP(AB$11,Графік!$A$5:$C$32,3,0)</f>
        <v>Р</v>
      </c>
      <c r="AC21" s="158" t="str">
        <f aca="false">VLOOKUP(AC$11,Графік!$A$5:$C$32,3,0)</f>
        <v>Р</v>
      </c>
      <c r="AD21" s="158" t="str">
        <f aca="false">VLOOKUP(AD$11,Графік!$A$5:$C$32,3,0)</f>
        <v>Р</v>
      </c>
      <c r="AE21" s="158" t="str">
        <f aca="false">VLOOKUP(AE$11,Графік!$A$5:$C$32,3,0)</f>
        <v>Р</v>
      </c>
      <c r="AF21" s="158" t="str">
        <f aca="false">VLOOKUP(AF$11,Графік!$A$5:$C$32,3,0)</f>
        <v>ВВ</v>
      </c>
      <c r="AG21" s="158" t="str">
        <f aca="false">VLOOKUP(AG$11,Графік!$A$5:$C$32,3,0)</f>
        <v>ВВ</v>
      </c>
      <c r="AH21" s="158"/>
      <c r="AI21" s="158"/>
      <c r="AJ21" s="161"/>
      <c r="AK21" s="93" t="n">
        <f aca="false">SUMIF($F21:$AJ24,"Р",$F22:$AJ22)</f>
        <v>144</v>
      </c>
      <c r="AL21" s="94" t="n">
        <f aca="false">SUMIF($F23:$AJ24,"НУ",$F24:$AJ24)</f>
        <v>0</v>
      </c>
      <c r="AM21" s="95" t="n">
        <f aca="false">SUMIF(F21:AJ24,"РВ",F22:AJ22)</f>
        <v>0</v>
      </c>
      <c r="AN21" s="96" t="n">
        <f aca="false">AK21+AL21+AM21</f>
        <v>144</v>
      </c>
      <c r="AO21" s="70" t="n">
        <f aca="false">COUNTIF($F21:$AJ24,"=Р")</f>
        <v>18</v>
      </c>
      <c r="AP21" s="97" t="n">
        <f aca="false">COUNTIF($F21:$AJ24,"=ВВ")</f>
        <v>10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0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0</v>
      </c>
      <c r="BA21" s="73" t="str">
        <f aca="false">IF(C21&gt;1,Графік!$D$36,"")</f>
        <v/>
      </c>
    </row>
    <row r="22" customFormat="false" ht="15" hidden="false" customHeight="true" outlineLevel="0" collapsed="false">
      <c r="A22" s="57"/>
      <c r="B22" s="58"/>
      <c r="C22" s="102"/>
      <c r="D22" s="60"/>
      <c r="E22" s="100"/>
      <c r="F22" s="75" t="n">
        <f aca="false">IF(F21="Р",8,"")</f>
        <v>8</v>
      </c>
      <c r="G22" s="76" t="n">
        <f aca="false">IF(G21="Р",8,"")</f>
        <v>8</v>
      </c>
      <c r="H22" s="170" t="str">
        <f aca="false">IF(H21="Р",8,"")</f>
        <v/>
      </c>
      <c r="I22" s="170" t="str">
        <f aca="false">IF(I21="Р",8,"")</f>
        <v/>
      </c>
      <c r="J22" s="170" t="n">
        <f aca="false">IF(J21="Р",8,"")</f>
        <v>8</v>
      </c>
      <c r="K22" s="170" t="n">
        <f aca="false">IF(K21="Р",8,"")</f>
        <v>8</v>
      </c>
      <c r="L22" s="170" t="n">
        <f aca="false">IF(L21="Р",8,"")</f>
        <v>8</v>
      </c>
      <c r="M22" s="170" t="n">
        <f aca="false">IF(M21="Р",8,"")</f>
        <v>8</v>
      </c>
      <c r="N22" s="170" t="str">
        <f aca="false">IF(N21="Р",8,"")</f>
        <v/>
      </c>
      <c r="O22" s="170" t="str">
        <f aca="false">IF(O21="Р",8,"")</f>
        <v/>
      </c>
      <c r="P22" s="170" t="n">
        <f aca="false">IF(P21="Р",8,"")</f>
        <v>8</v>
      </c>
      <c r="Q22" s="170" t="n">
        <f aca="false">IF(Q21="Р",8,"")</f>
        <v>8</v>
      </c>
      <c r="R22" s="170" t="n">
        <f aca="false">IF(R21="Р",8,"")</f>
        <v>8</v>
      </c>
      <c r="S22" s="170" t="n">
        <f aca="false">IF(S21="Р",8,"")</f>
        <v>8</v>
      </c>
      <c r="T22" s="170" t="str">
        <f aca="false">IF(T21="Р",8,"")</f>
        <v/>
      </c>
      <c r="U22" s="170" t="str">
        <f aca="false">IF(U21="Р",8,"")</f>
        <v/>
      </c>
      <c r="V22" s="170" t="n">
        <f aca="false">IF(V21="Р",8,"")</f>
        <v>8</v>
      </c>
      <c r="W22" s="170" t="n">
        <f aca="false">IF(W21="Р",8,"")</f>
        <v>8</v>
      </c>
      <c r="X22" s="170" t="n">
        <f aca="false">IF(X21="Р",8,"")</f>
        <v>8</v>
      </c>
      <c r="Y22" s="170" t="n">
        <f aca="false">IF(Y21="Р",8,"")</f>
        <v>8</v>
      </c>
      <c r="Z22" s="170" t="str">
        <f aca="false">IF(Z21="Р",8,"")</f>
        <v/>
      </c>
      <c r="AA22" s="170" t="str">
        <f aca="false">IF(AA21="Р",8,"")</f>
        <v/>
      </c>
      <c r="AB22" s="170" t="n">
        <f aca="false">IF(AB21="Р",8,"")</f>
        <v>8</v>
      </c>
      <c r="AC22" s="170" t="n">
        <f aca="false">IF(AC21="Р",8,"")</f>
        <v>8</v>
      </c>
      <c r="AD22" s="170" t="n">
        <f aca="false">IF(AD21="Р",8,"")</f>
        <v>8</v>
      </c>
      <c r="AE22" s="170" t="n">
        <f aca="false">IF(AE21="Р",8,"")</f>
        <v>8</v>
      </c>
      <c r="AF22" s="170" t="str">
        <f aca="false">IF(AF21="Р",8,"")</f>
        <v/>
      </c>
      <c r="AG22" s="170" t="str">
        <f aca="false">IF(AG21="Р",8,"")</f>
        <v/>
      </c>
      <c r="AH22" s="76"/>
      <c r="AI22" s="76"/>
      <c r="AJ22" s="79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102"/>
      <c r="D23" s="60"/>
      <c r="E23" s="100"/>
      <c r="F23" s="82" t="str">
        <f aca="false">IF(F24&gt;0,"НУ","")</f>
        <v/>
      </c>
      <c r="G23" s="82" t="str">
        <f aca="false">IF(G24&gt;0,"НУ","")</f>
        <v/>
      </c>
      <c r="H23" s="82" t="str">
        <f aca="false">IF(H24&gt;0,"НУ","")</f>
        <v/>
      </c>
      <c r="I23" s="82" t="str">
        <f aca="false">IF(I24&gt;0,"НУ","")</f>
        <v/>
      </c>
      <c r="J23" s="82" t="str">
        <f aca="false">IF(J24&gt;0,"НУ","")</f>
        <v/>
      </c>
      <c r="K23" s="82" t="str">
        <f aca="false">IF(K24&gt;0,"НУ","")</f>
        <v/>
      </c>
      <c r="L23" s="82" t="str">
        <f aca="false">IF(L24&gt;0,"НУ","")</f>
        <v/>
      </c>
      <c r="M23" s="82" t="str">
        <f aca="false">IF(M24&gt;0,"НУ","")</f>
        <v/>
      </c>
      <c r="N23" s="82" t="str">
        <f aca="false">IF(N24&gt;0,"НУ","")</f>
        <v/>
      </c>
      <c r="O23" s="82" t="str">
        <f aca="false">IF(O24&gt;0,"НУ","")</f>
        <v/>
      </c>
      <c r="P23" s="82" t="str">
        <f aca="false">IF(P24&gt;0,"НУ","")</f>
        <v/>
      </c>
      <c r="Q23" s="82" t="str">
        <f aca="false">IF(Q24&gt;0,"НУ","")</f>
        <v/>
      </c>
      <c r="R23" s="82" t="str">
        <f aca="false">IF(R24&gt;0,"НУ","")</f>
        <v/>
      </c>
      <c r="S23" s="82" t="str">
        <f aca="false">IF(S24&gt;0,"НУ","")</f>
        <v/>
      </c>
      <c r="T23" s="82" t="str">
        <f aca="false">IF(T24&gt;0,"НУ","")</f>
        <v/>
      </c>
      <c r="U23" s="82" t="str">
        <f aca="false">IF(U24&gt;0,"НУ","")</f>
        <v/>
      </c>
      <c r="V23" s="82" t="str">
        <f aca="false">IF(V24&gt;0,"НУ","")</f>
        <v/>
      </c>
      <c r="W23" s="82" t="str">
        <f aca="false">IF(W24&gt;0,"НУ","")</f>
        <v/>
      </c>
      <c r="X23" s="82" t="str">
        <f aca="false">IF(X24&gt;0,"НУ","")</f>
        <v/>
      </c>
      <c r="Y23" s="82" t="str">
        <f aca="false">IF(Y24&gt;0,"НУ","")</f>
        <v/>
      </c>
      <c r="Z23" s="82" t="str">
        <f aca="false">IF(Z24&gt;0,"НУ","")</f>
        <v/>
      </c>
      <c r="AA23" s="82" t="str">
        <f aca="false">IF(AA24&gt;0,"НУ","")</f>
        <v/>
      </c>
      <c r="AB23" s="82" t="str">
        <f aca="false">IF(AB24&gt;0,"НУ","")</f>
        <v/>
      </c>
      <c r="AC23" s="82" t="str">
        <f aca="false">IF(AC24&gt;0,"НУ","")</f>
        <v/>
      </c>
      <c r="AD23" s="82" t="str">
        <f aca="false">IF(AD24&gt;0,"НУ","")</f>
        <v/>
      </c>
      <c r="AE23" s="82" t="str">
        <f aca="false">IF(AE24&gt;0,"НУ","")</f>
        <v/>
      </c>
      <c r="AF23" s="82" t="str">
        <f aca="false">IF(AF24&gt;0,"НУ","")</f>
        <v/>
      </c>
      <c r="AG23" s="82" t="str">
        <f aca="false">IF(AG24&gt;0,"НУ","")</f>
        <v/>
      </c>
      <c r="AH23" s="82"/>
      <c r="AI23" s="82"/>
      <c r="AJ23" s="173"/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102"/>
      <c r="D24" s="60"/>
      <c r="E24" s="101"/>
      <c r="F24" s="87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91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/>
      </c>
      <c r="C25" s="102"/>
      <c r="D25" s="60" t="str">
        <f aca="false">IFERROR(VLOOKUP($C25,Списки!$A$1:$C$3999,3,0),"")</f>
        <v/>
      </c>
      <c r="E25" s="92"/>
      <c r="F25" s="61" t="str">
        <f aca="false">VLOOKUP(F$11,Графік!$A$5:$C$32,3,0)</f>
        <v>Р</v>
      </c>
      <c r="G25" s="158" t="str">
        <f aca="false">VLOOKUP(G$11,Графік!$A$5:$C$32,3,0)</f>
        <v>Р</v>
      </c>
      <c r="H25" s="158" t="str">
        <f aca="false">VLOOKUP(H$11,Графік!$A$5:$C$32,3,0)</f>
        <v>ВВ</v>
      </c>
      <c r="I25" s="158" t="str">
        <f aca="false">VLOOKUP(I$11,Графік!$A$5:$C$32,3,0)</f>
        <v>ВВ</v>
      </c>
      <c r="J25" s="158" t="str">
        <f aca="false">VLOOKUP(J$11,Графік!$A$5:$C$32,3,0)</f>
        <v>Р</v>
      </c>
      <c r="K25" s="158" t="str">
        <f aca="false">VLOOKUP(K$11,Графік!$A$5:$C$32,3,0)</f>
        <v>Р</v>
      </c>
      <c r="L25" s="158" t="str">
        <f aca="false">VLOOKUP(L$11,Графік!$A$5:$C$32,3,0)</f>
        <v>Р</v>
      </c>
      <c r="M25" s="158" t="str">
        <f aca="false">VLOOKUP(M$11,Графік!$A$5:$C$32,3,0)</f>
        <v>Р</v>
      </c>
      <c r="N25" s="158" t="str">
        <f aca="false">VLOOKUP(N$11,Графік!$A$5:$C$32,3,0)</f>
        <v>ВВ</v>
      </c>
      <c r="O25" s="158" t="str">
        <f aca="false">VLOOKUP(O$11,Графік!$A$5:$C$32,3,0)</f>
        <v>ВВ</v>
      </c>
      <c r="P25" s="158" t="str">
        <f aca="false">VLOOKUP(P$11,Графік!$A$5:$C$32,3,0)</f>
        <v>Р</v>
      </c>
      <c r="Q25" s="158" t="str">
        <f aca="false">VLOOKUP(Q$11,Графік!$A$5:$C$32,3,0)</f>
        <v>Р</v>
      </c>
      <c r="R25" s="158" t="str">
        <f aca="false">VLOOKUP(R$11,Графік!$A$5:$C$32,3,0)</f>
        <v>Р</v>
      </c>
      <c r="S25" s="158" t="str">
        <f aca="false">VLOOKUP(S$11,Графік!$A$5:$C$32,3,0)</f>
        <v>Р</v>
      </c>
      <c r="T25" s="158" t="str">
        <f aca="false">VLOOKUP(T$11,Графік!$A$5:$C$32,3,0)</f>
        <v>ВВ</v>
      </c>
      <c r="U25" s="158" t="str">
        <f aca="false">VLOOKUP(U$11,Графік!$A$5:$C$32,3,0)</f>
        <v>ВВ</v>
      </c>
      <c r="V25" s="158" t="str">
        <f aca="false">VLOOKUP(V$11,Графік!$A$5:$C$32,3,0)</f>
        <v>Р</v>
      </c>
      <c r="W25" s="158" t="str">
        <f aca="false">VLOOKUP(W$11,Графік!$A$5:$C$32,3,0)</f>
        <v>Р</v>
      </c>
      <c r="X25" s="158" t="str">
        <f aca="false">VLOOKUP(X$11,Графік!$A$5:$C$32,3,0)</f>
        <v>Р</v>
      </c>
      <c r="Y25" s="158" t="str">
        <f aca="false">VLOOKUP(Y$11,Графік!$A$5:$C$32,3,0)</f>
        <v>Р</v>
      </c>
      <c r="Z25" s="158" t="str">
        <f aca="false">VLOOKUP(Z$11,Графік!$A$5:$C$32,3,0)</f>
        <v>ВВ</v>
      </c>
      <c r="AA25" s="158" t="str">
        <f aca="false">VLOOKUP(AA$11,Графік!$A$5:$C$32,3,0)</f>
        <v>ВВ</v>
      </c>
      <c r="AB25" s="158" t="str">
        <f aca="false">VLOOKUP(AB$11,Графік!$A$5:$C$32,3,0)</f>
        <v>Р</v>
      </c>
      <c r="AC25" s="158" t="str">
        <f aca="false">VLOOKUP(AC$11,Графік!$A$5:$C$32,3,0)</f>
        <v>Р</v>
      </c>
      <c r="AD25" s="158" t="str">
        <f aca="false">VLOOKUP(AD$11,Графік!$A$5:$C$32,3,0)</f>
        <v>Р</v>
      </c>
      <c r="AE25" s="158" t="str">
        <f aca="false">VLOOKUP(AE$11,Графік!$A$5:$C$32,3,0)</f>
        <v>Р</v>
      </c>
      <c r="AF25" s="158" t="str">
        <f aca="false">VLOOKUP(AF$11,Графік!$A$5:$C$32,3,0)</f>
        <v>ВВ</v>
      </c>
      <c r="AG25" s="158" t="str">
        <f aca="false">VLOOKUP(AG$11,Графік!$A$5:$C$32,3,0)</f>
        <v>ВВ</v>
      </c>
      <c r="AH25" s="158"/>
      <c r="AI25" s="158"/>
      <c r="AJ25" s="161"/>
      <c r="AK25" s="93" t="n">
        <f aca="false">SUMIF($F25:$AJ28,"Р",$F26:$AJ26)</f>
        <v>144</v>
      </c>
      <c r="AL25" s="94" t="n">
        <f aca="false">SUMIF($F27:$AJ28,"НУ",$F28:$AJ28)</f>
        <v>0</v>
      </c>
      <c r="AM25" s="95" t="n">
        <f aca="false">SUMIF(F25:AJ28,"РВ",F26:AJ26)</f>
        <v>0</v>
      </c>
      <c r="AN25" s="96" t="n">
        <f aca="false">AK25+AL25+AM25</f>
        <v>144</v>
      </c>
      <c r="AO25" s="70" t="n">
        <f aca="false">COUNTIF($F25:$AJ28,"=Р")</f>
        <v>18</v>
      </c>
      <c r="AP25" s="97" t="n">
        <f aca="false">COUNTIF($F25:$AJ28,"=ВВ")</f>
        <v>10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0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0</v>
      </c>
      <c r="BA25" s="73" t="str">
        <f aca="false">IF(C25&gt;1,Графік!$D$36,"")</f>
        <v/>
      </c>
    </row>
    <row r="26" customFormat="false" ht="15" hidden="false" customHeight="true" outlineLevel="0" collapsed="false">
      <c r="A26" s="57"/>
      <c r="B26" s="58"/>
      <c r="C26" s="102"/>
      <c r="D26" s="60"/>
      <c r="E26" s="100"/>
      <c r="F26" s="75" t="n">
        <f aca="false">IF(F25="Р",8,"")</f>
        <v>8</v>
      </c>
      <c r="G26" s="76" t="n">
        <f aca="false">IF(G25="Р",8,"")</f>
        <v>8</v>
      </c>
      <c r="H26" s="170" t="str">
        <f aca="false">IF(H25="Р",8,"")</f>
        <v/>
      </c>
      <c r="I26" s="170" t="str">
        <f aca="false">IF(I25="Р",8,"")</f>
        <v/>
      </c>
      <c r="J26" s="170" t="n">
        <f aca="false">IF(J25="Р",8,"")</f>
        <v>8</v>
      </c>
      <c r="K26" s="170" t="n">
        <f aca="false">IF(K25="Р",8,"")</f>
        <v>8</v>
      </c>
      <c r="L26" s="170" t="n">
        <f aca="false">IF(L25="Р",8,"")</f>
        <v>8</v>
      </c>
      <c r="M26" s="170" t="n">
        <f aca="false">IF(M25="Р",8,"")</f>
        <v>8</v>
      </c>
      <c r="N26" s="170" t="str">
        <f aca="false">IF(N25="Р",8,"")</f>
        <v/>
      </c>
      <c r="O26" s="170" t="str">
        <f aca="false">IF(O25="Р",8,"")</f>
        <v/>
      </c>
      <c r="P26" s="170" t="n">
        <f aca="false">IF(P25="Р",8,"")</f>
        <v>8</v>
      </c>
      <c r="Q26" s="170" t="n">
        <f aca="false">IF(Q25="Р",8,"")</f>
        <v>8</v>
      </c>
      <c r="R26" s="170" t="n">
        <f aca="false">IF(R25="Р",8,"")</f>
        <v>8</v>
      </c>
      <c r="S26" s="170" t="n">
        <f aca="false">IF(S25="Р",8,"")</f>
        <v>8</v>
      </c>
      <c r="T26" s="170" t="str">
        <f aca="false">IF(T25="Р",8,"")</f>
        <v/>
      </c>
      <c r="U26" s="170" t="str">
        <f aca="false">IF(U25="Р",8,"")</f>
        <v/>
      </c>
      <c r="V26" s="170" t="n">
        <f aca="false">IF(V25="Р",8,"")</f>
        <v>8</v>
      </c>
      <c r="W26" s="170" t="n">
        <f aca="false">IF(W25="Р",8,"")</f>
        <v>8</v>
      </c>
      <c r="X26" s="170" t="n">
        <f aca="false">IF(X25="Р",8,"")</f>
        <v>8</v>
      </c>
      <c r="Y26" s="170" t="n">
        <f aca="false">IF(Y25="Р",8,"")</f>
        <v>8</v>
      </c>
      <c r="Z26" s="170" t="str">
        <f aca="false">IF(Z25="Р",8,"")</f>
        <v/>
      </c>
      <c r="AA26" s="170" t="str">
        <f aca="false">IF(AA25="Р",8,"")</f>
        <v/>
      </c>
      <c r="AB26" s="170" t="n">
        <f aca="false">IF(AB25="Р",8,"")</f>
        <v>8</v>
      </c>
      <c r="AC26" s="170" t="n">
        <f aca="false">IF(AC25="Р",8,"")</f>
        <v>8</v>
      </c>
      <c r="AD26" s="170" t="n">
        <f aca="false">IF(AD25="Р",8,"")</f>
        <v>8</v>
      </c>
      <c r="AE26" s="170" t="n">
        <f aca="false">IF(AE25="Р",8,"")</f>
        <v>8</v>
      </c>
      <c r="AF26" s="170" t="str">
        <f aca="false">IF(AF25="Р",8,"")</f>
        <v/>
      </c>
      <c r="AG26" s="170" t="str">
        <f aca="false">IF(AG25="Р",8,"")</f>
        <v/>
      </c>
      <c r="AH26" s="76"/>
      <c r="AI26" s="76"/>
      <c r="AJ26" s="79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102"/>
      <c r="D27" s="60"/>
      <c r="E27" s="100"/>
      <c r="F27" s="82" t="str">
        <f aca="false">IF(F28&gt;0,"НУ","")</f>
        <v/>
      </c>
      <c r="G27" s="82" t="str">
        <f aca="false">IF(G28&gt;0,"НУ","")</f>
        <v/>
      </c>
      <c r="H27" s="82" t="str">
        <f aca="false">IF(H28&gt;0,"НУ","")</f>
        <v/>
      </c>
      <c r="I27" s="82" t="str">
        <f aca="false">IF(I28&gt;0,"НУ","")</f>
        <v/>
      </c>
      <c r="J27" s="82" t="str">
        <f aca="false">IF(J28&gt;0,"НУ","")</f>
        <v/>
      </c>
      <c r="K27" s="82" t="str">
        <f aca="false">IF(K28&gt;0,"НУ","")</f>
        <v/>
      </c>
      <c r="L27" s="82" t="str">
        <f aca="false">IF(L28&gt;0,"НУ","")</f>
        <v/>
      </c>
      <c r="M27" s="82" t="str">
        <f aca="false">IF(M28&gt;0,"НУ","")</f>
        <v/>
      </c>
      <c r="N27" s="82" t="str">
        <f aca="false">IF(N28&gt;0,"НУ","")</f>
        <v/>
      </c>
      <c r="O27" s="82" t="str">
        <f aca="false">IF(O28&gt;0,"НУ","")</f>
        <v/>
      </c>
      <c r="P27" s="82" t="str">
        <f aca="false">IF(P28&gt;0,"НУ","")</f>
        <v/>
      </c>
      <c r="Q27" s="82" t="str">
        <f aca="false">IF(Q28&gt;0,"НУ","")</f>
        <v/>
      </c>
      <c r="R27" s="82" t="str">
        <f aca="false">IF(R28&gt;0,"НУ","")</f>
        <v/>
      </c>
      <c r="S27" s="82" t="str">
        <f aca="false">IF(S28&gt;0,"НУ","")</f>
        <v/>
      </c>
      <c r="T27" s="82" t="str">
        <f aca="false">IF(T28&gt;0,"НУ","")</f>
        <v/>
      </c>
      <c r="U27" s="82" t="str">
        <f aca="false">IF(U28&gt;0,"НУ","")</f>
        <v/>
      </c>
      <c r="V27" s="82" t="str">
        <f aca="false">IF(V28&gt;0,"НУ","")</f>
        <v/>
      </c>
      <c r="W27" s="82" t="str">
        <f aca="false">IF(W28&gt;0,"НУ","")</f>
        <v/>
      </c>
      <c r="X27" s="82" t="str">
        <f aca="false">IF(X28&gt;0,"НУ","")</f>
        <v/>
      </c>
      <c r="Y27" s="82" t="str">
        <f aca="false">IF(Y28&gt;0,"НУ","")</f>
        <v/>
      </c>
      <c r="Z27" s="82" t="str">
        <f aca="false">IF(Z28&gt;0,"НУ","")</f>
        <v/>
      </c>
      <c r="AA27" s="82" t="str">
        <f aca="false">IF(AA28&gt;0,"НУ","")</f>
        <v/>
      </c>
      <c r="AB27" s="82" t="str">
        <f aca="false">IF(AB28&gt;0,"НУ","")</f>
        <v/>
      </c>
      <c r="AC27" s="82" t="str">
        <f aca="false">IF(AC28&gt;0,"НУ","")</f>
        <v/>
      </c>
      <c r="AD27" s="82" t="str">
        <f aca="false">IF(AD28&gt;0,"НУ","")</f>
        <v/>
      </c>
      <c r="AE27" s="82" t="str">
        <f aca="false">IF(AE28&gt;0,"НУ","")</f>
        <v/>
      </c>
      <c r="AF27" s="82" t="str">
        <f aca="false">IF(AF28&gt;0,"НУ","")</f>
        <v/>
      </c>
      <c r="AG27" s="82" t="str">
        <f aca="false">IF(AG28&gt;0,"НУ","")</f>
        <v/>
      </c>
      <c r="AH27" s="82"/>
      <c r="AI27" s="82"/>
      <c r="AJ27" s="173"/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102"/>
      <c r="D28" s="60"/>
      <c r="E28" s="101"/>
      <c r="F28" s="87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91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/>
      </c>
      <c r="C29" s="102"/>
      <c r="D29" s="60" t="str">
        <f aca="false">IFERROR(VLOOKUP($C29,Списки!$A$1:$C$3999,3,0),"")</f>
        <v/>
      </c>
      <c r="E29" s="92"/>
      <c r="F29" s="61" t="str">
        <f aca="false">VLOOKUP(F$11,Графік!$A$5:$C$32,3,0)</f>
        <v>Р</v>
      </c>
      <c r="G29" s="158" t="str">
        <f aca="false">VLOOKUP(G$11,Графік!$A$5:$C$32,3,0)</f>
        <v>Р</v>
      </c>
      <c r="H29" s="158" t="str">
        <f aca="false">VLOOKUP(H$11,Графік!$A$5:$C$32,3,0)</f>
        <v>ВВ</v>
      </c>
      <c r="I29" s="158" t="str">
        <f aca="false">VLOOKUP(I$11,Графік!$A$5:$C$32,3,0)</f>
        <v>ВВ</v>
      </c>
      <c r="J29" s="158" t="str">
        <f aca="false">VLOOKUP(J$11,Графік!$A$5:$C$32,3,0)</f>
        <v>Р</v>
      </c>
      <c r="K29" s="158" t="str">
        <f aca="false">VLOOKUP(K$11,Графік!$A$5:$C$32,3,0)</f>
        <v>Р</v>
      </c>
      <c r="L29" s="158" t="str">
        <f aca="false">VLOOKUP(L$11,Графік!$A$5:$C$32,3,0)</f>
        <v>Р</v>
      </c>
      <c r="M29" s="158" t="str">
        <f aca="false">VLOOKUP(M$11,Графік!$A$5:$C$32,3,0)</f>
        <v>Р</v>
      </c>
      <c r="N29" s="158" t="str">
        <f aca="false">VLOOKUP(N$11,Графік!$A$5:$C$32,3,0)</f>
        <v>ВВ</v>
      </c>
      <c r="O29" s="158" t="str">
        <f aca="false">VLOOKUP(O$11,Графік!$A$5:$C$32,3,0)</f>
        <v>ВВ</v>
      </c>
      <c r="P29" s="158" t="str">
        <f aca="false">VLOOKUP(P$11,Графік!$A$5:$C$32,3,0)</f>
        <v>Р</v>
      </c>
      <c r="Q29" s="158" t="str">
        <f aca="false">VLOOKUP(Q$11,Графік!$A$5:$C$32,3,0)</f>
        <v>Р</v>
      </c>
      <c r="R29" s="158" t="str">
        <f aca="false">VLOOKUP(R$11,Графік!$A$5:$C$32,3,0)</f>
        <v>Р</v>
      </c>
      <c r="S29" s="158" t="str">
        <f aca="false">VLOOKUP(S$11,Графік!$A$5:$C$32,3,0)</f>
        <v>Р</v>
      </c>
      <c r="T29" s="158" t="str">
        <f aca="false">VLOOKUP(T$11,Графік!$A$5:$C$32,3,0)</f>
        <v>ВВ</v>
      </c>
      <c r="U29" s="158" t="str">
        <f aca="false">VLOOKUP(U$11,Графік!$A$5:$C$32,3,0)</f>
        <v>ВВ</v>
      </c>
      <c r="V29" s="158" t="str">
        <f aca="false">VLOOKUP(V$11,Графік!$A$5:$C$32,3,0)</f>
        <v>Р</v>
      </c>
      <c r="W29" s="158" t="str">
        <f aca="false">VLOOKUP(W$11,Графік!$A$5:$C$32,3,0)</f>
        <v>Р</v>
      </c>
      <c r="X29" s="158" t="str">
        <f aca="false">VLOOKUP(X$11,Графік!$A$5:$C$32,3,0)</f>
        <v>Р</v>
      </c>
      <c r="Y29" s="158" t="str">
        <f aca="false">VLOOKUP(Y$11,Графік!$A$5:$C$32,3,0)</f>
        <v>Р</v>
      </c>
      <c r="Z29" s="158" t="str">
        <f aca="false">VLOOKUP(Z$11,Графік!$A$5:$C$32,3,0)</f>
        <v>ВВ</v>
      </c>
      <c r="AA29" s="158" t="str">
        <f aca="false">VLOOKUP(AA$11,Графік!$A$5:$C$32,3,0)</f>
        <v>ВВ</v>
      </c>
      <c r="AB29" s="158" t="str">
        <f aca="false">VLOOKUP(AB$11,Графік!$A$5:$C$32,3,0)</f>
        <v>Р</v>
      </c>
      <c r="AC29" s="158" t="str">
        <f aca="false">VLOOKUP(AC$11,Графік!$A$5:$C$32,3,0)</f>
        <v>Р</v>
      </c>
      <c r="AD29" s="158" t="str">
        <f aca="false">VLOOKUP(AD$11,Графік!$A$5:$C$32,3,0)</f>
        <v>Р</v>
      </c>
      <c r="AE29" s="158" t="str">
        <f aca="false">VLOOKUP(AE$11,Графік!$A$5:$C$32,3,0)</f>
        <v>Р</v>
      </c>
      <c r="AF29" s="158" t="str">
        <f aca="false">VLOOKUP(AF$11,Графік!$A$5:$C$32,3,0)</f>
        <v>ВВ</v>
      </c>
      <c r="AG29" s="158" t="str">
        <f aca="false">VLOOKUP(AG$11,Графік!$A$5:$C$32,3,0)</f>
        <v>ВВ</v>
      </c>
      <c r="AH29" s="158"/>
      <c r="AI29" s="158"/>
      <c r="AJ29" s="161"/>
      <c r="AK29" s="93" t="n">
        <f aca="false">SUMIF($F29:$AJ32,"Р",$F30:$AJ30)</f>
        <v>144</v>
      </c>
      <c r="AL29" s="94" t="n">
        <f aca="false">SUMIF($F31:$AJ32,"НУ",$F32:$AJ32)</f>
        <v>0</v>
      </c>
      <c r="AM29" s="95" t="n">
        <f aca="false">SUMIF(F29:AJ32,"РВ",F30:AJ30)</f>
        <v>0</v>
      </c>
      <c r="AN29" s="96" t="n">
        <f aca="false">AK29+AL29+AM29</f>
        <v>144</v>
      </c>
      <c r="AO29" s="70" t="n">
        <f aca="false">COUNTIF($F29:$AJ32,"=Р")</f>
        <v>18</v>
      </c>
      <c r="AP29" s="97" t="n">
        <f aca="false">COUNTIF($F29:$AJ32,"=ВВ")</f>
        <v>10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0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str">
        <f aca="false">IF(C29&gt;1,Графік!$D$36,"")</f>
        <v/>
      </c>
    </row>
    <row r="30" customFormat="false" ht="15" hidden="false" customHeight="true" outlineLevel="0" collapsed="false">
      <c r="A30" s="57"/>
      <c r="B30" s="58"/>
      <c r="C30" s="102"/>
      <c r="D30" s="60"/>
      <c r="E30" s="100"/>
      <c r="F30" s="75" t="n">
        <f aca="false">IF(F29="Р",8,"")</f>
        <v>8</v>
      </c>
      <c r="G30" s="76" t="n">
        <f aca="false">IF(G29="Р",8,"")</f>
        <v>8</v>
      </c>
      <c r="H30" s="170" t="str">
        <f aca="false">IF(H29="Р",8,"")</f>
        <v/>
      </c>
      <c r="I30" s="170" t="str">
        <f aca="false">IF(I29="Р",8,"")</f>
        <v/>
      </c>
      <c r="J30" s="170" t="n">
        <f aca="false">IF(J29="Р",8,"")</f>
        <v>8</v>
      </c>
      <c r="K30" s="170" t="n">
        <f aca="false">IF(K29="Р",8,"")</f>
        <v>8</v>
      </c>
      <c r="L30" s="170" t="n">
        <f aca="false">IF(L29="Р",8,"")</f>
        <v>8</v>
      </c>
      <c r="M30" s="170" t="n">
        <f aca="false">IF(M29="Р",8,"")</f>
        <v>8</v>
      </c>
      <c r="N30" s="170" t="str">
        <f aca="false">IF(N29="Р",8,"")</f>
        <v/>
      </c>
      <c r="O30" s="170" t="str">
        <f aca="false">IF(O29="Р",8,"")</f>
        <v/>
      </c>
      <c r="P30" s="170" t="n">
        <f aca="false">IF(P29="Р",8,"")</f>
        <v>8</v>
      </c>
      <c r="Q30" s="170" t="n">
        <f aca="false">IF(Q29="Р",8,"")</f>
        <v>8</v>
      </c>
      <c r="R30" s="170" t="n">
        <f aca="false">IF(R29="Р",8,"")</f>
        <v>8</v>
      </c>
      <c r="S30" s="170" t="n">
        <f aca="false">IF(S29="Р",8,"")</f>
        <v>8</v>
      </c>
      <c r="T30" s="170" t="str">
        <f aca="false">IF(T29="Р",8,"")</f>
        <v/>
      </c>
      <c r="U30" s="170" t="str">
        <f aca="false">IF(U29="Р",8,"")</f>
        <v/>
      </c>
      <c r="V30" s="170" t="n">
        <f aca="false">IF(V29="Р",8,"")</f>
        <v>8</v>
      </c>
      <c r="W30" s="170" t="n">
        <f aca="false">IF(W29="Р",8,"")</f>
        <v>8</v>
      </c>
      <c r="X30" s="170" t="n">
        <f aca="false">IF(X29="Р",8,"")</f>
        <v>8</v>
      </c>
      <c r="Y30" s="170" t="n">
        <f aca="false">IF(Y29="Р",8,"")</f>
        <v>8</v>
      </c>
      <c r="Z30" s="170" t="str">
        <f aca="false">IF(Z29="Р",8,"")</f>
        <v/>
      </c>
      <c r="AA30" s="170" t="str">
        <f aca="false">IF(AA29="Р",8,"")</f>
        <v/>
      </c>
      <c r="AB30" s="170" t="n">
        <f aca="false">IF(AB29="Р",8,"")</f>
        <v>8</v>
      </c>
      <c r="AC30" s="170" t="n">
        <f aca="false">IF(AC29="Р",8,"")</f>
        <v>8</v>
      </c>
      <c r="AD30" s="170" t="n">
        <f aca="false">IF(AD29="Р",8,"")</f>
        <v>8</v>
      </c>
      <c r="AE30" s="170" t="n">
        <f aca="false">IF(AE29="Р",8,"")</f>
        <v>8</v>
      </c>
      <c r="AF30" s="170" t="str">
        <f aca="false">IF(AF29="Р",8,"")</f>
        <v/>
      </c>
      <c r="AG30" s="170" t="str">
        <f aca="false">IF(AG29="Р",8,"")</f>
        <v/>
      </c>
      <c r="AH30" s="76"/>
      <c r="AI30" s="76"/>
      <c r="AJ30" s="79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102"/>
      <c r="D31" s="60"/>
      <c r="E31" s="100"/>
      <c r="F31" s="82" t="str">
        <f aca="false">IF(F32&gt;0,"НУ","")</f>
        <v/>
      </c>
      <c r="G31" s="82" t="str">
        <f aca="false">IF(G32&gt;0,"НУ","")</f>
        <v/>
      </c>
      <c r="H31" s="82" t="str">
        <f aca="false">IF(H32&gt;0,"НУ","")</f>
        <v/>
      </c>
      <c r="I31" s="82" t="str">
        <f aca="false">IF(I32&gt;0,"НУ","")</f>
        <v/>
      </c>
      <c r="J31" s="82" t="str">
        <f aca="false">IF(J32&gt;0,"НУ","")</f>
        <v/>
      </c>
      <c r="K31" s="82" t="str">
        <f aca="false">IF(K32&gt;0,"НУ","")</f>
        <v/>
      </c>
      <c r="L31" s="82" t="str">
        <f aca="false">IF(L32&gt;0,"НУ","")</f>
        <v/>
      </c>
      <c r="M31" s="82" t="str">
        <f aca="false">IF(M32&gt;0,"НУ","")</f>
        <v/>
      </c>
      <c r="N31" s="82" t="str">
        <f aca="false">IF(N32&gt;0,"НУ","")</f>
        <v/>
      </c>
      <c r="O31" s="82" t="str">
        <f aca="false">IF(O32&gt;0,"НУ","")</f>
        <v/>
      </c>
      <c r="P31" s="82" t="str">
        <f aca="false">IF(P32&gt;0,"НУ","")</f>
        <v/>
      </c>
      <c r="Q31" s="82" t="str">
        <f aca="false">IF(Q32&gt;0,"НУ","")</f>
        <v/>
      </c>
      <c r="R31" s="82" t="str">
        <f aca="false">IF(R32&gt;0,"НУ","")</f>
        <v/>
      </c>
      <c r="S31" s="82" t="str">
        <f aca="false">IF(S32&gt;0,"НУ","")</f>
        <v/>
      </c>
      <c r="T31" s="82" t="str">
        <f aca="false">IF(T32&gt;0,"НУ","")</f>
        <v/>
      </c>
      <c r="U31" s="82" t="str">
        <f aca="false">IF(U32&gt;0,"НУ","")</f>
        <v/>
      </c>
      <c r="V31" s="82" t="str">
        <f aca="false">IF(V32&gt;0,"НУ","")</f>
        <v/>
      </c>
      <c r="W31" s="82" t="str">
        <f aca="false">IF(W32&gt;0,"НУ","")</f>
        <v/>
      </c>
      <c r="X31" s="82" t="str">
        <f aca="false">IF(X32&gt;0,"НУ","")</f>
        <v/>
      </c>
      <c r="Y31" s="82" t="str">
        <f aca="false">IF(Y32&gt;0,"НУ","")</f>
        <v/>
      </c>
      <c r="Z31" s="82" t="str">
        <f aca="false">IF(Z32&gt;0,"НУ","")</f>
        <v/>
      </c>
      <c r="AA31" s="82" t="str">
        <f aca="false">IF(AA32&gt;0,"НУ","")</f>
        <v/>
      </c>
      <c r="AB31" s="82" t="str">
        <f aca="false">IF(AB32&gt;0,"НУ","")</f>
        <v/>
      </c>
      <c r="AC31" s="82" t="str">
        <f aca="false">IF(AC32&gt;0,"НУ","")</f>
        <v/>
      </c>
      <c r="AD31" s="82" t="str">
        <f aca="false">IF(AD32&gt;0,"НУ","")</f>
        <v/>
      </c>
      <c r="AE31" s="82" t="str">
        <f aca="false">IF(AE32&gt;0,"НУ","")</f>
        <v/>
      </c>
      <c r="AF31" s="82" t="str">
        <f aca="false">IF(AF32&gt;0,"НУ","")</f>
        <v/>
      </c>
      <c r="AG31" s="82" t="str">
        <f aca="false">IF(AG32&gt;0,"НУ","")</f>
        <v/>
      </c>
      <c r="AH31" s="82"/>
      <c r="AI31" s="82"/>
      <c r="AJ31" s="173"/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102"/>
      <c r="D32" s="60"/>
      <c r="E32" s="101"/>
      <c r="F32" s="87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91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/>
      </c>
      <c r="C33" s="102"/>
      <c r="D33" s="60" t="str">
        <f aca="false">IFERROR(VLOOKUP($C33,Списки!$A$1:$C$3999,3,0),"")</f>
        <v/>
      </c>
      <c r="E33" s="92"/>
      <c r="F33" s="61" t="str">
        <f aca="false">VLOOKUP(F$11,Графік!$A$5:$C$32,3,0)</f>
        <v>Р</v>
      </c>
      <c r="G33" s="158" t="str">
        <f aca="false">VLOOKUP(G$11,Графік!$A$5:$C$32,3,0)</f>
        <v>Р</v>
      </c>
      <c r="H33" s="158" t="str">
        <f aca="false">VLOOKUP(H$11,Графік!$A$5:$C$32,3,0)</f>
        <v>ВВ</v>
      </c>
      <c r="I33" s="158" t="str">
        <f aca="false">VLOOKUP(I$11,Графік!$A$5:$C$32,3,0)</f>
        <v>ВВ</v>
      </c>
      <c r="J33" s="158" t="str">
        <f aca="false">VLOOKUP(J$11,Графік!$A$5:$C$32,3,0)</f>
        <v>Р</v>
      </c>
      <c r="K33" s="158" t="str">
        <f aca="false">VLOOKUP(K$11,Графік!$A$5:$C$32,3,0)</f>
        <v>Р</v>
      </c>
      <c r="L33" s="158" t="str">
        <f aca="false">VLOOKUP(L$11,Графік!$A$5:$C$32,3,0)</f>
        <v>Р</v>
      </c>
      <c r="M33" s="158" t="str">
        <f aca="false">VLOOKUP(M$11,Графік!$A$5:$C$32,3,0)</f>
        <v>Р</v>
      </c>
      <c r="N33" s="158" t="str">
        <f aca="false">VLOOKUP(N$11,Графік!$A$5:$C$32,3,0)</f>
        <v>ВВ</v>
      </c>
      <c r="O33" s="158" t="str">
        <f aca="false">VLOOKUP(O$11,Графік!$A$5:$C$32,3,0)</f>
        <v>ВВ</v>
      </c>
      <c r="P33" s="158" t="str">
        <f aca="false">VLOOKUP(P$11,Графік!$A$5:$C$32,3,0)</f>
        <v>Р</v>
      </c>
      <c r="Q33" s="158" t="str">
        <f aca="false">VLOOKUP(Q$11,Графік!$A$5:$C$32,3,0)</f>
        <v>Р</v>
      </c>
      <c r="R33" s="158" t="str">
        <f aca="false">VLOOKUP(R$11,Графік!$A$5:$C$32,3,0)</f>
        <v>Р</v>
      </c>
      <c r="S33" s="158" t="str">
        <f aca="false">VLOOKUP(S$11,Графік!$A$5:$C$32,3,0)</f>
        <v>Р</v>
      </c>
      <c r="T33" s="158" t="str">
        <f aca="false">VLOOKUP(T$11,Графік!$A$5:$C$32,3,0)</f>
        <v>ВВ</v>
      </c>
      <c r="U33" s="158" t="str">
        <f aca="false">VLOOKUP(U$11,Графік!$A$5:$C$32,3,0)</f>
        <v>ВВ</v>
      </c>
      <c r="V33" s="158" t="str">
        <f aca="false">VLOOKUP(V$11,Графік!$A$5:$C$32,3,0)</f>
        <v>Р</v>
      </c>
      <c r="W33" s="158" t="str">
        <f aca="false">VLOOKUP(W$11,Графік!$A$5:$C$32,3,0)</f>
        <v>Р</v>
      </c>
      <c r="X33" s="158" t="str">
        <f aca="false">VLOOKUP(X$11,Графік!$A$5:$C$32,3,0)</f>
        <v>Р</v>
      </c>
      <c r="Y33" s="158" t="str">
        <f aca="false">VLOOKUP(Y$11,Графік!$A$5:$C$32,3,0)</f>
        <v>Р</v>
      </c>
      <c r="Z33" s="158" t="str">
        <f aca="false">VLOOKUP(Z$11,Графік!$A$5:$C$32,3,0)</f>
        <v>ВВ</v>
      </c>
      <c r="AA33" s="158" t="str">
        <f aca="false">VLOOKUP(AA$11,Графік!$A$5:$C$32,3,0)</f>
        <v>ВВ</v>
      </c>
      <c r="AB33" s="158" t="str">
        <f aca="false">VLOOKUP(AB$11,Графік!$A$5:$C$32,3,0)</f>
        <v>Р</v>
      </c>
      <c r="AC33" s="158" t="str">
        <f aca="false">VLOOKUP(AC$11,Графік!$A$5:$C$32,3,0)</f>
        <v>Р</v>
      </c>
      <c r="AD33" s="158" t="str">
        <f aca="false">VLOOKUP(AD$11,Графік!$A$5:$C$32,3,0)</f>
        <v>Р</v>
      </c>
      <c r="AE33" s="158" t="str">
        <f aca="false">VLOOKUP(AE$11,Графік!$A$5:$C$32,3,0)</f>
        <v>Р</v>
      </c>
      <c r="AF33" s="158" t="str">
        <f aca="false">VLOOKUP(AF$11,Графік!$A$5:$C$32,3,0)</f>
        <v>ВВ</v>
      </c>
      <c r="AG33" s="158" t="str">
        <f aca="false">VLOOKUP(AG$11,Графік!$A$5:$C$32,3,0)</f>
        <v>ВВ</v>
      </c>
      <c r="AH33" s="158"/>
      <c r="AI33" s="158"/>
      <c r="AJ33" s="161"/>
      <c r="AK33" s="93" t="n">
        <f aca="false">SUMIF($F33:$AJ36,"Р",$F34:$AJ34)</f>
        <v>144</v>
      </c>
      <c r="AL33" s="94" t="n">
        <f aca="false">SUMIF($F35:$AJ36,"НУ",$F36:$AJ36)</f>
        <v>0</v>
      </c>
      <c r="AM33" s="95" t="n">
        <f aca="false">SUMIF(F33:AJ36,"РВ",F34:AJ34)</f>
        <v>0</v>
      </c>
      <c r="AN33" s="96" t="n">
        <f aca="false">AK33+AL33+AM33</f>
        <v>144</v>
      </c>
      <c r="AO33" s="70" t="n">
        <f aca="false">COUNTIF($F33:$AJ36,"=Р")</f>
        <v>18</v>
      </c>
      <c r="AP33" s="97" t="n">
        <f aca="false">COUNTIF($F33:$AJ36,"=ВВ")</f>
        <v>10</v>
      </c>
      <c r="AQ33" s="97" t="n">
        <f aca="false">COUNTIF($F33:$AJ36,"=В")</f>
        <v>0</v>
      </c>
      <c r="AR33" s="98" t="n">
        <f aca="false">COUNTIF($F33:$AJ36,"=НА")</f>
        <v>0</v>
      </c>
      <c r="AS33" s="98" t="n">
        <f aca="false">COUNTIF(F33:AJ36,"=ТН")</f>
        <v>0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0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str">
        <f aca="false">IF(C33&gt;1,Графік!$D$36,"")</f>
        <v/>
      </c>
    </row>
    <row r="34" customFormat="false" ht="15" hidden="false" customHeight="true" outlineLevel="0" collapsed="false">
      <c r="A34" s="57"/>
      <c r="B34" s="58"/>
      <c r="C34" s="102"/>
      <c r="D34" s="60"/>
      <c r="E34" s="100"/>
      <c r="F34" s="75" t="n">
        <f aca="false">IF(F33="Р",8,"")</f>
        <v>8</v>
      </c>
      <c r="G34" s="76" t="n">
        <f aca="false">IF(G33="Р",8,"")</f>
        <v>8</v>
      </c>
      <c r="H34" s="170" t="str">
        <f aca="false">IF(H33="Р",8,"")</f>
        <v/>
      </c>
      <c r="I34" s="170" t="str">
        <f aca="false">IF(I33="Р",8,"")</f>
        <v/>
      </c>
      <c r="J34" s="170" t="n">
        <f aca="false">IF(J33="Р",8,"")</f>
        <v>8</v>
      </c>
      <c r="K34" s="170" t="n">
        <f aca="false">IF(K33="Р",8,"")</f>
        <v>8</v>
      </c>
      <c r="L34" s="170" t="n">
        <f aca="false">IF(L33="Р",8,"")</f>
        <v>8</v>
      </c>
      <c r="M34" s="170" t="n">
        <f aca="false">IF(M33="Р",8,"")</f>
        <v>8</v>
      </c>
      <c r="N34" s="170" t="str">
        <f aca="false">IF(N33="Р",8,"")</f>
        <v/>
      </c>
      <c r="O34" s="170" t="str">
        <f aca="false">IF(O33="Р",8,"")</f>
        <v/>
      </c>
      <c r="P34" s="170" t="n">
        <f aca="false">IF(P33="Р",8,"")</f>
        <v>8</v>
      </c>
      <c r="Q34" s="170" t="n">
        <f aca="false">IF(Q33="Р",8,"")</f>
        <v>8</v>
      </c>
      <c r="R34" s="170" t="n">
        <f aca="false">IF(R33="Р",8,"")</f>
        <v>8</v>
      </c>
      <c r="S34" s="170" t="n">
        <f aca="false">IF(S33="Р",8,"")</f>
        <v>8</v>
      </c>
      <c r="T34" s="170" t="str">
        <f aca="false">IF(T33="Р",8,"")</f>
        <v/>
      </c>
      <c r="U34" s="170" t="str">
        <f aca="false">IF(U33="Р",8,"")</f>
        <v/>
      </c>
      <c r="V34" s="170" t="n">
        <f aca="false">IF(V33="Р",8,"")</f>
        <v>8</v>
      </c>
      <c r="W34" s="170" t="n">
        <f aca="false">IF(W33="Р",8,"")</f>
        <v>8</v>
      </c>
      <c r="X34" s="170" t="n">
        <f aca="false">IF(X33="Р",8,"")</f>
        <v>8</v>
      </c>
      <c r="Y34" s="170" t="n">
        <f aca="false">IF(Y33="Р",8,"")</f>
        <v>8</v>
      </c>
      <c r="Z34" s="170" t="str">
        <f aca="false">IF(Z33="Р",8,"")</f>
        <v/>
      </c>
      <c r="AA34" s="170" t="str">
        <f aca="false">IF(AA33="Р",8,"")</f>
        <v/>
      </c>
      <c r="AB34" s="170" t="n">
        <f aca="false">IF(AB33="Р",8,"")</f>
        <v>8</v>
      </c>
      <c r="AC34" s="170" t="n">
        <f aca="false">IF(AC33="Р",8,"")</f>
        <v>8</v>
      </c>
      <c r="AD34" s="170" t="n">
        <f aca="false">IF(AD33="Р",8,"")</f>
        <v>8</v>
      </c>
      <c r="AE34" s="170" t="n">
        <f aca="false">IF(AE33="Р",8,"")</f>
        <v>8</v>
      </c>
      <c r="AF34" s="170" t="str">
        <f aca="false">IF(AF33="Р",8,"")</f>
        <v/>
      </c>
      <c r="AG34" s="170" t="str">
        <f aca="false">IF(AG33="Р",8,"")</f>
        <v/>
      </c>
      <c r="AH34" s="76"/>
      <c r="AI34" s="76"/>
      <c r="AJ34" s="79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102"/>
      <c r="D35" s="60"/>
      <c r="E35" s="100"/>
      <c r="F35" s="82" t="str">
        <f aca="false">IF(F36&gt;0,"НУ","")</f>
        <v/>
      </c>
      <c r="G35" s="82" t="str">
        <f aca="false">IF(G36&gt;0,"НУ","")</f>
        <v/>
      </c>
      <c r="H35" s="82" t="str">
        <f aca="false">IF(H36&gt;0,"НУ","")</f>
        <v/>
      </c>
      <c r="I35" s="82" t="str">
        <f aca="false">IF(I36&gt;0,"НУ","")</f>
        <v/>
      </c>
      <c r="J35" s="82" t="str">
        <f aca="false">IF(J36&gt;0,"НУ","")</f>
        <v/>
      </c>
      <c r="K35" s="82" t="str">
        <f aca="false">IF(K36&gt;0,"НУ","")</f>
        <v/>
      </c>
      <c r="L35" s="82" t="str">
        <f aca="false">IF(L36&gt;0,"НУ","")</f>
        <v/>
      </c>
      <c r="M35" s="82" t="str">
        <f aca="false">IF(M36&gt;0,"НУ","")</f>
        <v/>
      </c>
      <c r="N35" s="82" t="str">
        <f aca="false">IF(N36&gt;0,"НУ","")</f>
        <v/>
      </c>
      <c r="O35" s="82" t="str">
        <f aca="false">IF(O36&gt;0,"НУ","")</f>
        <v/>
      </c>
      <c r="P35" s="82" t="str">
        <f aca="false">IF(P36&gt;0,"НУ","")</f>
        <v/>
      </c>
      <c r="Q35" s="82" t="str">
        <f aca="false">IF(Q36&gt;0,"НУ","")</f>
        <v/>
      </c>
      <c r="R35" s="82" t="str">
        <f aca="false">IF(R36&gt;0,"НУ","")</f>
        <v/>
      </c>
      <c r="S35" s="82" t="str">
        <f aca="false">IF(S36&gt;0,"НУ","")</f>
        <v/>
      </c>
      <c r="T35" s="82" t="str">
        <f aca="false">IF(T36&gt;0,"НУ","")</f>
        <v/>
      </c>
      <c r="U35" s="82" t="str">
        <f aca="false">IF(U36&gt;0,"НУ","")</f>
        <v/>
      </c>
      <c r="V35" s="82" t="str">
        <f aca="false">IF(V36&gt;0,"НУ","")</f>
        <v/>
      </c>
      <c r="W35" s="82" t="str">
        <f aca="false">IF(W36&gt;0,"НУ","")</f>
        <v/>
      </c>
      <c r="X35" s="82" t="str">
        <f aca="false">IF(X36&gt;0,"НУ","")</f>
        <v/>
      </c>
      <c r="Y35" s="82" t="str">
        <f aca="false">IF(Y36&gt;0,"НУ","")</f>
        <v/>
      </c>
      <c r="Z35" s="82" t="str">
        <f aca="false">IF(Z36&gt;0,"НУ","")</f>
        <v/>
      </c>
      <c r="AA35" s="82" t="str">
        <f aca="false">IF(AA36&gt;0,"НУ","")</f>
        <v/>
      </c>
      <c r="AB35" s="82" t="str">
        <f aca="false">IF(AB36&gt;0,"НУ","")</f>
        <v/>
      </c>
      <c r="AC35" s="82" t="str">
        <f aca="false">IF(AC36&gt;0,"НУ","")</f>
        <v/>
      </c>
      <c r="AD35" s="82" t="str">
        <f aca="false">IF(AD36&gt;0,"НУ","")</f>
        <v/>
      </c>
      <c r="AE35" s="82" t="str">
        <f aca="false">IF(AE36&gt;0,"НУ","")</f>
        <v/>
      </c>
      <c r="AF35" s="82" t="str">
        <f aca="false">IF(AF36&gt;0,"НУ","")</f>
        <v/>
      </c>
      <c r="AG35" s="82" t="str">
        <f aca="false">IF(AG36&gt;0,"НУ","")</f>
        <v/>
      </c>
      <c r="AH35" s="82"/>
      <c r="AI35" s="82"/>
      <c r="AJ35" s="173"/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102"/>
      <c r="D36" s="60"/>
      <c r="E36" s="101"/>
      <c r="F36" s="87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91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57" t="n">
        <v>7</v>
      </c>
      <c r="B37" s="58" t="str">
        <f aca="false">IFERROR(VLOOKUP($C37,Списки!$A$1:$C$3999,2,0),"")</f>
        <v/>
      </c>
      <c r="C37" s="102"/>
      <c r="D37" s="60" t="str">
        <f aca="false">IFERROR(VLOOKUP($C37,Списки!$A$1:$C$3999,3,0),"")</f>
        <v/>
      </c>
      <c r="E37" s="92"/>
      <c r="F37" s="61" t="str">
        <f aca="false">VLOOKUP(F$11,Графік!$A$5:$C$32,3,0)</f>
        <v>Р</v>
      </c>
      <c r="G37" s="158" t="str">
        <f aca="false">VLOOKUP(G$11,Графік!$A$5:$C$32,3,0)</f>
        <v>Р</v>
      </c>
      <c r="H37" s="158" t="str">
        <f aca="false">VLOOKUP(H$11,Графік!$A$5:$C$32,3,0)</f>
        <v>ВВ</v>
      </c>
      <c r="I37" s="158" t="str">
        <f aca="false">VLOOKUP(I$11,Графік!$A$5:$C$32,3,0)</f>
        <v>ВВ</v>
      </c>
      <c r="J37" s="158" t="str">
        <f aca="false">VLOOKUP(J$11,Графік!$A$5:$C$32,3,0)</f>
        <v>Р</v>
      </c>
      <c r="K37" s="158" t="str">
        <f aca="false">VLOOKUP(K$11,Графік!$A$5:$C$32,3,0)</f>
        <v>Р</v>
      </c>
      <c r="L37" s="158" t="str">
        <f aca="false">VLOOKUP(L$11,Графік!$A$5:$C$32,3,0)</f>
        <v>Р</v>
      </c>
      <c r="M37" s="158" t="str">
        <f aca="false">VLOOKUP(M$11,Графік!$A$5:$C$32,3,0)</f>
        <v>Р</v>
      </c>
      <c r="N37" s="158" t="str">
        <f aca="false">VLOOKUP(N$11,Графік!$A$5:$C$32,3,0)</f>
        <v>ВВ</v>
      </c>
      <c r="O37" s="158" t="str">
        <f aca="false">VLOOKUP(O$11,Графік!$A$5:$C$32,3,0)</f>
        <v>ВВ</v>
      </c>
      <c r="P37" s="158" t="str">
        <f aca="false">VLOOKUP(P$11,Графік!$A$5:$C$32,3,0)</f>
        <v>Р</v>
      </c>
      <c r="Q37" s="158" t="str">
        <f aca="false">VLOOKUP(Q$11,Графік!$A$5:$C$32,3,0)</f>
        <v>Р</v>
      </c>
      <c r="R37" s="158" t="str">
        <f aca="false">VLOOKUP(R$11,Графік!$A$5:$C$32,3,0)</f>
        <v>Р</v>
      </c>
      <c r="S37" s="158" t="str">
        <f aca="false">VLOOKUP(S$11,Графік!$A$5:$C$32,3,0)</f>
        <v>Р</v>
      </c>
      <c r="T37" s="158" t="str">
        <f aca="false">VLOOKUP(T$11,Графік!$A$5:$C$32,3,0)</f>
        <v>ВВ</v>
      </c>
      <c r="U37" s="158" t="str">
        <f aca="false">VLOOKUP(U$11,Графік!$A$5:$C$32,3,0)</f>
        <v>ВВ</v>
      </c>
      <c r="V37" s="158" t="str">
        <f aca="false">VLOOKUP(V$11,Графік!$A$5:$C$32,3,0)</f>
        <v>Р</v>
      </c>
      <c r="W37" s="158" t="str">
        <f aca="false">VLOOKUP(W$11,Графік!$A$5:$C$32,3,0)</f>
        <v>Р</v>
      </c>
      <c r="X37" s="158" t="str">
        <f aca="false">VLOOKUP(X$11,Графік!$A$5:$C$32,3,0)</f>
        <v>Р</v>
      </c>
      <c r="Y37" s="158" t="str">
        <f aca="false">VLOOKUP(Y$11,Графік!$A$5:$C$32,3,0)</f>
        <v>Р</v>
      </c>
      <c r="Z37" s="158" t="str">
        <f aca="false">VLOOKUP(Z$11,Графік!$A$5:$C$32,3,0)</f>
        <v>ВВ</v>
      </c>
      <c r="AA37" s="158" t="str">
        <f aca="false">VLOOKUP(AA$11,Графік!$A$5:$C$32,3,0)</f>
        <v>ВВ</v>
      </c>
      <c r="AB37" s="158" t="str">
        <f aca="false">VLOOKUP(AB$11,Графік!$A$5:$C$32,3,0)</f>
        <v>Р</v>
      </c>
      <c r="AC37" s="158" t="str">
        <f aca="false">VLOOKUP(AC$11,Графік!$A$5:$C$32,3,0)</f>
        <v>Р</v>
      </c>
      <c r="AD37" s="158" t="str">
        <f aca="false">VLOOKUP(AD$11,Графік!$A$5:$C$32,3,0)</f>
        <v>Р</v>
      </c>
      <c r="AE37" s="158" t="str">
        <f aca="false">VLOOKUP(AE$11,Графік!$A$5:$C$32,3,0)</f>
        <v>Р</v>
      </c>
      <c r="AF37" s="158" t="str">
        <f aca="false">VLOOKUP(AF$11,Графік!$A$5:$C$32,3,0)</f>
        <v>ВВ</v>
      </c>
      <c r="AG37" s="158" t="str">
        <f aca="false">VLOOKUP(AG$11,Графік!$A$5:$C$32,3,0)</f>
        <v>ВВ</v>
      </c>
      <c r="AH37" s="158"/>
      <c r="AI37" s="158"/>
      <c r="AJ37" s="161"/>
      <c r="AK37" s="93" t="n">
        <f aca="false">SUMIF($F37:$AJ40,"Р",$F38:$AJ38)</f>
        <v>144</v>
      </c>
      <c r="AL37" s="94" t="n">
        <f aca="false">SUMIF($F39:$AJ40,"НУ",$F40:$AJ40)</f>
        <v>0</v>
      </c>
      <c r="AM37" s="95" t="n">
        <f aca="false">SUMIF(F37:AJ40,"РВ",F38:AJ38)</f>
        <v>0</v>
      </c>
      <c r="AN37" s="96" t="n">
        <f aca="false">AK37+AL37+AM37</f>
        <v>144</v>
      </c>
      <c r="AO37" s="70" t="n">
        <f aca="false">COUNTIF($F37:$AJ40,"=Р")</f>
        <v>18</v>
      </c>
      <c r="AP37" s="97" t="n">
        <f aca="false">COUNTIF($F37:$AJ40,"=ВВ")</f>
        <v>10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0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0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0</v>
      </c>
      <c r="BA37" s="73" t="str">
        <f aca="false">IF(C37&gt;1,Графік!$D$36,"")</f>
        <v/>
      </c>
    </row>
    <row r="38" customFormat="false" ht="15" hidden="false" customHeight="true" outlineLevel="0" collapsed="false">
      <c r="A38" s="57"/>
      <c r="B38" s="58"/>
      <c r="C38" s="102"/>
      <c r="D38" s="60"/>
      <c r="E38" s="100"/>
      <c r="F38" s="75" t="n">
        <f aca="false">IF(F37="Р",8,"")</f>
        <v>8</v>
      </c>
      <c r="G38" s="76" t="n">
        <f aca="false">IF(G37="Р",8,"")</f>
        <v>8</v>
      </c>
      <c r="H38" s="170" t="str">
        <f aca="false">IF(H37="Р",8,"")</f>
        <v/>
      </c>
      <c r="I38" s="170" t="str">
        <f aca="false">IF(I37="Р",8,"")</f>
        <v/>
      </c>
      <c r="J38" s="170" t="n">
        <f aca="false">IF(J37="Р",8,"")</f>
        <v>8</v>
      </c>
      <c r="K38" s="170" t="n">
        <f aca="false">IF(K37="Р",8,"")</f>
        <v>8</v>
      </c>
      <c r="L38" s="170" t="n">
        <f aca="false">IF(L37="Р",8,"")</f>
        <v>8</v>
      </c>
      <c r="M38" s="170" t="n">
        <f aca="false">IF(M37="Р",8,"")</f>
        <v>8</v>
      </c>
      <c r="N38" s="170" t="str">
        <f aca="false">IF(N37="Р",8,"")</f>
        <v/>
      </c>
      <c r="O38" s="170" t="str">
        <f aca="false">IF(O37="Р",8,"")</f>
        <v/>
      </c>
      <c r="P38" s="170" t="n">
        <f aca="false">IF(P37="Р",8,"")</f>
        <v>8</v>
      </c>
      <c r="Q38" s="170" t="n">
        <f aca="false">IF(Q37="Р",8,"")</f>
        <v>8</v>
      </c>
      <c r="R38" s="170" t="n">
        <f aca="false">IF(R37="Р",8,"")</f>
        <v>8</v>
      </c>
      <c r="S38" s="170" t="n">
        <f aca="false">IF(S37="Р",8,"")</f>
        <v>8</v>
      </c>
      <c r="T38" s="170" t="str">
        <f aca="false">IF(T37="Р",8,"")</f>
        <v/>
      </c>
      <c r="U38" s="170" t="str">
        <f aca="false">IF(U37="Р",8,"")</f>
        <v/>
      </c>
      <c r="V38" s="170" t="n">
        <f aca="false">IF(V37="Р",8,"")</f>
        <v>8</v>
      </c>
      <c r="W38" s="170" t="n">
        <f aca="false">IF(W37="Р",8,"")</f>
        <v>8</v>
      </c>
      <c r="X38" s="170" t="n">
        <f aca="false">IF(X37="Р",8,"")</f>
        <v>8</v>
      </c>
      <c r="Y38" s="170" t="n">
        <f aca="false">IF(Y37="Р",8,"")</f>
        <v>8</v>
      </c>
      <c r="Z38" s="170" t="str">
        <f aca="false">IF(Z37="Р",8,"")</f>
        <v/>
      </c>
      <c r="AA38" s="170" t="str">
        <f aca="false">IF(AA37="Р",8,"")</f>
        <v/>
      </c>
      <c r="AB38" s="170" t="n">
        <f aca="false">IF(AB37="Р",8,"")</f>
        <v>8</v>
      </c>
      <c r="AC38" s="170" t="n">
        <f aca="false">IF(AC37="Р",8,"")</f>
        <v>8</v>
      </c>
      <c r="AD38" s="170" t="n">
        <f aca="false">IF(AD37="Р",8,"")</f>
        <v>8</v>
      </c>
      <c r="AE38" s="170" t="n">
        <f aca="false">IF(AE37="Р",8,"")</f>
        <v>8</v>
      </c>
      <c r="AF38" s="170" t="str">
        <f aca="false">IF(AF37="Р",8,"")</f>
        <v/>
      </c>
      <c r="AG38" s="170" t="str">
        <f aca="false">IF(AG37="Р",8,"")</f>
        <v/>
      </c>
      <c r="AH38" s="76"/>
      <c r="AI38" s="76"/>
      <c r="AJ38" s="79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57"/>
      <c r="B39" s="58"/>
      <c r="C39" s="102"/>
      <c r="D39" s="60"/>
      <c r="E39" s="100"/>
      <c r="F39" s="82" t="str">
        <f aca="false">IF(F40&gt;0,"НУ","")</f>
        <v/>
      </c>
      <c r="G39" s="82" t="str">
        <f aca="false">IF(G40&gt;0,"НУ","")</f>
        <v/>
      </c>
      <c r="H39" s="82" t="str">
        <f aca="false">IF(H40&gt;0,"НУ","")</f>
        <v/>
      </c>
      <c r="I39" s="82" t="str">
        <f aca="false">IF(I40&gt;0,"НУ","")</f>
        <v/>
      </c>
      <c r="J39" s="82" t="str">
        <f aca="false">IF(J40&gt;0,"НУ","")</f>
        <v/>
      </c>
      <c r="K39" s="82" t="str">
        <f aca="false">IF(K40&gt;0,"НУ","")</f>
        <v/>
      </c>
      <c r="L39" s="82" t="str">
        <f aca="false">IF(L40&gt;0,"НУ","")</f>
        <v/>
      </c>
      <c r="M39" s="82" t="str">
        <f aca="false">IF(M40&gt;0,"НУ","")</f>
        <v/>
      </c>
      <c r="N39" s="82" t="str">
        <f aca="false">IF(N40&gt;0,"НУ","")</f>
        <v/>
      </c>
      <c r="O39" s="82" t="str">
        <f aca="false">IF(O40&gt;0,"НУ","")</f>
        <v/>
      </c>
      <c r="P39" s="82" t="str">
        <f aca="false">IF(P40&gt;0,"НУ","")</f>
        <v/>
      </c>
      <c r="Q39" s="82" t="str">
        <f aca="false">IF(Q40&gt;0,"НУ","")</f>
        <v/>
      </c>
      <c r="R39" s="82" t="str">
        <f aca="false">IF(R40&gt;0,"НУ","")</f>
        <v/>
      </c>
      <c r="S39" s="82" t="str">
        <f aca="false">IF(S40&gt;0,"НУ","")</f>
        <v/>
      </c>
      <c r="T39" s="82" t="str">
        <f aca="false">IF(T40&gt;0,"НУ","")</f>
        <v/>
      </c>
      <c r="U39" s="82" t="str">
        <f aca="false">IF(U40&gt;0,"НУ","")</f>
        <v/>
      </c>
      <c r="V39" s="82" t="str">
        <f aca="false">IF(V40&gt;0,"НУ","")</f>
        <v/>
      </c>
      <c r="W39" s="82" t="str">
        <f aca="false">IF(W40&gt;0,"НУ","")</f>
        <v/>
      </c>
      <c r="X39" s="82" t="str">
        <f aca="false">IF(X40&gt;0,"НУ","")</f>
        <v/>
      </c>
      <c r="Y39" s="82" t="str">
        <f aca="false">IF(Y40&gt;0,"НУ","")</f>
        <v/>
      </c>
      <c r="Z39" s="82" t="str">
        <f aca="false">IF(Z40&gt;0,"НУ","")</f>
        <v/>
      </c>
      <c r="AA39" s="82" t="str">
        <f aca="false">IF(AA40&gt;0,"НУ","")</f>
        <v/>
      </c>
      <c r="AB39" s="82" t="str">
        <f aca="false">IF(AB40&gt;0,"НУ","")</f>
        <v/>
      </c>
      <c r="AC39" s="82" t="str">
        <f aca="false">IF(AC40&gt;0,"НУ","")</f>
        <v/>
      </c>
      <c r="AD39" s="82" t="str">
        <f aca="false">IF(AD40&gt;0,"НУ","")</f>
        <v/>
      </c>
      <c r="AE39" s="82" t="str">
        <f aca="false">IF(AE40&gt;0,"НУ","")</f>
        <v/>
      </c>
      <c r="AF39" s="82" t="str">
        <f aca="false">IF(AF40&gt;0,"НУ","")</f>
        <v/>
      </c>
      <c r="AG39" s="82" t="str">
        <f aca="false">IF(AG40&gt;0,"НУ","")</f>
        <v/>
      </c>
      <c r="AH39" s="82"/>
      <c r="AI39" s="82"/>
      <c r="AJ39" s="173"/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57"/>
      <c r="B40" s="58"/>
      <c r="C40" s="102"/>
      <c r="D40" s="60"/>
      <c r="E40" s="101"/>
      <c r="F40" s="87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91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57" t="n">
        <v>8</v>
      </c>
      <c r="B41" s="58" t="str">
        <f aca="false">IFERROR(VLOOKUP($C41,Списки!$A$1:$C$3999,2,0),"")</f>
        <v/>
      </c>
      <c r="C41" s="102"/>
      <c r="D41" s="60" t="str">
        <f aca="false">IFERROR(VLOOKUP($C41,Списки!$A$1:$C$3999,3,0),"")</f>
        <v/>
      </c>
      <c r="E41" s="92"/>
      <c r="F41" s="61" t="str">
        <f aca="false">VLOOKUP(F$11,Графік!$A$5:$C$32,3,0)</f>
        <v>Р</v>
      </c>
      <c r="G41" s="158" t="str">
        <f aca="false">VLOOKUP(G$11,Графік!$A$5:$C$32,3,0)</f>
        <v>Р</v>
      </c>
      <c r="H41" s="158" t="str">
        <f aca="false">VLOOKUP(H$11,Графік!$A$5:$C$32,3,0)</f>
        <v>ВВ</v>
      </c>
      <c r="I41" s="158" t="str">
        <f aca="false">VLOOKUP(I$11,Графік!$A$5:$C$32,3,0)</f>
        <v>ВВ</v>
      </c>
      <c r="J41" s="158" t="str">
        <f aca="false">VLOOKUP(J$11,Графік!$A$5:$C$32,3,0)</f>
        <v>Р</v>
      </c>
      <c r="K41" s="158" t="str">
        <f aca="false">VLOOKUP(K$11,Графік!$A$5:$C$32,3,0)</f>
        <v>Р</v>
      </c>
      <c r="L41" s="158" t="str">
        <f aca="false">VLOOKUP(L$11,Графік!$A$5:$C$32,3,0)</f>
        <v>Р</v>
      </c>
      <c r="M41" s="158" t="str">
        <f aca="false">VLOOKUP(M$11,Графік!$A$5:$C$32,3,0)</f>
        <v>Р</v>
      </c>
      <c r="N41" s="158" t="str">
        <f aca="false">VLOOKUP(N$11,Графік!$A$5:$C$32,3,0)</f>
        <v>ВВ</v>
      </c>
      <c r="O41" s="158" t="str">
        <f aca="false">VLOOKUP(O$11,Графік!$A$5:$C$32,3,0)</f>
        <v>ВВ</v>
      </c>
      <c r="P41" s="158" t="str">
        <f aca="false">VLOOKUP(P$11,Графік!$A$5:$C$32,3,0)</f>
        <v>Р</v>
      </c>
      <c r="Q41" s="158" t="str">
        <f aca="false">VLOOKUP(Q$11,Графік!$A$5:$C$32,3,0)</f>
        <v>Р</v>
      </c>
      <c r="R41" s="158" t="str">
        <f aca="false">VLOOKUP(R$11,Графік!$A$5:$C$32,3,0)</f>
        <v>Р</v>
      </c>
      <c r="S41" s="158" t="str">
        <f aca="false">VLOOKUP(S$11,Графік!$A$5:$C$32,3,0)</f>
        <v>Р</v>
      </c>
      <c r="T41" s="158" t="str">
        <f aca="false">VLOOKUP(T$11,Графік!$A$5:$C$32,3,0)</f>
        <v>ВВ</v>
      </c>
      <c r="U41" s="158" t="str">
        <f aca="false">VLOOKUP(U$11,Графік!$A$5:$C$32,3,0)</f>
        <v>ВВ</v>
      </c>
      <c r="V41" s="158" t="str">
        <f aca="false">VLOOKUP(V$11,Графік!$A$5:$C$32,3,0)</f>
        <v>Р</v>
      </c>
      <c r="W41" s="158" t="str">
        <f aca="false">VLOOKUP(W$11,Графік!$A$5:$C$32,3,0)</f>
        <v>Р</v>
      </c>
      <c r="X41" s="158" t="str">
        <f aca="false">VLOOKUP(X$11,Графік!$A$5:$C$32,3,0)</f>
        <v>Р</v>
      </c>
      <c r="Y41" s="158" t="str">
        <f aca="false">VLOOKUP(Y$11,Графік!$A$5:$C$32,3,0)</f>
        <v>Р</v>
      </c>
      <c r="Z41" s="158" t="str">
        <f aca="false">VLOOKUP(Z$11,Графік!$A$5:$C$32,3,0)</f>
        <v>ВВ</v>
      </c>
      <c r="AA41" s="158" t="str">
        <f aca="false">VLOOKUP(AA$11,Графік!$A$5:$C$32,3,0)</f>
        <v>ВВ</v>
      </c>
      <c r="AB41" s="158" t="str">
        <f aca="false">VLOOKUP(AB$11,Графік!$A$5:$C$32,3,0)</f>
        <v>Р</v>
      </c>
      <c r="AC41" s="158" t="str">
        <f aca="false">VLOOKUP(AC$11,Графік!$A$5:$C$32,3,0)</f>
        <v>Р</v>
      </c>
      <c r="AD41" s="158" t="str">
        <f aca="false">VLOOKUP(AD$11,Графік!$A$5:$C$32,3,0)</f>
        <v>Р</v>
      </c>
      <c r="AE41" s="158" t="str">
        <f aca="false">VLOOKUP(AE$11,Графік!$A$5:$C$32,3,0)</f>
        <v>Р</v>
      </c>
      <c r="AF41" s="158" t="str">
        <f aca="false">VLOOKUP(AF$11,Графік!$A$5:$C$32,3,0)</f>
        <v>ВВ</v>
      </c>
      <c r="AG41" s="158" t="str">
        <f aca="false">VLOOKUP(AG$11,Графік!$A$5:$C$32,3,0)</f>
        <v>ВВ</v>
      </c>
      <c r="AH41" s="158"/>
      <c r="AI41" s="158"/>
      <c r="AJ41" s="161"/>
      <c r="AK41" s="93" t="n">
        <f aca="false">SUMIF($F41:$AJ44,"Р",$F42:$AJ42)</f>
        <v>144</v>
      </c>
      <c r="AL41" s="94" t="n">
        <f aca="false">SUMIF($F43:$AJ44,"НУ",$F44:$AJ44)</f>
        <v>0</v>
      </c>
      <c r="AM41" s="95" t="n">
        <f aca="false">SUMIF(F41:AJ44,"РВ",F42:AJ42)</f>
        <v>0</v>
      </c>
      <c r="AN41" s="96" t="n">
        <f aca="false">AK41+AL41+AM41</f>
        <v>144</v>
      </c>
      <c r="AO41" s="70" t="n">
        <f aca="false">COUNTIF($F41:$AJ44,"=Р")</f>
        <v>18</v>
      </c>
      <c r="AP41" s="97" t="n">
        <f aca="false">COUNTIF($F41:$AJ44,"=ВВ")</f>
        <v>10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0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str">
        <f aca="false">IF(C41&gt;1,Графік!$D$36,"")</f>
        <v/>
      </c>
    </row>
    <row r="42" customFormat="false" ht="15" hidden="false" customHeight="true" outlineLevel="0" collapsed="false">
      <c r="A42" s="57"/>
      <c r="B42" s="58"/>
      <c r="C42" s="102"/>
      <c r="D42" s="60"/>
      <c r="E42" s="100"/>
      <c r="F42" s="75" t="n">
        <f aca="false">IF(F41="Р",8,"")</f>
        <v>8</v>
      </c>
      <c r="G42" s="76" t="n">
        <f aca="false">IF(G41="Р",8,"")</f>
        <v>8</v>
      </c>
      <c r="H42" s="170" t="str">
        <f aca="false">IF(H41="Р",8,"")</f>
        <v/>
      </c>
      <c r="I42" s="170" t="str">
        <f aca="false">IF(I41="Р",8,"")</f>
        <v/>
      </c>
      <c r="J42" s="170" t="n">
        <f aca="false">IF(J41="Р",8,"")</f>
        <v>8</v>
      </c>
      <c r="K42" s="170" t="n">
        <f aca="false">IF(K41="Р",8,"")</f>
        <v>8</v>
      </c>
      <c r="L42" s="170" t="n">
        <f aca="false">IF(L41="Р",8,"")</f>
        <v>8</v>
      </c>
      <c r="M42" s="170" t="n">
        <f aca="false">IF(M41="Р",8,"")</f>
        <v>8</v>
      </c>
      <c r="N42" s="170" t="str">
        <f aca="false">IF(N41="Р",8,"")</f>
        <v/>
      </c>
      <c r="O42" s="170" t="str">
        <f aca="false">IF(O41="Р",8,"")</f>
        <v/>
      </c>
      <c r="P42" s="170" t="n">
        <f aca="false">IF(P41="Р",8,"")</f>
        <v>8</v>
      </c>
      <c r="Q42" s="170" t="n">
        <f aca="false">IF(Q41="Р",8,"")</f>
        <v>8</v>
      </c>
      <c r="R42" s="170" t="n">
        <f aca="false">IF(R41="Р",8,"")</f>
        <v>8</v>
      </c>
      <c r="S42" s="170" t="n">
        <f aca="false">IF(S41="Р",8,"")</f>
        <v>8</v>
      </c>
      <c r="T42" s="170" t="str">
        <f aca="false">IF(T41="Р",8,"")</f>
        <v/>
      </c>
      <c r="U42" s="170" t="str">
        <f aca="false">IF(U41="Р",8,"")</f>
        <v/>
      </c>
      <c r="V42" s="170" t="n">
        <f aca="false">IF(V41="Р",8,"")</f>
        <v>8</v>
      </c>
      <c r="W42" s="170" t="n">
        <f aca="false">IF(W41="Р",8,"")</f>
        <v>8</v>
      </c>
      <c r="X42" s="170" t="n">
        <f aca="false">IF(X41="Р",8,"")</f>
        <v>8</v>
      </c>
      <c r="Y42" s="170" t="n">
        <f aca="false">IF(Y41="Р",8,"")</f>
        <v>8</v>
      </c>
      <c r="Z42" s="170" t="str">
        <f aca="false">IF(Z41="Р",8,"")</f>
        <v/>
      </c>
      <c r="AA42" s="170" t="str">
        <f aca="false">IF(AA41="Р",8,"")</f>
        <v/>
      </c>
      <c r="AB42" s="170" t="n">
        <f aca="false">IF(AB41="Р",8,"")</f>
        <v>8</v>
      </c>
      <c r="AC42" s="170" t="n">
        <f aca="false">IF(AC41="Р",8,"")</f>
        <v>8</v>
      </c>
      <c r="AD42" s="170" t="n">
        <f aca="false">IF(AD41="Р",8,"")</f>
        <v>8</v>
      </c>
      <c r="AE42" s="170" t="n">
        <f aca="false">IF(AE41="Р",8,"")</f>
        <v>8</v>
      </c>
      <c r="AF42" s="170" t="str">
        <f aca="false">IF(AF41="Р",8,"")</f>
        <v/>
      </c>
      <c r="AG42" s="170" t="str">
        <f aca="false">IF(AG41="Р",8,"")</f>
        <v/>
      </c>
      <c r="AH42" s="76"/>
      <c r="AI42" s="76"/>
      <c r="AJ42" s="79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57"/>
      <c r="B43" s="58"/>
      <c r="C43" s="102"/>
      <c r="D43" s="60"/>
      <c r="E43" s="100"/>
      <c r="F43" s="82" t="str">
        <f aca="false">IF(F44&gt;0,"НУ","")</f>
        <v/>
      </c>
      <c r="G43" s="82" t="str">
        <f aca="false">IF(G44&gt;0,"НУ","")</f>
        <v/>
      </c>
      <c r="H43" s="82" t="str">
        <f aca="false">IF(H44&gt;0,"НУ","")</f>
        <v/>
      </c>
      <c r="I43" s="82" t="str">
        <f aca="false">IF(I44&gt;0,"НУ","")</f>
        <v/>
      </c>
      <c r="J43" s="82" t="str">
        <f aca="false">IF(J44&gt;0,"НУ","")</f>
        <v/>
      </c>
      <c r="K43" s="82" t="str">
        <f aca="false">IF(K44&gt;0,"НУ","")</f>
        <v/>
      </c>
      <c r="L43" s="82" t="str">
        <f aca="false">IF(L44&gt;0,"НУ","")</f>
        <v/>
      </c>
      <c r="M43" s="82" t="str">
        <f aca="false">IF(M44&gt;0,"НУ","")</f>
        <v/>
      </c>
      <c r="N43" s="82" t="str">
        <f aca="false">IF(N44&gt;0,"НУ","")</f>
        <v/>
      </c>
      <c r="O43" s="82" t="str">
        <f aca="false">IF(O44&gt;0,"НУ","")</f>
        <v/>
      </c>
      <c r="P43" s="82" t="str">
        <f aca="false">IF(P44&gt;0,"НУ","")</f>
        <v/>
      </c>
      <c r="Q43" s="82" t="str">
        <f aca="false">IF(Q44&gt;0,"НУ","")</f>
        <v/>
      </c>
      <c r="R43" s="82" t="str">
        <f aca="false">IF(R44&gt;0,"НУ","")</f>
        <v/>
      </c>
      <c r="S43" s="82" t="str">
        <f aca="false">IF(S44&gt;0,"НУ","")</f>
        <v/>
      </c>
      <c r="T43" s="82" t="str">
        <f aca="false">IF(T44&gt;0,"НУ","")</f>
        <v/>
      </c>
      <c r="U43" s="82" t="str">
        <f aca="false">IF(U44&gt;0,"НУ","")</f>
        <v/>
      </c>
      <c r="V43" s="82" t="str">
        <f aca="false">IF(V44&gt;0,"НУ","")</f>
        <v/>
      </c>
      <c r="W43" s="82" t="str">
        <f aca="false">IF(W44&gt;0,"НУ","")</f>
        <v/>
      </c>
      <c r="X43" s="82" t="str">
        <f aca="false">IF(X44&gt;0,"НУ","")</f>
        <v/>
      </c>
      <c r="Y43" s="82" t="str">
        <f aca="false">IF(Y44&gt;0,"НУ","")</f>
        <v/>
      </c>
      <c r="Z43" s="82" t="str">
        <f aca="false">IF(Z44&gt;0,"НУ","")</f>
        <v/>
      </c>
      <c r="AA43" s="82" t="str">
        <f aca="false">IF(AA44&gt;0,"НУ","")</f>
        <v/>
      </c>
      <c r="AB43" s="82" t="str">
        <f aca="false">IF(AB44&gt;0,"НУ","")</f>
        <v/>
      </c>
      <c r="AC43" s="82" t="str">
        <f aca="false">IF(AC44&gt;0,"НУ","")</f>
        <v/>
      </c>
      <c r="AD43" s="82" t="str">
        <f aca="false">IF(AD44&gt;0,"НУ","")</f>
        <v/>
      </c>
      <c r="AE43" s="82" t="str">
        <f aca="false">IF(AE44&gt;0,"НУ","")</f>
        <v/>
      </c>
      <c r="AF43" s="82" t="str">
        <f aca="false">IF(AF44&gt;0,"НУ","")</f>
        <v/>
      </c>
      <c r="AG43" s="82" t="str">
        <f aca="false">IF(AG44&gt;0,"НУ","")</f>
        <v/>
      </c>
      <c r="AH43" s="82"/>
      <c r="AI43" s="82"/>
      <c r="AJ43" s="173"/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57"/>
      <c r="B44" s="58"/>
      <c r="C44" s="102"/>
      <c r="D44" s="60"/>
      <c r="E44" s="101"/>
      <c r="F44" s="87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91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57" t="n">
        <v>9</v>
      </c>
      <c r="B45" s="58" t="str">
        <f aca="false">IFERROR(VLOOKUP($C45,Списки!$A$1:$C$3999,2,0),"")</f>
        <v/>
      </c>
      <c r="C45" s="102"/>
      <c r="D45" s="60" t="str">
        <f aca="false">IFERROR(VLOOKUP($C45,Списки!$A$1:$C$3999,3,0),"")</f>
        <v/>
      </c>
      <c r="E45" s="92"/>
      <c r="F45" s="61" t="str">
        <f aca="false">VLOOKUP(F$11,Графік!$A$5:$C$32,3,0)</f>
        <v>Р</v>
      </c>
      <c r="G45" s="158" t="str">
        <f aca="false">VLOOKUP(G$11,Графік!$A$5:$C$32,3,0)</f>
        <v>Р</v>
      </c>
      <c r="H45" s="158" t="str">
        <f aca="false">VLOOKUP(H$11,Графік!$A$5:$C$32,3,0)</f>
        <v>ВВ</v>
      </c>
      <c r="I45" s="158" t="str">
        <f aca="false">VLOOKUP(I$11,Графік!$A$5:$C$32,3,0)</f>
        <v>ВВ</v>
      </c>
      <c r="J45" s="158" t="str">
        <f aca="false">VLOOKUP(J$11,Графік!$A$5:$C$32,3,0)</f>
        <v>Р</v>
      </c>
      <c r="K45" s="158" t="str">
        <f aca="false">VLOOKUP(K$11,Графік!$A$5:$C$32,3,0)</f>
        <v>Р</v>
      </c>
      <c r="L45" s="158" t="str">
        <f aca="false">VLOOKUP(L$11,Графік!$A$5:$C$32,3,0)</f>
        <v>Р</v>
      </c>
      <c r="M45" s="158" t="str">
        <f aca="false">VLOOKUP(M$11,Графік!$A$5:$C$32,3,0)</f>
        <v>Р</v>
      </c>
      <c r="N45" s="158" t="str">
        <f aca="false">VLOOKUP(N$11,Графік!$A$5:$C$32,3,0)</f>
        <v>ВВ</v>
      </c>
      <c r="O45" s="158" t="str">
        <f aca="false">VLOOKUP(O$11,Графік!$A$5:$C$32,3,0)</f>
        <v>ВВ</v>
      </c>
      <c r="P45" s="158" t="str">
        <f aca="false">VLOOKUP(P$11,Графік!$A$5:$C$32,3,0)</f>
        <v>Р</v>
      </c>
      <c r="Q45" s="158" t="str">
        <f aca="false">VLOOKUP(Q$11,Графік!$A$5:$C$32,3,0)</f>
        <v>Р</v>
      </c>
      <c r="R45" s="158" t="str">
        <f aca="false">VLOOKUP(R$11,Графік!$A$5:$C$32,3,0)</f>
        <v>Р</v>
      </c>
      <c r="S45" s="158" t="str">
        <f aca="false">VLOOKUP(S$11,Графік!$A$5:$C$32,3,0)</f>
        <v>Р</v>
      </c>
      <c r="T45" s="158" t="str">
        <f aca="false">VLOOKUP(T$11,Графік!$A$5:$C$32,3,0)</f>
        <v>ВВ</v>
      </c>
      <c r="U45" s="158" t="str">
        <f aca="false">VLOOKUP(U$11,Графік!$A$5:$C$32,3,0)</f>
        <v>ВВ</v>
      </c>
      <c r="V45" s="158" t="str">
        <f aca="false">VLOOKUP(V$11,Графік!$A$5:$C$32,3,0)</f>
        <v>Р</v>
      </c>
      <c r="W45" s="158" t="str">
        <f aca="false">VLOOKUP(W$11,Графік!$A$5:$C$32,3,0)</f>
        <v>Р</v>
      </c>
      <c r="X45" s="158" t="str">
        <f aca="false">VLOOKUP(X$11,Графік!$A$5:$C$32,3,0)</f>
        <v>Р</v>
      </c>
      <c r="Y45" s="158" t="str">
        <f aca="false">VLOOKUP(Y$11,Графік!$A$5:$C$32,3,0)</f>
        <v>Р</v>
      </c>
      <c r="Z45" s="158" t="str">
        <f aca="false">VLOOKUP(Z$11,Графік!$A$5:$C$32,3,0)</f>
        <v>ВВ</v>
      </c>
      <c r="AA45" s="158" t="str">
        <f aca="false">VLOOKUP(AA$11,Графік!$A$5:$C$32,3,0)</f>
        <v>ВВ</v>
      </c>
      <c r="AB45" s="158" t="str">
        <f aca="false">VLOOKUP(AB$11,Графік!$A$5:$C$32,3,0)</f>
        <v>Р</v>
      </c>
      <c r="AC45" s="158" t="str">
        <f aca="false">VLOOKUP(AC$11,Графік!$A$5:$C$32,3,0)</f>
        <v>Р</v>
      </c>
      <c r="AD45" s="158" t="str">
        <f aca="false">VLOOKUP(AD$11,Графік!$A$5:$C$32,3,0)</f>
        <v>Р</v>
      </c>
      <c r="AE45" s="158" t="str">
        <f aca="false">VLOOKUP(AE$11,Графік!$A$5:$C$32,3,0)</f>
        <v>Р</v>
      </c>
      <c r="AF45" s="158" t="str">
        <f aca="false">VLOOKUP(AF$11,Графік!$A$5:$C$32,3,0)</f>
        <v>ВВ</v>
      </c>
      <c r="AG45" s="158" t="str">
        <f aca="false">VLOOKUP(AG$11,Графік!$A$5:$C$32,3,0)</f>
        <v>ВВ</v>
      </c>
      <c r="AH45" s="158"/>
      <c r="AI45" s="158"/>
      <c r="AJ45" s="161"/>
      <c r="AK45" s="93" t="n">
        <f aca="false">SUMIF($F45:$AJ48,"Р",$F46:$AJ46)</f>
        <v>144</v>
      </c>
      <c r="AL45" s="94" t="n">
        <f aca="false">SUMIF($F47:$AJ48,"НУ",$F48:$AJ48)</f>
        <v>0</v>
      </c>
      <c r="AM45" s="95" t="n">
        <f aca="false">SUMIF(F45:AJ48,"РВ",F46:AJ46)</f>
        <v>0</v>
      </c>
      <c r="AN45" s="96" t="n">
        <f aca="false">AK45+AL45+AM45</f>
        <v>144</v>
      </c>
      <c r="AO45" s="70" t="n">
        <f aca="false">COUNTIF($F45:$AJ48,"=Р")</f>
        <v>18</v>
      </c>
      <c r="AP45" s="97" t="n">
        <f aca="false">COUNTIF($F45:$AJ48,"=ВВ")</f>
        <v>10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0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str">
        <f aca="false">IF(C45&gt;1,Графік!$D$36,"")</f>
        <v/>
      </c>
    </row>
    <row r="46" customFormat="false" ht="15" hidden="false" customHeight="true" outlineLevel="0" collapsed="false">
      <c r="A46" s="57"/>
      <c r="B46" s="58"/>
      <c r="C46" s="102"/>
      <c r="D46" s="60"/>
      <c r="E46" s="100"/>
      <c r="F46" s="75" t="n">
        <f aca="false">IF(F45="Р",8,"")</f>
        <v>8</v>
      </c>
      <c r="G46" s="76" t="n">
        <f aca="false">IF(G45="Р",8,"")</f>
        <v>8</v>
      </c>
      <c r="H46" s="170" t="str">
        <f aca="false">IF(H45="Р",8,"")</f>
        <v/>
      </c>
      <c r="I46" s="170" t="str">
        <f aca="false">IF(I45="Р",8,"")</f>
        <v/>
      </c>
      <c r="J46" s="170" t="n">
        <f aca="false">IF(J45="Р",8,"")</f>
        <v>8</v>
      </c>
      <c r="K46" s="170" t="n">
        <f aca="false">IF(K45="Р",8,"")</f>
        <v>8</v>
      </c>
      <c r="L46" s="170" t="n">
        <f aca="false">IF(L45="Р",8,"")</f>
        <v>8</v>
      </c>
      <c r="M46" s="170" t="n">
        <f aca="false">IF(M45="Р",8,"")</f>
        <v>8</v>
      </c>
      <c r="N46" s="170" t="str">
        <f aca="false">IF(N45="Р",8,"")</f>
        <v/>
      </c>
      <c r="O46" s="170" t="str">
        <f aca="false">IF(O45="Р",8,"")</f>
        <v/>
      </c>
      <c r="P46" s="170" t="n">
        <f aca="false">IF(P45="Р",8,"")</f>
        <v>8</v>
      </c>
      <c r="Q46" s="170" t="n">
        <f aca="false">IF(Q45="Р",8,"")</f>
        <v>8</v>
      </c>
      <c r="R46" s="170" t="n">
        <f aca="false">IF(R45="Р",8,"")</f>
        <v>8</v>
      </c>
      <c r="S46" s="170" t="n">
        <f aca="false">IF(S45="Р",8,"")</f>
        <v>8</v>
      </c>
      <c r="T46" s="170" t="str">
        <f aca="false">IF(T45="Р",8,"")</f>
        <v/>
      </c>
      <c r="U46" s="170" t="str">
        <f aca="false">IF(U45="Р",8,"")</f>
        <v/>
      </c>
      <c r="V46" s="170" t="n">
        <f aca="false">IF(V45="Р",8,"")</f>
        <v>8</v>
      </c>
      <c r="W46" s="170" t="n">
        <f aca="false">IF(W45="Р",8,"")</f>
        <v>8</v>
      </c>
      <c r="X46" s="170" t="n">
        <f aca="false">IF(X45="Р",8,"")</f>
        <v>8</v>
      </c>
      <c r="Y46" s="170" t="n">
        <f aca="false">IF(Y45="Р",8,"")</f>
        <v>8</v>
      </c>
      <c r="Z46" s="170" t="str">
        <f aca="false">IF(Z45="Р",8,"")</f>
        <v/>
      </c>
      <c r="AA46" s="170" t="str">
        <f aca="false">IF(AA45="Р",8,"")</f>
        <v/>
      </c>
      <c r="AB46" s="170" t="n">
        <f aca="false">IF(AB45="Р",8,"")</f>
        <v>8</v>
      </c>
      <c r="AC46" s="170" t="n">
        <f aca="false">IF(AC45="Р",8,"")</f>
        <v>8</v>
      </c>
      <c r="AD46" s="170" t="n">
        <f aca="false">IF(AD45="Р",8,"")</f>
        <v>8</v>
      </c>
      <c r="AE46" s="170" t="n">
        <f aca="false">IF(AE45="Р",8,"")</f>
        <v>8</v>
      </c>
      <c r="AF46" s="170" t="str">
        <f aca="false">IF(AF45="Р",8,"")</f>
        <v/>
      </c>
      <c r="AG46" s="170" t="str">
        <f aca="false">IF(AG45="Р",8,"")</f>
        <v/>
      </c>
      <c r="AH46" s="76"/>
      <c r="AI46" s="76"/>
      <c r="AJ46" s="79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57"/>
      <c r="B47" s="58"/>
      <c r="C47" s="102"/>
      <c r="D47" s="60"/>
      <c r="E47" s="100"/>
      <c r="F47" s="82" t="str">
        <f aca="false">IF(F48&gt;0,"НУ","")</f>
        <v/>
      </c>
      <c r="G47" s="82" t="str">
        <f aca="false">IF(G48&gt;0,"НУ","")</f>
        <v/>
      </c>
      <c r="H47" s="82" t="str">
        <f aca="false">IF(H48&gt;0,"НУ","")</f>
        <v/>
      </c>
      <c r="I47" s="82" t="str">
        <f aca="false">IF(I48&gt;0,"НУ","")</f>
        <v/>
      </c>
      <c r="J47" s="82" t="str">
        <f aca="false">IF(J48&gt;0,"НУ","")</f>
        <v/>
      </c>
      <c r="K47" s="82" t="str">
        <f aca="false">IF(K48&gt;0,"НУ","")</f>
        <v/>
      </c>
      <c r="L47" s="82" t="str">
        <f aca="false">IF(L48&gt;0,"НУ","")</f>
        <v/>
      </c>
      <c r="M47" s="82" t="str">
        <f aca="false">IF(M48&gt;0,"НУ","")</f>
        <v/>
      </c>
      <c r="N47" s="82" t="str">
        <f aca="false">IF(N48&gt;0,"НУ","")</f>
        <v/>
      </c>
      <c r="O47" s="82" t="str">
        <f aca="false">IF(O48&gt;0,"НУ","")</f>
        <v/>
      </c>
      <c r="P47" s="82" t="str">
        <f aca="false">IF(P48&gt;0,"НУ","")</f>
        <v/>
      </c>
      <c r="Q47" s="82" t="str">
        <f aca="false">IF(Q48&gt;0,"НУ","")</f>
        <v/>
      </c>
      <c r="R47" s="82" t="str">
        <f aca="false">IF(R48&gt;0,"НУ","")</f>
        <v/>
      </c>
      <c r="S47" s="82" t="str">
        <f aca="false">IF(S48&gt;0,"НУ","")</f>
        <v/>
      </c>
      <c r="T47" s="82" t="str">
        <f aca="false">IF(T48&gt;0,"НУ","")</f>
        <v/>
      </c>
      <c r="U47" s="82" t="str">
        <f aca="false">IF(U48&gt;0,"НУ","")</f>
        <v/>
      </c>
      <c r="V47" s="82" t="str">
        <f aca="false">IF(V48&gt;0,"НУ","")</f>
        <v/>
      </c>
      <c r="W47" s="82" t="str">
        <f aca="false">IF(W48&gt;0,"НУ","")</f>
        <v/>
      </c>
      <c r="X47" s="82" t="str">
        <f aca="false">IF(X48&gt;0,"НУ","")</f>
        <v/>
      </c>
      <c r="Y47" s="82" t="str">
        <f aca="false">IF(Y48&gt;0,"НУ","")</f>
        <v/>
      </c>
      <c r="Z47" s="82" t="str">
        <f aca="false">IF(Z48&gt;0,"НУ","")</f>
        <v/>
      </c>
      <c r="AA47" s="82" t="str">
        <f aca="false">IF(AA48&gt;0,"НУ","")</f>
        <v/>
      </c>
      <c r="AB47" s="82" t="str">
        <f aca="false">IF(AB48&gt;0,"НУ","")</f>
        <v/>
      </c>
      <c r="AC47" s="82" t="str">
        <f aca="false">IF(AC48&gt;0,"НУ","")</f>
        <v/>
      </c>
      <c r="AD47" s="82" t="str">
        <f aca="false">IF(AD48&gt;0,"НУ","")</f>
        <v/>
      </c>
      <c r="AE47" s="82" t="str">
        <f aca="false">IF(AE48&gt;0,"НУ","")</f>
        <v/>
      </c>
      <c r="AF47" s="82" t="str">
        <f aca="false">IF(AF48&gt;0,"НУ","")</f>
        <v/>
      </c>
      <c r="AG47" s="82" t="str">
        <f aca="false">IF(AG48&gt;0,"НУ","")</f>
        <v/>
      </c>
      <c r="AH47" s="82"/>
      <c r="AI47" s="82"/>
      <c r="AJ47" s="173"/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57"/>
      <c r="B48" s="58"/>
      <c r="C48" s="102"/>
      <c r="D48" s="60"/>
      <c r="E48" s="101"/>
      <c r="F48" s="87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91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57" t="n">
        <v>10</v>
      </c>
      <c r="B49" s="58" t="str">
        <f aca="false">IFERROR(VLOOKUP($C49,Списки!$A$1:$C$3999,2,0),"")</f>
        <v/>
      </c>
      <c r="C49" s="102"/>
      <c r="D49" s="60" t="str">
        <f aca="false">IFERROR(VLOOKUP($C49,Списки!$A$1:$C$3999,3,0),"")</f>
        <v/>
      </c>
      <c r="E49" s="92"/>
      <c r="F49" s="61" t="str">
        <f aca="false">VLOOKUP(F$11,Графік!$A$5:$C$32,3,0)</f>
        <v>Р</v>
      </c>
      <c r="G49" s="158" t="str">
        <f aca="false">VLOOKUP(G$11,Графік!$A$5:$C$32,3,0)</f>
        <v>Р</v>
      </c>
      <c r="H49" s="158" t="str">
        <f aca="false">VLOOKUP(H$11,Графік!$A$5:$C$32,3,0)</f>
        <v>ВВ</v>
      </c>
      <c r="I49" s="158" t="str">
        <f aca="false">VLOOKUP(I$11,Графік!$A$5:$C$32,3,0)</f>
        <v>ВВ</v>
      </c>
      <c r="J49" s="158" t="str">
        <f aca="false">VLOOKUP(J$11,Графік!$A$5:$C$32,3,0)</f>
        <v>Р</v>
      </c>
      <c r="K49" s="158" t="str">
        <f aca="false">VLOOKUP(K$11,Графік!$A$5:$C$32,3,0)</f>
        <v>Р</v>
      </c>
      <c r="L49" s="158" t="str">
        <f aca="false">VLOOKUP(L$11,Графік!$A$5:$C$32,3,0)</f>
        <v>Р</v>
      </c>
      <c r="M49" s="158" t="str">
        <f aca="false">VLOOKUP(M$11,Графік!$A$5:$C$32,3,0)</f>
        <v>Р</v>
      </c>
      <c r="N49" s="158" t="str">
        <f aca="false">VLOOKUP(N$11,Графік!$A$5:$C$32,3,0)</f>
        <v>ВВ</v>
      </c>
      <c r="O49" s="158" t="str">
        <f aca="false">VLOOKUP(O$11,Графік!$A$5:$C$32,3,0)</f>
        <v>ВВ</v>
      </c>
      <c r="P49" s="158" t="str">
        <f aca="false">VLOOKUP(P$11,Графік!$A$5:$C$32,3,0)</f>
        <v>Р</v>
      </c>
      <c r="Q49" s="158" t="str">
        <f aca="false">VLOOKUP(Q$11,Графік!$A$5:$C$32,3,0)</f>
        <v>Р</v>
      </c>
      <c r="R49" s="158" t="str">
        <f aca="false">VLOOKUP(R$11,Графік!$A$5:$C$32,3,0)</f>
        <v>Р</v>
      </c>
      <c r="S49" s="158" t="str">
        <f aca="false">VLOOKUP(S$11,Графік!$A$5:$C$32,3,0)</f>
        <v>Р</v>
      </c>
      <c r="T49" s="158" t="str">
        <f aca="false">VLOOKUP(T$11,Графік!$A$5:$C$32,3,0)</f>
        <v>ВВ</v>
      </c>
      <c r="U49" s="158" t="str">
        <f aca="false">VLOOKUP(U$11,Графік!$A$5:$C$32,3,0)</f>
        <v>ВВ</v>
      </c>
      <c r="V49" s="158" t="str">
        <f aca="false">VLOOKUP(V$11,Графік!$A$5:$C$32,3,0)</f>
        <v>Р</v>
      </c>
      <c r="W49" s="158" t="str">
        <f aca="false">VLOOKUP(W$11,Графік!$A$5:$C$32,3,0)</f>
        <v>Р</v>
      </c>
      <c r="X49" s="158" t="str">
        <f aca="false">VLOOKUP(X$11,Графік!$A$5:$C$32,3,0)</f>
        <v>Р</v>
      </c>
      <c r="Y49" s="158" t="str">
        <f aca="false">VLOOKUP(Y$11,Графік!$A$5:$C$32,3,0)</f>
        <v>Р</v>
      </c>
      <c r="Z49" s="158" t="str">
        <f aca="false">VLOOKUP(Z$11,Графік!$A$5:$C$32,3,0)</f>
        <v>ВВ</v>
      </c>
      <c r="AA49" s="158" t="str">
        <f aca="false">VLOOKUP(AA$11,Графік!$A$5:$C$32,3,0)</f>
        <v>ВВ</v>
      </c>
      <c r="AB49" s="158" t="str">
        <f aca="false">VLOOKUP(AB$11,Графік!$A$5:$C$32,3,0)</f>
        <v>Р</v>
      </c>
      <c r="AC49" s="158" t="str">
        <f aca="false">VLOOKUP(AC$11,Графік!$A$5:$C$32,3,0)</f>
        <v>Р</v>
      </c>
      <c r="AD49" s="158" t="str">
        <f aca="false">VLOOKUP(AD$11,Графік!$A$5:$C$32,3,0)</f>
        <v>Р</v>
      </c>
      <c r="AE49" s="158" t="str">
        <f aca="false">VLOOKUP(AE$11,Графік!$A$5:$C$32,3,0)</f>
        <v>Р</v>
      </c>
      <c r="AF49" s="158" t="str">
        <f aca="false">VLOOKUP(AF$11,Графік!$A$5:$C$32,3,0)</f>
        <v>ВВ</v>
      </c>
      <c r="AG49" s="158" t="str">
        <f aca="false">VLOOKUP(AG$11,Графік!$A$5:$C$32,3,0)</f>
        <v>ВВ</v>
      </c>
      <c r="AH49" s="158"/>
      <c r="AI49" s="158"/>
      <c r="AJ49" s="161"/>
      <c r="AK49" s="93" t="n">
        <f aca="false">SUMIF($F49:$AJ52,"Р",$F50:$AJ50)</f>
        <v>144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144</v>
      </c>
      <c r="AO49" s="70" t="n">
        <f aca="false">COUNTIF($F49:$AJ52,"=Р")</f>
        <v>18</v>
      </c>
      <c r="AP49" s="97" t="n">
        <f aca="false">COUNTIF($F49:$AJ52,"=ВВ")</f>
        <v>10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0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0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str">
        <f aca="false">IF(C49&gt;1,Графік!$D$36,"")</f>
        <v/>
      </c>
    </row>
    <row r="50" customFormat="false" ht="15" hidden="false" customHeight="true" outlineLevel="0" collapsed="false">
      <c r="A50" s="57"/>
      <c r="B50" s="58"/>
      <c r="C50" s="102"/>
      <c r="D50" s="60"/>
      <c r="E50" s="100"/>
      <c r="F50" s="75" t="n">
        <f aca="false">IF(F49="Р",8,"")</f>
        <v>8</v>
      </c>
      <c r="G50" s="76" t="n">
        <f aca="false">IF(G49="Р",8,"")</f>
        <v>8</v>
      </c>
      <c r="H50" s="170" t="str">
        <f aca="false">IF(H49="Р",8,"")</f>
        <v/>
      </c>
      <c r="I50" s="170" t="str">
        <f aca="false">IF(I49="Р",8,"")</f>
        <v/>
      </c>
      <c r="J50" s="170" t="n">
        <f aca="false">IF(J49="Р",8,"")</f>
        <v>8</v>
      </c>
      <c r="K50" s="170" t="n">
        <f aca="false">IF(K49="Р",8,"")</f>
        <v>8</v>
      </c>
      <c r="L50" s="170" t="n">
        <f aca="false">IF(L49="Р",8,"")</f>
        <v>8</v>
      </c>
      <c r="M50" s="170" t="n">
        <f aca="false">IF(M49="Р",8,"")</f>
        <v>8</v>
      </c>
      <c r="N50" s="170" t="str">
        <f aca="false">IF(N49="Р",8,"")</f>
        <v/>
      </c>
      <c r="O50" s="170" t="str">
        <f aca="false">IF(O49="Р",8,"")</f>
        <v/>
      </c>
      <c r="P50" s="170" t="n">
        <f aca="false">IF(P49="Р",8,"")</f>
        <v>8</v>
      </c>
      <c r="Q50" s="170" t="n">
        <f aca="false">IF(Q49="Р",8,"")</f>
        <v>8</v>
      </c>
      <c r="R50" s="170" t="n">
        <f aca="false">IF(R49="Р",8,"")</f>
        <v>8</v>
      </c>
      <c r="S50" s="170" t="n">
        <f aca="false">IF(S49="Р",8,"")</f>
        <v>8</v>
      </c>
      <c r="T50" s="170" t="str">
        <f aca="false">IF(T49="Р",8,"")</f>
        <v/>
      </c>
      <c r="U50" s="170" t="str">
        <f aca="false">IF(U49="Р",8,"")</f>
        <v/>
      </c>
      <c r="V50" s="170" t="n">
        <f aca="false">IF(V49="Р",8,"")</f>
        <v>8</v>
      </c>
      <c r="W50" s="170" t="n">
        <f aca="false">IF(W49="Р",8,"")</f>
        <v>8</v>
      </c>
      <c r="X50" s="170" t="n">
        <f aca="false">IF(X49="Р",8,"")</f>
        <v>8</v>
      </c>
      <c r="Y50" s="170" t="n">
        <f aca="false">IF(Y49="Р",8,"")</f>
        <v>8</v>
      </c>
      <c r="Z50" s="170" t="str">
        <f aca="false">IF(Z49="Р",8,"")</f>
        <v/>
      </c>
      <c r="AA50" s="170" t="str">
        <f aca="false">IF(AA49="Р",8,"")</f>
        <v/>
      </c>
      <c r="AB50" s="170" t="n">
        <f aca="false">IF(AB49="Р",8,"")</f>
        <v>8</v>
      </c>
      <c r="AC50" s="170" t="n">
        <f aca="false">IF(AC49="Р",8,"")</f>
        <v>8</v>
      </c>
      <c r="AD50" s="170" t="n">
        <f aca="false">IF(AD49="Р",8,"")</f>
        <v>8</v>
      </c>
      <c r="AE50" s="170" t="n">
        <f aca="false">IF(AE49="Р",8,"")</f>
        <v>8</v>
      </c>
      <c r="AF50" s="170" t="str">
        <f aca="false">IF(AF49="Р",8,"")</f>
        <v/>
      </c>
      <c r="AG50" s="170" t="str">
        <f aca="false">IF(AG49="Р",8,"")</f>
        <v/>
      </c>
      <c r="AH50" s="76"/>
      <c r="AI50" s="76"/>
      <c r="AJ50" s="79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57"/>
      <c r="B51" s="58"/>
      <c r="C51" s="102"/>
      <c r="D51" s="60"/>
      <c r="E51" s="100"/>
      <c r="F51" s="82" t="str">
        <f aca="false">IF(F52&gt;0,"НУ","")</f>
        <v/>
      </c>
      <c r="G51" s="82" t="str">
        <f aca="false">IF(G52&gt;0,"НУ","")</f>
        <v/>
      </c>
      <c r="H51" s="82" t="str">
        <f aca="false">IF(H52&gt;0,"НУ","")</f>
        <v/>
      </c>
      <c r="I51" s="82" t="str">
        <f aca="false">IF(I52&gt;0,"НУ","")</f>
        <v/>
      </c>
      <c r="J51" s="82" t="str">
        <f aca="false">IF(J52&gt;0,"НУ","")</f>
        <v/>
      </c>
      <c r="K51" s="82" t="str">
        <f aca="false">IF(K52&gt;0,"НУ","")</f>
        <v/>
      </c>
      <c r="L51" s="82" t="str">
        <f aca="false">IF(L52&gt;0,"НУ","")</f>
        <v/>
      </c>
      <c r="M51" s="82" t="str">
        <f aca="false">IF(M52&gt;0,"НУ","")</f>
        <v/>
      </c>
      <c r="N51" s="82" t="str">
        <f aca="false">IF(N52&gt;0,"НУ","")</f>
        <v/>
      </c>
      <c r="O51" s="82" t="str">
        <f aca="false">IF(O52&gt;0,"НУ","")</f>
        <v/>
      </c>
      <c r="P51" s="82" t="str">
        <f aca="false">IF(P52&gt;0,"НУ","")</f>
        <v/>
      </c>
      <c r="Q51" s="82" t="str">
        <f aca="false">IF(Q52&gt;0,"НУ","")</f>
        <v/>
      </c>
      <c r="R51" s="82" t="str">
        <f aca="false">IF(R52&gt;0,"НУ","")</f>
        <v/>
      </c>
      <c r="S51" s="82" t="str">
        <f aca="false">IF(S52&gt;0,"НУ","")</f>
        <v/>
      </c>
      <c r="T51" s="82" t="str">
        <f aca="false">IF(T52&gt;0,"НУ","")</f>
        <v/>
      </c>
      <c r="U51" s="82" t="str">
        <f aca="false">IF(U52&gt;0,"НУ","")</f>
        <v/>
      </c>
      <c r="V51" s="82" t="str">
        <f aca="false">IF(V52&gt;0,"НУ","")</f>
        <v/>
      </c>
      <c r="W51" s="82" t="str">
        <f aca="false">IF(W52&gt;0,"НУ","")</f>
        <v/>
      </c>
      <c r="X51" s="82" t="str">
        <f aca="false">IF(X52&gt;0,"НУ","")</f>
        <v/>
      </c>
      <c r="Y51" s="82" t="str">
        <f aca="false">IF(Y52&gt;0,"НУ","")</f>
        <v/>
      </c>
      <c r="Z51" s="82" t="str">
        <f aca="false">IF(Z52&gt;0,"НУ","")</f>
        <v/>
      </c>
      <c r="AA51" s="82" t="str">
        <f aca="false">IF(AA52&gt;0,"НУ","")</f>
        <v/>
      </c>
      <c r="AB51" s="82" t="str">
        <f aca="false">IF(AB52&gt;0,"НУ","")</f>
        <v/>
      </c>
      <c r="AC51" s="82" t="str">
        <f aca="false">IF(AC52&gt;0,"НУ","")</f>
        <v/>
      </c>
      <c r="AD51" s="82" t="str">
        <f aca="false">IF(AD52&gt;0,"НУ","")</f>
        <v/>
      </c>
      <c r="AE51" s="82" t="str">
        <f aca="false">IF(AE52&gt;0,"НУ","")</f>
        <v/>
      </c>
      <c r="AF51" s="82" t="str">
        <f aca="false">IF(AF52&gt;0,"НУ","")</f>
        <v/>
      </c>
      <c r="AG51" s="82" t="str">
        <f aca="false">IF(AG52&gt;0,"НУ","")</f>
        <v/>
      </c>
      <c r="AH51" s="82"/>
      <c r="AI51" s="82"/>
      <c r="AJ51" s="173"/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57"/>
      <c r="B52" s="58"/>
      <c r="C52" s="102"/>
      <c r="D52" s="60"/>
      <c r="E52" s="101"/>
      <c r="F52" s="87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91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15" hidden="false" customHeight="true" outlineLevel="0" collapsed="false">
      <c r="A53" s="57" t="n">
        <v>11</v>
      </c>
      <c r="B53" s="58" t="str">
        <f aca="false">IFERROR(VLOOKUP($C53,Списки!$A$1:$C$3999,2,0),"")</f>
        <v/>
      </c>
      <c r="C53" s="102"/>
      <c r="D53" s="60" t="str">
        <f aca="false">IFERROR(VLOOKUP($C53,Списки!$A$1:$C$3999,3,0),"")</f>
        <v/>
      </c>
      <c r="E53" s="92"/>
      <c r="F53" s="61" t="str">
        <f aca="false">VLOOKUP(F$11,Графік!$A$5:$C$32,3,0)</f>
        <v>Р</v>
      </c>
      <c r="G53" s="158" t="str">
        <f aca="false">VLOOKUP(G$11,Графік!$A$5:$C$32,3,0)</f>
        <v>Р</v>
      </c>
      <c r="H53" s="158" t="str">
        <f aca="false">VLOOKUP(H$11,Графік!$A$5:$C$32,3,0)</f>
        <v>ВВ</v>
      </c>
      <c r="I53" s="158" t="str">
        <f aca="false">VLOOKUP(I$11,Графік!$A$5:$C$32,3,0)</f>
        <v>ВВ</v>
      </c>
      <c r="J53" s="158" t="str">
        <f aca="false">VLOOKUP(J$11,Графік!$A$5:$C$32,3,0)</f>
        <v>Р</v>
      </c>
      <c r="K53" s="158" t="str">
        <f aca="false">VLOOKUP(K$11,Графік!$A$5:$C$32,3,0)</f>
        <v>Р</v>
      </c>
      <c r="L53" s="158" t="str">
        <f aca="false">VLOOKUP(L$11,Графік!$A$5:$C$32,3,0)</f>
        <v>Р</v>
      </c>
      <c r="M53" s="158" t="str">
        <f aca="false">VLOOKUP(M$11,Графік!$A$5:$C$32,3,0)</f>
        <v>Р</v>
      </c>
      <c r="N53" s="158" t="str">
        <f aca="false">VLOOKUP(N$11,Графік!$A$5:$C$32,3,0)</f>
        <v>ВВ</v>
      </c>
      <c r="O53" s="158" t="str">
        <f aca="false">VLOOKUP(O$11,Графік!$A$5:$C$32,3,0)</f>
        <v>ВВ</v>
      </c>
      <c r="P53" s="158" t="str">
        <f aca="false">VLOOKUP(P$11,Графік!$A$5:$C$32,3,0)</f>
        <v>Р</v>
      </c>
      <c r="Q53" s="158" t="str">
        <f aca="false">VLOOKUP(Q$11,Графік!$A$5:$C$32,3,0)</f>
        <v>Р</v>
      </c>
      <c r="R53" s="158" t="str">
        <f aca="false">VLOOKUP(R$11,Графік!$A$5:$C$32,3,0)</f>
        <v>Р</v>
      </c>
      <c r="S53" s="158" t="str">
        <f aca="false">VLOOKUP(S$11,Графік!$A$5:$C$32,3,0)</f>
        <v>Р</v>
      </c>
      <c r="T53" s="158" t="str">
        <f aca="false">VLOOKUP(T$11,Графік!$A$5:$C$32,3,0)</f>
        <v>ВВ</v>
      </c>
      <c r="U53" s="158" t="str">
        <f aca="false">VLOOKUP(U$11,Графік!$A$5:$C$32,3,0)</f>
        <v>ВВ</v>
      </c>
      <c r="V53" s="158" t="str">
        <f aca="false">VLOOKUP(V$11,Графік!$A$5:$C$32,3,0)</f>
        <v>Р</v>
      </c>
      <c r="W53" s="158" t="str">
        <f aca="false">VLOOKUP(W$11,Графік!$A$5:$C$32,3,0)</f>
        <v>Р</v>
      </c>
      <c r="X53" s="158" t="str">
        <f aca="false">VLOOKUP(X$11,Графік!$A$5:$C$32,3,0)</f>
        <v>Р</v>
      </c>
      <c r="Y53" s="158" t="str">
        <f aca="false">VLOOKUP(Y$11,Графік!$A$5:$C$32,3,0)</f>
        <v>Р</v>
      </c>
      <c r="Z53" s="158" t="str">
        <f aca="false">VLOOKUP(Z$11,Графік!$A$5:$C$32,3,0)</f>
        <v>ВВ</v>
      </c>
      <c r="AA53" s="158" t="str">
        <f aca="false">VLOOKUP(AA$11,Графік!$A$5:$C$32,3,0)</f>
        <v>ВВ</v>
      </c>
      <c r="AB53" s="158" t="str">
        <f aca="false">VLOOKUP(AB$11,Графік!$A$5:$C$32,3,0)</f>
        <v>Р</v>
      </c>
      <c r="AC53" s="158" t="str">
        <f aca="false">VLOOKUP(AC$11,Графік!$A$5:$C$32,3,0)</f>
        <v>Р</v>
      </c>
      <c r="AD53" s="158" t="str">
        <f aca="false">VLOOKUP(AD$11,Графік!$A$5:$C$32,3,0)</f>
        <v>Р</v>
      </c>
      <c r="AE53" s="158" t="str">
        <f aca="false">VLOOKUP(AE$11,Графік!$A$5:$C$32,3,0)</f>
        <v>Р</v>
      </c>
      <c r="AF53" s="158" t="str">
        <f aca="false">VLOOKUP(AF$11,Графік!$A$5:$C$32,3,0)</f>
        <v>ВВ</v>
      </c>
      <c r="AG53" s="158" t="str">
        <f aca="false">VLOOKUP(AG$11,Графік!$A$5:$C$32,3,0)</f>
        <v>ВВ</v>
      </c>
      <c r="AH53" s="158"/>
      <c r="AI53" s="158"/>
      <c r="AJ53" s="161"/>
      <c r="AK53" s="93" t="n">
        <f aca="false">SUMIF($F53:$AJ56,"Р",$F54:$AJ54)</f>
        <v>144</v>
      </c>
      <c r="AL53" s="94" t="n">
        <f aca="false">SUMIF($F55:$AJ56,"НУ",$F56:$AJ56)</f>
        <v>0</v>
      </c>
      <c r="AM53" s="95" t="n">
        <f aca="false">SUMIF(F53:AJ56,"РВ",F54:AJ54)</f>
        <v>0</v>
      </c>
      <c r="AN53" s="96" t="n">
        <f aca="false">AK53+AL53+AM53</f>
        <v>144</v>
      </c>
      <c r="AO53" s="70" t="n">
        <f aca="false">COUNTIF($F53:$AJ56,"=Р")</f>
        <v>18</v>
      </c>
      <c r="AP53" s="97" t="n">
        <f aca="false">COUNTIF($F53:$AJ56,"=ВВ")</f>
        <v>10</v>
      </c>
      <c r="AQ53" s="97" t="n">
        <f aca="false">COUNTIF($F53:$AJ56,"=В")</f>
        <v>0</v>
      </c>
      <c r="AR53" s="98" t="n">
        <f aca="false">COUNTIF($F53:$AJ56,"=НА")</f>
        <v>0</v>
      </c>
      <c r="AS53" s="98" t="n">
        <f aca="false">COUNTIF(F53:AJ56,"=ТН")</f>
        <v>0</v>
      </c>
      <c r="AT53" s="98" t="n">
        <f aca="false">COUNTIF($F53:$AJ56,"=ВД")</f>
        <v>0</v>
      </c>
      <c r="AU53" s="98" t="n">
        <f aca="false">COUNTIF($F53:$AJ56,"=ВП")</f>
        <v>0</v>
      </c>
      <c r="AV53" s="98" t="n">
        <f aca="false">COUNTIF($F53:$AJ56,"=ДД")</f>
        <v>0</v>
      </c>
      <c r="AW53" s="98" t="n">
        <f aca="false">COUNTIF($F53:$AJ56,"=П")</f>
        <v>0</v>
      </c>
      <c r="AX53" s="98" t="n">
        <f aca="false">COUNTIF($F53:$AJ56,"=ПР")</f>
        <v>0</v>
      </c>
      <c r="AY53" s="99" t="n">
        <f aca="false">COUNTIF($F53:$AJ56,"=І")</f>
        <v>0</v>
      </c>
      <c r="AZ53" s="99" t="n">
        <f aca="false">COUNTIF($F53:$AJ56,"=НЗ")</f>
        <v>0</v>
      </c>
      <c r="BA53" s="73" t="str">
        <f aca="false">IF(C53&gt;1,Графік!$D$36,"")</f>
        <v/>
      </c>
    </row>
    <row r="54" customFormat="false" ht="15" hidden="false" customHeight="true" outlineLevel="0" collapsed="false">
      <c r="A54" s="57"/>
      <c r="B54" s="58"/>
      <c r="C54" s="102"/>
      <c r="D54" s="60"/>
      <c r="E54" s="100"/>
      <c r="F54" s="75" t="n">
        <f aca="false">IF(F53="Р",8,"")</f>
        <v>8</v>
      </c>
      <c r="G54" s="76" t="n">
        <f aca="false">IF(G53="Р",8,"")</f>
        <v>8</v>
      </c>
      <c r="H54" s="170" t="str">
        <f aca="false">IF(H53="Р",8,"")</f>
        <v/>
      </c>
      <c r="I54" s="170" t="str">
        <f aca="false">IF(I53="Р",8,"")</f>
        <v/>
      </c>
      <c r="J54" s="170" t="n">
        <f aca="false">IF(J53="Р",8,"")</f>
        <v>8</v>
      </c>
      <c r="K54" s="170" t="n">
        <f aca="false">IF(K53="Р",8,"")</f>
        <v>8</v>
      </c>
      <c r="L54" s="170" t="n">
        <f aca="false">IF(L53="Р",8,"")</f>
        <v>8</v>
      </c>
      <c r="M54" s="170" t="n">
        <f aca="false">IF(M53="Р",8,"")</f>
        <v>8</v>
      </c>
      <c r="N54" s="170" t="str">
        <f aca="false">IF(N53="Р",8,"")</f>
        <v/>
      </c>
      <c r="O54" s="170" t="str">
        <f aca="false">IF(O53="Р",8,"")</f>
        <v/>
      </c>
      <c r="P54" s="170" t="n">
        <f aca="false">IF(P53="Р",8,"")</f>
        <v>8</v>
      </c>
      <c r="Q54" s="170" t="n">
        <f aca="false">IF(Q53="Р",8,"")</f>
        <v>8</v>
      </c>
      <c r="R54" s="170" t="n">
        <f aca="false">IF(R53="Р",8,"")</f>
        <v>8</v>
      </c>
      <c r="S54" s="170" t="n">
        <f aca="false">IF(S53="Р",8,"")</f>
        <v>8</v>
      </c>
      <c r="T54" s="170" t="str">
        <f aca="false">IF(T53="Р",8,"")</f>
        <v/>
      </c>
      <c r="U54" s="170" t="str">
        <f aca="false">IF(U53="Р",8,"")</f>
        <v/>
      </c>
      <c r="V54" s="170" t="n">
        <f aca="false">IF(V53="Р",8,"")</f>
        <v>8</v>
      </c>
      <c r="W54" s="170" t="n">
        <f aca="false">IF(W53="Р",8,"")</f>
        <v>8</v>
      </c>
      <c r="X54" s="170" t="n">
        <f aca="false">IF(X53="Р",8,"")</f>
        <v>8</v>
      </c>
      <c r="Y54" s="170" t="n">
        <f aca="false">IF(Y53="Р",8,"")</f>
        <v>8</v>
      </c>
      <c r="Z54" s="170" t="str">
        <f aca="false">IF(Z53="Р",8,"")</f>
        <v/>
      </c>
      <c r="AA54" s="170" t="str">
        <f aca="false">IF(AA53="Р",8,"")</f>
        <v/>
      </c>
      <c r="AB54" s="170" t="n">
        <f aca="false">IF(AB53="Р",8,"")</f>
        <v>8</v>
      </c>
      <c r="AC54" s="170" t="n">
        <f aca="false">IF(AC53="Р",8,"")</f>
        <v>8</v>
      </c>
      <c r="AD54" s="170" t="n">
        <f aca="false">IF(AD53="Р",8,"")</f>
        <v>8</v>
      </c>
      <c r="AE54" s="170" t="n">
        <f aca="false">IF(AE53="Р",8,"")</f>
        <v>8</v>
      </c>
      <c r="AF54" s="170" t="str">
        <f aca="false">IF(AF53="Р",8,"")</f>
        <v/>
      </c>
      <c r="AG54" s="170" t="str">
        <f aca="false">IF(AG53="Р",8,"")</f>
        <v/>
      </c>
      <c r="AH54" s="76"/>
      <c r="AI54" s="76"/>
      <c r="AJ54" s="79"/>
      <c r="AK54" s="93"/>
      <c r="AL54" s="94"/>
      <c r="AM54" s="95"/>
      <c r="AN54" s="96"/>
      <c r="AO54" s="70"/>
      <c r="AP54" s="70"/>
      <c r="AQ54" s="70"/>
      <c r="AR54" s="98"/>
      <c r="AS54" s="98"/>
      <c r="AT54" s="98"/>
      <c r="AU54" s="98"/>
      <c r="AV54" s="98"/>
      <c r="AW54" s="98"/>
      <c r="AX54" s="98"/>
      <c r="AY54" s="99"/>
      <c r="AZ54" s="99"/>
      <c r="BA54" s="73"/>
    </row>
    <row r="55" customFormat="false" ht="15" hidden="false" customHeight="true" outlineLevel="0" collapsed="false">
      <c r="A55" s="57"/>
      <c r="B55" s="58"/>
      <c r="C55" s="102"/>
      <c r="D55" s="60"/>
      <c r="E55" s="100"/>
      <c r="F55" s="82" t="str">
        <f aca="false">IF(F56&gt;0,"НУ","")</f>
        <v/>
      </c>
      <c r="G55" s="82" t="str">
        <f aca="false">IF(G56&gt;0,"НУ","")</f>
        <v/>
      </c>
      <c r="H55" s="82" t="str">
        <f aca="false">IF(H56&gt;0,"НУ","")</f>
        <v/>
      </c>
      <c r="I55" s="82" t="str">
        <f aca="false">IF(I56&gt;0,"НУ","")</f>
        <v/>
      </c>
      <c r="J55" s="82" t="str">
        <f aca="false">IF(J56&gt;0,"НУ","")</f>
        <v/>
      </c>
      <c r="K55" s="82" t="str">
        <f aca="false">IF(K56&gt;0,"НУ","")</f>
        <v/>
      </c>
      <c r="L55" s="82" t="str">
        <f aca="false">IF(L56&gt;0,"НУ","")</f>
        <v/>
      </c>
      <c r="M55" s="82" t="str">
        <f aca="false">IF(M56&gt;0,"НУ","")</f>
        <v/>
      </c>
      <c r="N55" s="82" t="str">
        <f aca="false">IF(N56&gt;0,"НУ","")</f>
        <v/>
      </c>
      <c r="O55" s="82" t="str">
        <f aca="false">IF(O56&gt;0,"НУ","")</f>
        <v/>
      </c>
      <c r="P55" s="82" t="str">
        <f aca="false">IF(P56&gt;0,"НУ","")</f>
        <v/>
      </c>
      <c r="Q55" s="82" t="str">
        <f aca="false">IF(Q56&gt;0,"НУ","")</f>
        <v/>
      </c>
      <c r="R55" s="82" t="str">
        <f aca="false">IF(R56&gt;0,"НУ","")</f>
        <v/>
      </c>
      <c r="S55" s="82" t="str">
        <f aca="false">IF(S56&gt;0,"НУ","")</f>
        <v/>
      </c>
      <c r="T55" s="82" t="str">
        <f aca="false">IF(T56&gt;0,"НУ","")</f>
        <v/>
      </c>
      <c r="U55" s="82" t="str">
        <f aca="false">IF(U56&gt;0,"НУ","")</f>
        <v/>
      </c>
      <c r="V55" s="82" t="str">
        <f aca="false">IF(V56&gt;0,"НУ","")</f>
        <v/>
      </c>
      <c r="W55" s="82" t="str">
        <f aca="false">IF(W56&gt;0,"НУ","")</f>
        <v/>
      </c>
      <c r="X55" s="82" t="str">
        <f aca="false">IF(X56&gt;0,"НУ","")</f>
        <v/>
      </c>
      <c r="Y55" s="82" t="str">
        <f aca="false">IF(Y56&gt;0,"НУ","")</f>
        <v/>
      </c>
      <c r="Z55" s="82" t="str">
        <f aca="false">IF(Z56&gt;0,"НУ","")</f>
        <v/>
      </c>
      <c r="AA55" s="82" t="str">
        <f aca="false">IF(AA56&gt;0,"НУ","")</f>
        <v/>
      </c>
      <c r="AB55" s="82" t="str">
        <f aca="false">IF(AB56&gt;0,"НУ","")</f>
        <v/>
      </c>
      <c r="AC55" s="82" t="str">
        <f aca="false">IF(AC56&gt;0,"НУ","")</f>
        <v/>
      </c>
      <c r="AD55" s="82" t="str">
        <f aca="false">IF(AD56&gt;0,"НУ","")</f>
        <v/>
      </c>
      <c r="AE55" s="82" t="str">
        <f aca="false">IF(AE56&gt;0,"НУ","")</f>
        <v/>
      </c>
      <c r="AF55" s="82" t="str">
        <f aca="false">IF(AF56&gt;0,"НУ","")</f>
        <v/>
      </c>
      <c r="AG55" s="82" t="str">
        <f aca="false">IF(AG56&gt;0,"НУ","")</f>
        <v/>
      </c>
      <c r="AH55" s="82"/>
      <c r="AI55" s="82"/>
      <c r="AJ55" s="173"/>
      <c r="AK55" s="93"/>
      <c r="AL55" s="94"/>
      <c r="AM55" s="95"/>
      <c r="AN55" s="96"/>
      <c r="AO55" s="70"/>
      <c r="AP55" s="70"/>
      <c r="AQ55" s="70"/>
      <c r="AR55" s="98"/>
      <c r="AS55" s="98"/>
      <c r="AT55" s="98"/>
      <c r="AU55" s="98"/>
      <c r="AV55" s="98"/>
      <c r="AW55" s="98"/>
      <c r="AX55" s="98"/>
      <c r="AY55" s="99"/>
      <c r="AZ55" s="99"/>
      <c r="BA55" s="73"/>
    </row>
    <row r="56" customFormat="false" ht="15" hidden="false" customHeight="true" outlineLevel="0" collapsed="false">
      <c r="A56" s="57"/>
      <c r="B56" s="58"/>
      <c r="C56" s="102"/>
      <c r="D56" s="60"/>
      <c r="E56" s="101"/>
      <c r="F56" s="87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91"/>
      <c r="AK56" s="93"/>
      <c r="AL56" s="94"/>
      <c r="AM56" s="95"/>
      <c r="AN56" s="96"/>
      <c r="AO56" s="70"/>
      <c r="AP56" s="70"/>
      <c r="AQ56" s="70"/>
      <c r="AR56" s="98"/>
      <c r="AS56" s="98"/>
      <c r="AT56" s="98"/>
      <c r="AU56" s="98"/>
      <c r="AV56" s="98"/>
      <c r="AW56" s="98"/>
      <c r="AX56" s="98"/>
      <c r="AY56" s="99"/>
      <c r="AZ56" s="99"/>
      <c r="BA56" s="73"/>
    </row>
    <row r="57" customFormat="false" ht="15" hidden="false" customHeight="true" outlineLevel="0" collapsed="false">
      <c r="A57" s="57" t="n">
        <v>12</v>
      </c>
      <c r="B57" s="58" t="str">
        <f aca="false">IFERROR(VLOOKUP($C57,Списки!$A$1:$C$3999,2,0),"")</f>
        <v/>
      </c>
      <c r="C57" s="102"/>
      <c r="D57" s="60" t="str">
        <f aca="false">IFERROR(VLOOKUP($C57,Списки!$A$1:$C$3999,3,0),"")</f>
        <v/>
      </c>
      <c r="E57" s="92"/>
      <c r="F57" s="61" t="str">
        <f aca="false">VLOOKUP(F$11,Графік!$A$5:$C$32,3,0)</f>
        <v>Р</v>
      </c>
      <c r="G57" s="158" t="str">
        <f aca="false">VLOOKUP(G$11,Графік!$A$5:$C$32,3,0)</f>
        <v>Р</v>
      </c>
      <c r="H57" s="158" t="str">
        <f aca="false">VLOOKUP(H$11,Графік!$A$5:$C$32,3,0)</f>
        <v>ВВ</v>
      </c>
      <c r="I57" s="158" t="str">
        <f aca="false">VLOOKUP(I$11,Графік!$A$5:$C$32,3,0)</f>
        <v>ВВ</v>
      </c>
      <c r="J57" s="158" t="str">
        <f aca="false">VLOOKUP(J$11,Графік!$A$5:$C$32,3,0)</f>
        <v>Р</v>
      </c>
      <c r="K57" s="158" t="str">
        <f aca="false">VLOOKUP(K$11,Графік!$A$5:$C$32,3,0)</f>
        <v>Р</v>
      </c>
      <c r="L57" s="158" t="str">
        <f aca="false">VLOOKUP(L$11,Графік!$A$5:$C$32,3,0)</f>
        <v>Р</v>
      </c>
      <c r="M57" s="158" t="str">
        <f aca="false">VLOOKUP(M$11,Графік!$A$5:$C$32,3,0)</f>
        <v>Р</v>
      </c>
      <c r="N57" s="158" t="str">
        <f aca="false">VLOOKUP(N$11,Графік!$A$5:$C$32,3,0)</f>
        <v>ВВ</v>
      </c>
      <c r="O57" s="158" t="str">
        <f aca="false">VLOOKUP(O$11,Графік!$A$5:$C$32,3,0)</f>
        <v>ВВ</v>
      </c>
      <c r="P57" s="158" t="str">
        <f aca="false">VLOOKUP(P$11,Графік!$A$5:$C$32,3,0)</f>
        <v>Р</v>
      </c>
      <c r="Q57" s="158" t="str">
        <f aca="false">VLOOKUP(Q$11,Графік!$A$5:$C$32,3,0)</f>
        <v>Р</v>
      </c>
      <c r="R57" s="158" t="str">
        <f aca="false">VLOOKUP(R$11,Графік!$A$5:$C$32,3,0)</f>
        <v>Р</v>
      </c>
      <c r="S57" s="158" t="str">
        <f aca="false">VLOOKUP(S$11,Графік!$A$5:$C$32,3,0)</f>
        <v>Р</v>
      </c>
      <c r="T57" s="158" t="str">
        <f aca="false">VLOOKUP(T$11,Графік!$A$5:$C$32,3,0)</f>
        <v>ВВ</v>
      </c>
      <c r="U57" s="158" t="str">
        <f aca="false">VLOOKUP(U$11,Графік!$A$5:$C$32,3,0)</f>
        <v>ВВ</v>
      </c>
      <c r="V57" s="158" t="str">
        <f aca="false">VLOOKUP(V$11,Графік!$A$5:$C$32,3,0)</f>
        <v>Р</v>
      </c>
      <c r="W57" s="158" t="str">
        <f aca="false">VLOOKUP(W$11,Графік!$A$5:$C$32,3,0)</f>
        <v>Р</v>
      </c>
      <c r="X57" s="158" t="str">
        <f aca="false">VLOOKUP(X$11,Графік!$A$5:$C$32,3,0)</f>
        <v>Р</v>
      </c>
      <c r="Y57" s="158" t="str">
        <f aca="false">VLOOKUP(Y$11,Графік!$A$5:$C$32,3,0)</f>
        <v>Р</v>
      </c>
      <c r="Z57" s="158" t="str">
        <f aca="false">VLOOKUP(Z$11,Графік!$A$5:$C$32,3,0)</f>
        <v>ВВ</v>
      </c>
      <c r="AA57" s="158" t="str">
        <f aca="false">VLOOKUP(AA$11,Графік!$A$5:$C$32,3,0)</f>
        <v>ВВ</v>
      </c>
      <c r="AB57" s="158" t="str">
        <f aca="false">VLOOKUP(AB$11,Графік!$A$5:$C$32,3,0)</f>
        <v>Р</v>
      </c>
      <c r="AC57" s="158" t="str">
        <f aca="false">VLOOKUP(AC$11,Графік!$A$5:$C$32,3,0)</f>
        <v>Р</v>
      </c>
      <c r="AD57" s="158" t="str">
        <f aca="false">VLOOKUP(AD$11,Графік!$A$5:$C$32,3,0)</f>
        <v>Р</v>
      </c>
      <c r="AE57" s="158" t="str">
        <f aca="false">VLOOKUP(AE$11,Графік!$A$5:$C$32,3,0)</f>
        <v>Р</v>
      </c>
      <c r="AF57" s="158" t="str">
        <f aca="false">VLOOKUP(AF$11,Графік!$A$5:$C$32,3,0)</f>
        <v>ВВ</v>
      </c>
      <c r="AG57" s="158" t="str">
        <f aca="false">VLOOKUP(AG$11,Графік!$A$5:$C$32,3,0)</f>
        <v>ВВ</v>
      </c>
      <c r="AH57" s="158"/>
      <c r="AI57" s="158"/>
      <c r="AJ57" s="161"/>
      <c r="AK57" s="93" t="n">
        <f aca="false">SUMIF($F57:$AJ60,"Р",$F58:$AJ58)</f>
        <v>144</v>
      </c>
      <c r="AL57" s="94" t="n">
        <f aca="false">SUMIF($F59:$AJ60,"НУ",$F60:$AJ60)</f>
        <v>0</v>
      </c>
      <c r="AM57" s="95" t="n">
        <f aca="false">SUMIF(F57:AJ60,"РВ",F58:AJ58)</f>
        <v>0</v>
      </c>
      <c r="AN57" s="96" t="n">
        <f aca="false">AK57+AL57+AM57</f>
        <v>144</v>
      </c>
      <c r="AO57" s="70" t="n">
        <f aca="false">COUNTIF($F57:$AJ60,"=Р")</f>
        <v>18</v>
      </c>
      <c r="AP57" s="97" t="n">
        <f aca="false">COUNTIF($F57:$AJ60,"=ВВ")</f>
        <v>10</v>
      </c>
      <c r="AQ57" s="97" t="n">
        <f aca="false">COUNTIF($F57:$AJ60,"=В")</f>
        <v>0</v>
      </c>
      <c r="AR57" s="98" t="n">
        <f aca="false">COUNTIF($F57:$AJ60,"=НА")</f>
        <v>0</v>
      </c>
      <c r="AS57" s="98" t="n">
        <f aca="false">COUNTIF(F57:AJ60,"=ТН")</f>
        <v>0</v>
      </c>
      <c r="AT57" s="98" t="n">
        <f aca="false">COUNTIF($F57:$AJ60,"=ВД")</f>
        <v>0</v>
      </c>
      <c r="AU57" s="98" t="n">
        <f aca="false">COUNTIF($F57:$AJ60,"=ВП")</f>
        <v>0</v>
      </c>
      <c r="AV57" s="98" t="n">
        <f aca="false">COUNTIF($F57:$AJ60,"=ДД")</f>
        <v>0</v>
      </c>
      <c r="AW57" s="98" t="n">
        <f aca="false">COUNTIF($F57:$AJ60,"=П")</f>
        <v>0</v>
      </c>
      <c r="AX57" s="98" t="n">
        <f aca="false">COUNTIF($F57:$AJ60,"=ПР")</f>
        <v>0</v>
      </c>
      <c r="AY57" s="99" t="n">
        <f aca="false">COUNTIF($F57:$AJ60,"=І")</f>
        <v>0</v>
      </c>
      <c r="AZ57" s="99" t="n">
        <f aca="false">COUNTIF($F57:$AJ60,"=НЗ")</f>
        <v>0</v>
      </c>
      <c r="BA57" s="73" t="str">
        <f aca="false">IF(C57&gt;1,Графік!$D$36,"")</f>
        <v/>
      </c>
    </row>
    <row r="58" customFormat="false" ht="15" hidden="false" customHeight="true" outlineLevel="0" collapsed="false">
      <c r="A58" s="57"/>
      <c r="B58" s="58"/>
      <c r="C58" s="102"/>
      <c r="D58" s="60"/>
      <c r="E58" s="100"/>
      <c r="F58" s="75" t="n">
        <f aca="false">IF(F57="Р",8,"")</f>
        <v>8</v>
      </c>
      <c r="G58" s="76" t="n">
        <f aca="false">IF(G57="Р",8,"")</f>
        <v>8</v>
      </c>
      <c r="H58" s="170" t="str">
        <f aca="false">IF(H57="Р",8,"")</f>
        <v/>
      </c>
      <c r="I58" s="170" t="str">
        <f aca="false">IF(I57="Р",8,"")</f>
        <v/>
      </c>
      <c r="J58" s="170" t="n">
        <f aca="false">IF(J57="Р",8,"")</f>
        <v>8</v>
      </c>
      <c r="K58" s="170" t="n">
        <f aca="false">IF(K57="Р",8,"")</f>
        <v>8</v>
      </c>
      <c r="L58" s="170" t="n">
        <f aca="false">IF(L57="Р",8,"")</f>
        <v>8</v>
      </c>
      <c r="M58" s="170" t="n">
        <f aca="false">IF(M57="Р",8,"")</f>
        <v>8</v>
      </c>
      <c r="N58" s="170" t="str">
        <f aca="false">IF(N57="Р",8,"")</f>
        <v/>
      </c>
      <c r="O58" s="170" t="str">
        <f aca="false">IF(O57="Р",8,"")</f>
        <v/>
      </c>
      <c r="P58" s="170" t="n">
        <f aca="false">IF(P57="Р",8,"")</f>
        <v>8</v>
      </c>
      <c r="Q58" s="170" t="n">
        <f aca="false">IF(Q57="Р",8,"")</f>
        <v>8</v>
      </c>
      <c r="R58" s="170" t="n">
        <f aca="false">IF(R57="Р",8,"")</f>
        <v>8</v>
      </c>
      <c r="S58" s="170" t="n">
        <f aca="false">IF(S57="Р",8,"")</f>
        <v>8</v>
      </c>
      <c r="T58" s="170" t="str">
        <f aca="false">IF(T57="Р",8,"")</f>
        <v/>
      </c>
      <c r="U58" s="170" t="str">
        <f aca="false">IF(U57="Р",8,"")</f>
        <v/>
      </c>
      <c r="V58" s="170" t="n">
        <f aca="false">IF(V57="Р",8,"")</f>
        <v>8</v>
      </c>
      <c r="W58" s="170" t="n">
        <f aca="false">IF(W57="Р",8,"")</f>
        <v>8</v>
      </c>
      <c r="X58" s="170" t="n">
        <f aca="false">IF(X57="Р",8,"")</f>
        <v>8</v>
      </c>
      <c r="Y58" s="170" t="n">
        <f aca="false">IF(Y57="Р",8,"")</f>
        <v>8</v>
      </c>
      <c r="Z58" s="170" t="str">
        <f aca="false">IF(Z57="Р",8,"")</f>
        <v/>
      </c>
      <c r="AA58" s="170" t="str">
        <f aca="false">IF(AA57="Р",8,"")</f>
        <v/>
      </c>
      <c r="AB58" s="170" t="n">
        <f aca="false">IF(AB57="Р",8,"")</f>
        <v>8</v>
      </c>
      <c r="AC58" s="170" t="n">
        <f aca="false">IF(AC57="Р",8,"")</f>
        <v>8</v>
      </c>
      <c r="AD58" s="170" t="n">
        <f aca="false">IF(AD57="Р",8,"")</f>
        <v>8</v>
      </c>
      <c r="AE58" s="170" t="n">
        <f aca="false">IF(AE57="Р",8,"")</f>
        <v>8</v>
      </c>
      <c r="AF58" s="170" t="str">
        <f aca="false">IF(AF57="Р",8,"")</f>
        <v/>
      </c>
      <c r="AG58" s="170" t="str">
        <f aca="false">IF(AG57="Р",8,"")</f>
        <v/>
      </c>
      <c r="AH58" s="76"/>
      <c r="AI58" s="76"/>
      <c r="AJ58" s="79"/>
      <c r="AK58" s="93"/>
      <c r="AL58" s="94"/>
      <c r="AM58" s="95"/>
      <c r="AN58" s="96"/>
      <c r="AO58" s="70"/>
      <c r="AP58" s="70"/>
      <c r="AQ58" s="70"/>
      <c r="AR58" s="98"/>
      <c r="AS58" s="98"/>
      <c r="AT58" s="98"/>
      <c r="AU58" s="98"/>
      <c r="AV58" s="98"/>
      <c r="AW58" s="98"/>
      <c r="AX58" s="98"/>
      <c r="AY58" s="99"/>
      <c r="AZ58" s="99"/>
      <c r="BA58" s="73"/>
    </row>
    <row r="59" customFormat="false" ht="15" hidden="false" customHeight="true" outlineLevel="0" collapsed="false">
      <c r="A59" s="57"/>
      <c r="B59" s="58"/>
      <c r="C59" s="102"/>
      <c r="D59" s="60"/>
      <c r="E59" s="100"/>
      <c r="F59" s="82" t="str">
        <f aca="false">IF(F60&gt;0,"НУ","")</f>
        <v/>
      </c>
      <c r="G59" s="82" t="str">
        <f aca="false">IF(G60&gt;0,"НУ","")</f>
        <v/>
      </c>
      <c r="H59" s="82" t="str">
        <f aca="false">IF(H60&gt;0,"НУ","")</f>
        <v/>
      </c>
      <c r="I59" s="82" t="str">
        <f aca="false">IF(I60&gt;0,"НУ","")</f>
        <v/>
      </c>
      <c r="J59" s="82" t="str">
        <f aca="false">IF(J60&gt;0,"НУ","")</f>
        <v/>
      </c>
      <c r="K59" s="82" t="str">
        <f aca="false">IF(K60&gt;0,"НУ","")</f>
        <v/>
      </c>
      <c r="L59" s="82" t="str">
        <f aca="false">IF(L60&gt;0,"НУ","")</f>
        <v/>
      </c>
      <c r="M59" s="82" t="str">
        <f aca="false">IF(M60&gt;0,"НУ","")</f>
        <v/>
      </c>
      <c r="N59" s="82" t="str">
        <f aca="false">IF(N60&gt;0,"НУ","")</f>
        <v/>
      </c>
      <c r="O59" s="82" t="str">
        <f aca="false">IF(O60&gt;0,"НУ","")</f>
        <v/>
      </c>
      <c r="P59" s="82" t="str">
        <f aca="false">IF(P60&gt;0,"НУ","")</f>
        <v/>
      </c>
      <c r="Q59" s="82" t="str">
        <f aca="false">IF(Q60&gt;0,"НУ","")</f>
        <v/>
      </c>
      <c r="R59" s="82" t="str">
        <f aca="false">IF(R60&gt;0,"НУ","")</f>
        <v/>
      </c>
      <c r="S59" s="82" t="str">
        <f aca="false">IF(S60&gt;0,"НУ","")</f>
        <v/>
      </c>
      <c r="T59" s="82" t="str">
        <f aca="false">IF(T60&gt;0,"НУ","")</f>
        <v/>
      </c>
      <c r="U59" s="82" t="str">
        <f aca="false">IF(U60&gt;0,"НУ","")</f>
        <v/>
      </c>
      <c r="V59" s="82" t="str">
        <f aca="false">IF(V60&gt;0,"НУ","")</f>
        <v/>
      </c>
      <c r="W59" s="82" t="str">
        <f aca="false">IF(W60&gt;0,"НУ","")</f>
        <v/>
      </c>
      <c r="X59" s="82" t="str">
        <f aca="false">IF(X60&gt;0,"НУ","")</f>
        <v/>
      </c>
      <c r="Y59" s="82" t="str">
        <f aca="false">IF(Y60&gt;0,"НУ","")</f>
        <v/>
      </c>
      <c r="Z59" s="82" t="str">
        <f aca="false">IF(Z60&gt;0,"НУ","")</f>
        <v/>
      </c>
      <c r="AA59" s="82" t="str">
        <f aca="false">IF(AA60&gt;0,"НУ","")</f>
        <v/>
      </c>
      <c r="AB59" s="82" t="str">
        <f aca="false">IF(AB60&gt;0,"НУ","")</f>
        <v/>
      </c>
      <c r="AC59" s="82" t="str">
        <f aca="false">IF(AC60&gt;0,"НУ","")</f>
        <v/>
      </c>
      <c r="AD59" s="82" t="str">
        <f aca="false">IF(AD60&gt;0,"НУ","")</f>
        <v/>
      </c>
      <c r="AE59" s="82" t="str">
        <f aca="false">IF(AE60&gt;0,"НУ","")</f>
        <v/>
      </c>
      <c r="AF59" s="82" t="str">
        <f aca="false">IF(AF60&gt;0,"НУ","")</f>
        <v/>
      </c>
      <c r="AG59" s="82" t="str">
        <f aca="false">IF(AG60&gt;0,"НУ","")</f>
        <v/>
      </c>
      <c r="AH59" s="82"/>
      <c r="AI59" s="82"/>
      <c r="AJ59" s="173"/>
      <c r="AK59" s="93"/>
      <c r="AL59" s="94"/>
      <c r="AM59" s="95"/>
      <c r="AN59" s="96"/>
      <c r="AO59" s="70"/>
      <c r="AP59" s="70"/>
      <c r="AQ59" s="70"/>
      <c r="AR59" s="98"/>
      <c r="AS59" s="98"/>
      <c r="AT59" s="98"/>
      <c r="AU59" s="98"/>
      <c r="AV59" s="98"/>
      <c r="AW59" s="98"/>
      <c r="AX59" s="98"/>
      <c r="AY59" s="99"/>
      <c r="AZ59" s="99"/>
      <c r="BA59" s="73"/>
    </row>
    <row r="60" customFormat="false" ht="15" hidden="false" customHeight="true" outlineLevel="0" collapsed="false">
      <c r="A60" s="57"/>
      <c r="B60" s="58"/>
      <c r="C60" s="102"/>
      <c r="D60" s="60"/>
      <c r="E60" s="101"/>
      <c r="F60" s="87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91"/>
      <c r="AK60" s="93"/>
      <c r="AL60" s="94"/>
      <c r="AM60" s="95"/>
      <c r="AN60" s="96"/>
      <c r="AO60" s="70"/>
      <c r="AP60" s="70"/>
      <c r="AQ60" s="70"/>
      <c r="AR60" s="98"/>
      <c r="AS60" s="98"/>
      <c r="AT60" s="98"/>
      <c r="AU60" s="98"/>
      <c r="AV60" s="98"/>
      <c r="AW60" s="98"/>
      <c r="AX60" s="98"/>
      <c r="AY60" s="99"/>
      <c r="AZ60" s="99"/>
      <c r="BA60" s="73"/>
    </row>
    <row r="61" customFormat="false" ht="15" hidden="false" customHeight="true" outlineLevel="0" collapsed="false">
      <c r="A61" s="57" t="n">
        <v>13</v>
      </c>
      <c r="B61" s="58" t="str">
        <f aca="false">IFERROR(VLOOKUP($C61,Списки!$A$1:$C$3999,2,0),"")</f>
        <v/>
      </c>
      <c r="C61" s="102"/>
      <c r="D61" s="60" t="str">
        <f aca="false">IFERROR(VLOOKUP($C61,Списки!$A$1:$C$3999,3,0),"")</f>
        <v/>
      </c>
      <c r="E61" s="92"/>
      <c r="F61" s="61" t="str">
        <f aca="false">VLOOKUP(F$11,Графік!$A$5:$C$32,3,0)</f>
        <v>Р</v>
      </c>
      <c r="G61" s="158" t="str">
        <f aca="false">VLOOKUP(G$11,Графік!$A$5:$C$32,3,0)</f>
        <v>Р</v>
      </c>
      <c r="H61" s="158" t="str">
        <f aca="false">VLOOKUP(H$11,Графік!$A$5:$C$32,3,0)</f>
        <v>ВВ</v>
      </c>
      <c r="I61" s="158" t="str">
        <f aca="false">VLOOKUP(I$11,Графік!$A$5:$C$32,3,0)</f>
        <v>ВВ</v>
      </c>
      <c r="J61" s="158" t="str">
        <f aca="false">VLOOKUP(J$11,Графік!$A$5:$C$32,3,0)</f>
        <v>Р</v>
      </c>
      <c r="K61" s="158" t="str">
        <f aca="false">VLOOKUP(K$11,Графік!$A$5:$C$32,3,0)</f>
        <v>Р</v>
      </c>
      <c r="L61" s="158" t="str">
        <f aca="false">VLOOKUP(L$11,Графік!$A$5:$C$32,3,0)</f>
        <v>Р</v>
      </c>
      <c r="M61" s="158" t="str">
        <f aca="false">VLOOKUP(M$11,Графік!$A$5:$C$32,3,0)</f>
        <v>Р</v>
      </c>
      <c r="N61" s="158" t="str">
        <f aca="false">VLOOKUP(N$11,Графік!$A$5:$C$32,3,0)</f>
        <v>ВВ</v>
      </c>
      <c r="O61" s="158" t="str">
        <f aca="false">VLOOKUP(O$11,Графік!$A$5:$C$32,3,0)</f>
        <v>ВВ</v>
      </c>
      <c r="P61" s="158" t="str">
        <f aca="false">VLOOKUP(P$11,Графік!$A$5:$C$32,3,0)</f>
        <v>Р</v>
      </c>
      <c r="Q61" s="158" t="str">
        <f aca="false">VLOOKUP(Q$11,Графік!$A$5:$C$32,3,0)</f>
        <v>Р</v>
      </c>
      <c r="R61" s="158" t="str">
        <f aca="false">VLOOKUP(R$11,Графік!$A$5:$C$32,3,0)</f>
        <v>Р</v>
      </c>
      <c r="S61" s="158" t="str">
        <f aca="false">VLOOKUP(S$11,Графік!$A$5:$C$32,3,0)</f>
        <v>Р</v>
      </c>
      <c r="T61" s="158" t="str">
        <f aca="false">VLOOKUP(T$11,Графік!$A$5:$C$32,3,0)</f>
        <v>ВВ</v>
      </c>
      <c r="U61" s="158" t="str">
        <f aca="false">VLOOKUP(U$11,Графік!$A$5:$C$32,3,0)</f>
        <v>ВВ</v>
      </c>
      <c r="V61" s="158" t="str">
        <f aca="false">VLOOKUP(V$11,Графік!$A$5:$C$32,3,0)</f>
        <v>Р</v>
      </c>
      <c r="W61" s="158" t="str">
        <f aca="false">VLOOKUP(W$11,Графік!$A$5:$C$32,3,0)</f>
        <v>Р</v>
      </c>
      <c r="X61" s="158" t="str">
        <f aca="false">VLOOKUP(X$11,Графік!$A$5:$C$32,3,0)</f>
        <v>Р</v>
      </c>
      <c r="Y61" s="158" t="str">
        <f aca="false">VLOOKUP(Y$11,Графік!$A$5:$C$32,3,0)</f>
        <v>Р</v>
      </c>
      <c r="Z61" s="158" t="str">
        <f aca="false">VLOOKUP(Z$11,Графік!$A$5:$C$32,3,0)</f>
        <v>ВВ</v>
      </c>
      <c r="AA61" s="158" t="str">
        <f aca="false">VLOOKUP(AA$11,Графік!$A$5:$C$32,3,0)</f>
        <v>ВВ</v>
      </c>
      <c r="AB61" s="158" t="str">
        <f aca="false">VLOOKUP(AB$11,Графік!$A$5:$C$32,3,0)</f>
        <v>Р</v>
      </c>
      <c r="AC61" s="158" t="str">
        <f aca="false">VLOOKUP(AC$11,Графік!$A$5:$C$32,3,0)</f>
        <v>Р</v>
      </c>
      <c r="AD61" s="158" t="str">
        <f aca="false">VLOOKUP(AD$11,Графік!$A$5:$C$32,3,0)</f>
        <v>Р</v>
      </c>
      <c r="AE61" s="158" t="str">
        <f aca="false">VLOOKUP(AE$11,Графік!$A$5:$C$32,3,0)</f>
        <v>Р</v>
      </c>
      <c r="AF61" s="158" t="str">
        <f aca="false">VLOOKUP(AF$11,Графік!$A$5:$C$32,3,0)</f>
        <v>ВВ</v>
      </c>
      <c r="AG61" s="158" t="str">
        <f aca="false">VLOOKUP(AG$11,Графік!$A$5:$C$32,3,0)</f>
        <v>ВВ</v>
      </c>
      <c r="AH61" s="158"/>
      <c r="AI61" s="158"/>
      <c r="AJ61" s="161"/>
      <c r="AK61" s="93" t="n">
        <f aca="false">SUMIF($F61:$AJ64,"Р",$F62:$AJ62)</f>
        <v>144</v>
      </c>
      <c r="AL61" s="94" t="n">
        <f aca="false">SUMIF($F63:$AJ64,"НУ",$F64:$AJ64)</f>
        <v>0</v>
      </c>
      <c r="AM61" s="95" t="n">
        <f aca="false">SUMIF(F61:AJ64,"РВ",F62:AJ62)</f>
        <v>0</v>
      </c>
      <c r="AN61" s="96" t="n">
        <f aca="false">AK61+AL61+AM61</f>
        <v>144</v>
      </c>
      <c r="AO61" s="70" t="n">
        <f aca="false">COUNTIF($F61:$AJ64,"=Р")</f>
        <v>18</v>
      </c>
      <c r="AP61" s="97" t="n">
        <f aca="false">COUNTIF($F61:$AJ64,"=ВВ")</f>
        <v>10</v>
      </c>
      <c r="AQ61" s="97" t="n">
        <f aca="false">COUNTIF($F61:$AJ64,"=В")</f>
        <v>0</v>
      </c>
      <c r="AR61" s="98" t="n">
        <f aca="false">COUNTIF($F61:$AJ64,"=НА")</f>
        <v>0</v>
      </c>
      <c r="AS61" s="98" t="n">
        <f aca="false">COUNTIF(F61:AJ64,"=ТН")</f>
        <v>0</v>
      </c>
      <c r="AT61" s="98" t="n">
        <f aca="false">COUNTIF($F61:$AJ64,"=ВД")</f>
        <v>0</v>
      </c>
      <c r="AU61" s="98" t="n">
        <f aca="false">COUNTIF($F61:$AJ64,"=ВП")</f>
        <v>0</v>
      </c>
      <c r="AV61" s="98" t="n">
        <f aca="false">COUNTIF($F61:$AJ64,"=ДД")</f>
        <v>0</v>
      </c>
      <c r="AW61" s="98" t="n">
        <f aca="false">COUNTIF($F61:$AJ64,"=П")</f>
        <v>0</v>
      </c>
      <c r="AX61" s="98" t="n">
        <f aca="false">COUNTIF($F61:$AJ64,"=ПР")</f>
        <v>0</v>
      </c>
      <c r="AY61" s="99" t="n">
        <f aca="false">COUNTIF($F61:$AJ64,"=І")</f>
        <v>0</v>
      </c>
      <c r="AZ61" s="99" t="n">
        <f aca="false">COUNTIF($F61:$AJ64,"=НЗ")</f>
        <v>0</v>
      </c>
      <c r="BA61" s="73" t="str">
        <f aca="false">IF(C61&gt;1,Графік!$D$36,"")</f>
        <v/>
      </c>
    </row>
    <row r="62" customFormat="false" ht="15" hidden="false" customHeight="true" outlineLevel="0" collapsed="false">
      <c r="A62" s="57"/>
      <c r="B62" s="58"/>
      <c r="C62" s="102"/>
      <c r="D62" s="60"/>
      <c r="E62" s="100"/>
      <c r="F62" s="75" t="n">
        <f aca="false">IF(F61="Р",8,"")</f>
        <v>8</v>
      </c>
      <c r="G62" s="76" t="n">
        <f aca="false">IF(G61="Р",8,"")</f>
        <v>8</v>
      </c>
      <c r="H62" s="170" t="str">
        <f aca="false">IF(H61="Р",8,"")</f>
        <v/>
      </c>
      <c r="I62" s="170" t="str">
        <f aca="false">IF(I61="Р",8,"")</f>
        <v/>
      </c>
      <c r="J62" s="170" t="n">
        <f aca="false">IF(J61="Р",8,"")</f>
        <v>8</v>
      </c>
      <c r="K62" s="170" t="n">
        <f aca="false">IF(K61="Р",8,"")</f>
        <v>8</v>
      </c>
      <c r="L62" s="170" t="n">
        <f aca="false">IF(L61="Р",8,"")</f>
        <v>8</v>
      </c>
      <c r="M62" s="170" t="n">
        <f aca="false">IF(M61="Р",8,"")</f>
        <v>8</v>
      </c>
      <c r="N62" s="170" t="str">
        <f aca="false">IF(N61="Р",8,"")</f>
        <v/>
      </c>
      <c r="O62" s="170" t="str">
        <f aca="false">IF(O61="Р",8,"")</f>
        <v/>
      </c>
      <c r="P62" s="170" t="n">
        <f aca="false">IF(P61="Р",8,"")</f>
        <v>8</v>
      </c>
      <c r="Q62" s="170" t="n">
        <f aca="false">IF(Q61="Р",8,"")</f>
        <v>8</v>
      </c>
      <c r="R62" s="170" t="n">
        <f aca="false">IF(R61="Р",8,"")</f>
        <v>8</v>
      </c>
      <c r="S62" s="170" t="n">
        <f aca="false">IF(S61="Р",8,"")</f>
        <v>8</v>
      </c>
      <c r="T62" s="170" t="str">
        <f aca="false">IF(T61="Р",8,"")</f>
        <v/>
      </c>
      <c r="U62" s="170" t="str">
        <f aca="false">IF(U61="Р",8,"")</f>
        <v/>
      </c>
      <c r="V62" s="170" t="n">
        <f aca="false">IF(V61="Р",8,"")</f>
        <v>8</v>
      </c>
      <c r="W62" s="170" t="n">
        <f aca="false">IF(W61="Р",8,"")</f>
        <v>8</v>
      </c>
      <c r="X62" s="170" t="n">
        <f aca="false">IF(X61="Р",8,"")</f>
        <v>8</v>
      </c>
      <c r="Y62" s="170" t="n">
        <f aca="false">IF(Y61="Р",8,"")</f>
        <v>8</v>
      </c>
      <c r="Z62" s="170" t="str">
        <f aca="false">IF(Z61="Р",8,"")</f>
        <v/>
      </c>
      <c r="AA62" s="170" t="str">
        <f aca="false">IF(AA61="Р",8,"")</f>
        <v/>
      </c>
      <c r="AB62" s="170" t="n">
        <f aca="false">IF(AB61="Р",8,"")</f>
        <v>8</v>
      </c>
      <c r="AC62" s="170" t="n">
        <f aca="false">IF(AC61="Р",8,"")</f>
        <v>8</v>
      </c>
      <c r="AD62" s="170" t="n">
        <f aca="false">IF(AD61="Р",8,"")</f>
        <v>8</v>
      </c>
      <c r="AE62" s="170" t="n">
        <f aca="false">IF(AE61="Р",8,"")</f>
        <v>8</v>
      </c>
      <c r="AF62" s="170" t="str">
        <f aca="false">IF(AF61="Р",8,"")</f>
        <v/>
      </c>
      <c r="AG62" s="170" t="str">
        <f aca="false">IF(AG61="Р",8,"")</f>
        <v/>
      </c>
      <c r="AH62" s="76"/>
      <c r="AI62" s="76"/>
      <c r="AJ62" s="79"/>
      <c r="AK62" s="93"/>
      <c r="AL62" s="94"/>
      <c r="AM62" s="95"/>
      <c r="AN62" s="96"/>
      <c r="AO62" s="70"/>
      <c r="AP62" s="70"/>
      <c r="AQ62" s="70"/>
      <c r="AR62" s="98"/>
      <c r="AS62" s="98"/>
      <c r="AT62" s="98"/>
      <c r="AU62" s="98"/>
      <c r="AV62" s="98"/>
      <c r="AW62" s="98"/>
      <c r="AX62" s="98"/>
      <c r="AY62" s="99"/>
      <c r="AZ62" s="99"/>
      <c r="BA62" s="73"/>
    </row>
    <row r="63" customFormat="false" ht="15" hidden="false" customHeight="true" outlineLevel="0" collapsed="false">
      <c r="A63" s="57"/>
      <c r="B63" s="58"/>
      <c r="C63" s="102"/>
      <c r="D63" s="60"/>
      <c r="E63" s="100"/>
      <c r="F63" s="82" t="str">
        <f aca="false">IF(F64&gt;0,"НУ","")</f>
        <v/>
      </c>
      <c r="G63" s="82" t="str">
        <f aca="false">IF(G64&gt;0,"НУ","")</f>
        <v/>
      </c>
      <c r="H63" s="82" t="str">
        <f aca="false">IF(H64&gt;0,"НУ","")</f>
        <v/>
      </c>
      <c r="I63" s="82" t="str">
        <f aca="false">IF(I64&gt;0,"НУ","")</f>
        <v/>
      </c>
      <c r="J63" s="82" t="str">
        <f aca="false">IF(J64&gt;0,"НУ","")</f>
        <v/>
      </c>
      <c r="K63" s="82" t="str">
        <f aca="false">IF(K64&gt;0,"НУ","")</f>
        <v/>
      </c>
      <c r="L63" s="82" t="str">
        <f aca="false">IF(L64&gt;0,"НУ","")</f>
        <v/>
      </c>
      <c r="M63" s="82" t="str">
        <f aca="false">IF(M64&gt;0,"НУ","")</f>
        <v/>
      </c>
      <c r="N63" s="82" t="str">
        <f aca="false">IF(N64&gt;0,"НУ","")</f>
        <v/>
      </c>
      <c r="O63" s="82" t="str">
        <f aca="false">IF(O64&gt;0,"НУ","")</f>
        <v/>
      </c>
      <c r="P63" s="82" t="str">
        <f aca="false">IF(P64&gt;0,"НУ","")</f>
        <v/>
      </c>
      <c r="Q63" s="82" t="str">
        <f aca="false">IF(Q64&gt;0,"НУ","")</f>
        <v/>
      </c>
      <c r="R63" s="82" t="str">
        <f aca="false">IF(R64&gt;0,"НУ","")</f>
        <v/>
      </c>
      <c r="S63" s="82" t="str">
        <f aca="false">IF(S64&gt;0,"НУ","")</f>
        <v/>
      </c>
      <c r="T63" s="82" t="str">
        <f aca="false">IF(T64&gt;0,"НУ","")</f>
        <v/>
      </c>
      <c r="U63" s="82" t="str">
        <f aca="false">IF(U64&gt;0,"НУ","")</f>
        <v/>
      </c>
      <c r="V63" s="82" t="str">
        <f aca="false">IF(V64&gt;0,"НУ","")</f>
        <v/>
      </c>
      <c r="W63" s="82" t="str">
        <f aca="false">IF(W64&gt;0,"НУ","")</f>
        <v/>
      </c>
      <c r="X63" s="82" t="str">
        <f aca="false">IF(X64&gt;0,"НУ","")</f>
        <v/>
      </c>
      <c r="Y63" s="82" t="str">
        <f aca="false">IF(Y64&gt;0,"НУ","")</f>
        <v/>
      </c>
      <c r="Z63" s="82" t="str">
        <f aca="false">IF(Z64&gt;0,"НУ","")</f>
        <v/>
      </c>
      <c r="AA63" s="82" t="str">
        <f aca="false">IF(AA64&gt;0,"НУ","")</f>
        <v/>
      </c>
      <c r="AB63" s="82" t="str">
        <f aca="false">IF(AB64&gt;0,"НУ","")</f>
        <v/>
      </c>
      <c r="AC63" s="82" t="str">
        <f aca="false">IF(AC64&gt;0,"НУ","")</f>
        <v/>
      </c>
      <c r="AD63" s="82" t="str">
        <f aca="false">IF(AD64&gt;0,"НУ","")</f>
        <v/>
      </c>
      <c r="AE63" s="82" t="str">
        <f aca="false">IF(AE64&gt;0,"НУ","")</f>
        <v/>
      </c>
      <c r="AF63" s="82" t="str">
        <f aca="false">IF(AF64&gt;0,"НУ","")</f>
        <v/>
      </c>
      <c r="AG63" s="82" t="str">
        <f aca="false">IF(AG64&gt;0,"НУ","")</f>
        <v/>
      </c>
      <c r="AH63" s="82"/>
      <c r="AI63" s="82"/>
      <c r="AJ63" s="173"/>
      <c r="AK63" s="93"/>
      <c r="AL63" s="94"/>
      <c r="AM63" s="95"/>
      <c r="AN63" s="96"/>
      <c r="AO63" s="70"/>
      <c r="AP63" s="70"/>
      <c r="AQ63" s="70"/>
      <c r="AR63" s="98"/>
      <c r="AS63" s="98"/>
      <c r="AT63" s="98"/>
      <c r="AU63" s="98"/>
      <c r="AV63" s="98"/>
      <c r="AW63" s="98"/>
      <c r="AX63" s="98"/>
      <c r="AY63" s="99"/>
      <c r="AZ63" s="99"/>
      <c r="BA63" s="73"/>
    </row>
    <row r="64" customFormat="false" ht="15" hidden="false" customHeight="true" outlineLevel="0" collapsed="false">
      <c r="A64" s="57"/>
      <c r="B64" s="58"/>
      <c r="C64" s="102"/>
      <c r="D64" s="60"/>
      <c r="E64" s="101"/>
      <c r="F64" s="87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91"/>
      <c r="AK64" s="93"/>
      <c r="AL64" s="94"/>
      <c r="AM64" s="95"/>
      <c r="AN64" s="96"/>
      <c r="AO64" s="70"/>
      <c r="AP64" s="70"/>
      <c r="AQ64" s="70"/>
      <c r="AR64" s="98"/>
      <c r="AS64" s="98"/>
      <c r="AT64" s="98"/>
      <c r="AU64" s="98"/>
      <c r="AV64" s="98"/>
      <c r="AW64" s="98"/>
      <c r="AX64" s="98"/>
      <c r="AY64" s="99"/>
      <c r="AZ64" s="99"/>
      <c r="BA64" s="73"/>
    </row>
    <row r="65" customFormat="false" ht="15" hidden="false" customHeight="true" outlineLevel="0" collapsed="false">
      <c r="A65" s="57" t="n">
        <v>14</v>
      </c>
      <c r="B65" s="58" t="str">
        <f aca="false">IFERROR(VLOOKUP($C65,Списки!$A$1:$C$3999,2,0),"")</f>
        <v/>
      </c>
      <c r="C65" s="102"/>
      <c r="D65" s="60" t="str">
        <f aca="false">IFERROR(VLOOKUP($C65,Списки!$A$1:$C$3999,3,0),"")</f>
        <v/>
      </c>
      <c r="E65" s="92"/>
      <c r="F65" s="61" t="str">
        <f aca="false">VLOOKUP(F$11,Графік!$A$5:$C$32,3,0)</f>
        <v>Р</v>
      </c>
      <c r="G65" s="158" t="str">
        <f aca="false">VLOOKUP(G$11,Графік!$A$5:$C$32,3,0)</f>
        <v>Р</v>
      </c>
      <c r="H65" s="158" t="str">
        <f aca="false">VLOOKUP(H$11,Графік!$A$5:$C$32,3,0)</f>
        <v>ВВ</v>
      </c>
      <c r="I65" s="158" t="str">
        <f aca="false">VLOOKUP(I$11,Графік!$A$5:$C$32,3,0)</f>
        <v>ВВ</v>
      </c>
      <c r="J65" s="158" t="str">
        <f aca="false">VLOOKUP(J$11,Графік!$A$5:$C$32,3,0)</f>
        <v>Р</v>
      </c>
      <c r="K65" s="158" t="str">
        <f aca="false">VLOOKUP(K$11,Графік!$A$5:$C$32,3,0)</f>
        <v>Р</v>
      </c>
      <c r="L65" s="158" t="str">
        <f aca="false">VLOOKUP(L$11,Графік!$A$5:$C$32,3,0)</f>
        <v>Р</v>
      </c>
      <c r="M65" s="158" t="str">
        <f aca="false">VLOOKUP(M$11,Графік!$A$5:$C$32,3,0)</f>
        <v>Р</v>
      </c>
      <c r="N65" s="158" t="str">
        <f aca="false">VLOOKUP(N$11,Графік!$A$5:$C$32,3,0)</f>
        <v>ВВ</v>
      </c>
      <c r="O65" s="158" t="str">
        <f aca="false">VLOOKUP(O$11,Графік!$A$5:$C$32,3,0)</f>
        <v>ВВ</v>
      </c>
      <c r="P65" s="158" t="str">
        <f aca="false">VLOOKUP(P$11,Графік!$A$5:$C$32,3,0)</f>
        <v>Р</v>
      </c>
      <c r="Q65" s="158" t="str">
        <f aca="false">VLOOKUP(Q$11,Графік!$A$5:$C$32,3,0)</f>
        <v>Р</v>
      </c>
      <c r="R65" s="158" t="str">
        <f aca="false">VLOOKUP(R$11,Графік!$A$5:$C$32,3,0)</f>
        <v>Р</v>
      </c>
      <c r="S65" s="158" t="str">
        <f aca="false">VLOOKUP(S$11,Графік!$A$5:$C$32,3,0)</f>
        <v>Р</v>
      </c>
      <c r="T65" s="158" t="str">
        <f aca="false">VLOOKUP(T$11,Графік!$A$5:$C$32,3,0)</f>
        <v>ВВ</v>
      </c>
      <c r="U65" s="158" t="str">
        <f aca="false">VLOOKUP(U$11,Графік!$A$5:$C$32,3,0)</f>
        <v>ВВ</v>
      </c>
      <c r="V65" s="158" t="str">
        <f aca="false">VLOOKUP(V$11,Графік!$A$5:$C$32,3,0)</f>
        <v>Р</v>
      </c>
      <c r="W65" s="158" t="str">
        <f aca="false">VLOOKUP(W$11,Графік!$A$5:$C$32,3,0)</f>
        <v>Р</v>
      </c>
      <c r="X65" s="158" t="str">
        <f aca="false">VLOOKUP(X$11,Графік!$A$5:$C$32,3,0)</f>
        <v>Р</v>
      </c>
      <c r="Y65" s="158" t="str">
        <f aca="false">VLOOKUP(Y$11,Графік!$A$5:$C$32,3,0)</f>
        <v>Р</v>
      </c>
      <c r="Z65" s="158" t="str">
        <f aca="false">VLOOKUP(Z$11,Графік!$A$5:$C$32,3,0)</f>
        <v>ВВ</v>
      </c>
      <c r="AA65" s="158" t="str">
        <f aca="false">VLOOKUP(AA$11,Графік!$A$5:$C$32,3,0)</f>
        <v>ВВ</v>
      </c>
      <c r="AB65" s="158" t="str">
        <f aca="false">VLOOKUP(AB$11,Графік!$A$5:$C$32,3,0)</f>
        <v>Р</v>
      </c>
      <c r="AC65" s="158" t="str">
        <f aca="false">VLOOKUP(AC$11,Графік!$A$5:$C$32,3,0)</f>
        <v>Р</v>
      </c>
      <c r="AD65" s="158" t="str">
        <f aca="false">VLOOKUP(AD$11,Графік!$A$5:$C$32,3,0)</f>
        <v>Р</v>
      </c>
      <c r="AE65" s="158" t="str">
        <f aca="false">VLOOKUP(AE$11,Графік!$A$5:$C$32,3,0)</f>
        <v>Р</v>
      </c>
      <c r="AF65" s="158" t="str">
        <f aca="false">VLOOKUP(AF$11,Графік!$A$5:$C$32,3,0)</f>
        <v>ВВ</v>
      </c>
      <c r="AG65" s="158" t="str">
        <f aca="false">VLOOKUP(AG$11,Графік!$A$5:$C$32,3,0)</f>
        <v>ВВ</v>
      </c>
      <c r="AH65" s="158"/>
      <c r="AI65" s="158"/>
      <c r="AJ65" s="161"/>
      <c r="AK65" s="93" t="n">
        <f aca="false">SUMIF($F65:$AJ68,"Р",$F66:$AJ66)</f>
        <v>144</v>
      </c>
      <c r="AL65" s="94" t="n">
        <f aca="false">SUMIF($F67:$AJ68,"НУ",$F68:$AJ68)</f>
        <v>0</v>
      </c>
      <c r="AM65" s="95" t="n">
        <f aca="false">SUMIF(F65:AJ68,"РВ",F66:AJ66)</f>
        <v>0</v>
      </c>
      <c r="AN65" s="96" t="n">
        <f aca="false">AK65+AL65+AM65</f>
        <v>144</v>
      </c>
      <c r="AO65" s="70" t="n">
        <f aca="false">COUNTIF($F65:$AJ68,"=Р")</f>
        <v>18</v>
      </c>
      <c r="AP65" s="97" t="n">
        <f aca="false">COUNTIF($F65:$AJ68,"=ВВ")</f>
        <v>10</v>
      </c>
      <c r="AQ65" s="97" t="n">
        <f aca="false">COUNTIF($F65:$AJ68,"=В")</f>
        <v>0</v>
      </c>
      <c r="AR65" s="98" t="n">
        <f aca="false">COUNTIF($F65:$AJ68,"=НА")</f>
        <v>0</v>
      </c>
      <c r="AS65" s="98" t="n">
        <f aca="false">COUNTIF(F65:AJ68,"=ТН")</f>
        <v>0</v>
      </c>
      <c r="AT65" s="98" t="n">
        <f aca="false">COUNTIF($F65:$AJ68,"=ВД")</f>
        <v>0</v>
      </c>
      <c r="AU65" s="98" t="n">
        <f aca="false">COUNTIF($F65:$AJ68,"=ВП")</f>
        <v>0</v>
      </c>
      <c r="AV65" s="98" t="n">
        <f aca="false">COUNTIF($F65:$AJ68,"=ДД")</f>
        <v>0</v>
      </c>
      <c r="AW65" s="98" t="n">
        <f aca="false">COUNTIF($F65:$AJ68,"=П")</f>
        <v>0</v>
      </c>
      <c r="AX65" s="98" t="n">
        <f aca="false">COUNTIF($F65:$AJ68,"=ПР")</f>
        <v>0</v>
      </c>
      <c r="AY65" s="99" t="n">
        <f aca="false">COUNTIF($F65:$AJ68,"=І")</f>
        <v>0</v>
      </c>
      <c r="AZ65" s="99" t="n">
        <f aca="false">COUNTIF($F65:$AJ68,"=НЗ")</f>
        <v>0</v>
      </c>
      <c r="BA65" s="73" t="str">
        <f aca="false">IF(C65&gt;1,Графік!$D$36,"")</f>
        <v/>
      </c>
    </row>
    <row r="66" customFormat="false" ht="15" hidden="false" customHeight="true" outlineLevel="0" collapsed="false">
      <c r="A66" s="57"/>
      <c r="B66" s="58"/>
      <c r="C66" s="102"/>
      <c r="D66" s="60"/>
      <c r="E66" s="100"/>
      <c r="F66" s="75" t="n">
        <f aca="false">IF(F65="Р",8,"")</f>
        <v>8</v>
      </c>
      <c r="G66" s="76" t="n">
        <f aca="false">IF(G65="Р",8,"")</f>
        <v>8</v>
      </c>
      <c r="H66" s="170" t="str">
        <f aca="false">IF(H65="Р",8,"")</f>
        <v/>
      </c>
      <c r="I66" s="170" t="str">
        <f aca="false">IF(I65="Р",8,"")</f>
        <v/>
      </c>
      <c r="J66" s="170" t="n">
        <f aca="false">IF(J65="Р",8,"")</f>
        <v>8</v>
      </c>
      <c r="K66" s="170" t="n">
        <f aca="false">IF(K65="Р",8,"")</f>
        <v>8</v>
      </c>
      <c r="L66" s="170" t="n">
        <f aca="false">IF(L65="Р",8,"")</f>
        <v>8</v>
      </c>
      <c r="M66" s="170" t="n">
        <f aca="false">IF(M65="Р",8,"")</f>
        <v>8</v>
      </c>
      <c r="N66" s="170" t="str">
        <f aca="false">IF(N65="Р",8,"")</f>
        <v/>
      </c>
      <c r="O66" s="170" t="str">
        <f aca="false">IF(O65="Р",8,"")</f>
        <v/>
      </c>
      <c r="P66" s="170" t="n">
        <f aca="false">IF(P65="Р",8,"")</f>
        <v>8</v>
      </c>
      <c r="Q66" s="170" t="n">
        <f aca="false">IF(Q65="Р",8,"")</f>
        <v>8</v>
      </c>
      <c r="R66" s="170" t="n">
        <f aca="false">IF(R65="Р",8,"")</f>
        <v>8</v>
      </c>
      <c r="S66" s="170" t="n">
        <f aca="false">IF(S65="Р",8,"")</f>
        <v>8</v>
      </c>
      <c r="T66" s="170" t="str">
        <f aca="false">IF(T65="Р",8,"")</f>
        <v/>
      </c>
      <c r="U66" s="170" t="str">
        <f aca="false">IF(U65="Р",8,"")</f>
        <v/>
      </c>
      <c r="V66" s="170" t="n">
        <f aca="false">IF(V65="Р",8,"")</f>
        <v>8</v>
      </c>
      <c r="W66" s="170" t="n">
        <f aca="false">IF(W65="Р",8,"")</f>
        <v>8</v>
      </c>
      <c r="X66" s="170" t="n">
        <f aca="false">IF(X65="Р",8,"")</f>
        <v>8</v>
      </c>
      <c r="Y66" s="170" t="n">
        <f aca="false">IF(Y65="Р",8,"")</f>
        <v>8</v>
      </c>
      <c r="Z66" s="170" t="str">
        <f aca="false">IF(Z65="Р",8,"")</f>
        <v/>
      </c>
      <c r="AA66" s="170" t="str">
        <f aca="false">IF(AA65="Р",8,"")</f>
        <v/>
      </c>
      <c r="AB66" s="170" t="n">
        <f aca="false">IF(AB65="Р",8,"")</f>
        <v>8</v>
      </c>
      <c r="AC66" s="170" t="n">
        <f aca="false">IF(AC65="Р",8,"")</f>
        <v>8</v>
      </c>
      <c r="AD66" s="170" t="n">
        <f aca="false">IF(AD65="Р",8,"")</f>
        <v>8</v>
      </c>
      <c r="AE66" s="170" t="n">
        <f aca="false">IF(AE65="Р",8,"")</f>
        <v>8</v>
      </c>
      <c r="AF66" s="170" t="str">
        <f aca="false">IF(AF65="Р",8,"")</f>
        <v/>
      </c>
      <c r="AG66" s="170" t="str">
        <f aca="false">IF(AG65="Р",8,"")</f>
        <v/>
      </c>
      <c r="AH66" s="76"/>
      <c r="AI66" s="76"/>
      <c r="AJ66" s="79"/>
      <c r="AK66" s="93"/>
      <c r="AL66" s="94"/>
      <c r="AM66" s="95"/>
      <c r="AN66" s="96"/>
      <c r="AO66" s="70"/>
      <c r="AP66" s="70"/>
      <c r="AQ66" s="70"/>
      <c r="AR66" s="98"/>
      <c r="AS66" s="98"/>
      <c r="AT66" s="98"/>
      <c r="AU66" s="98"/>
      <c r="AV66" s="98"/>
      <c r="AW66" s="98"/>
      <c r="AX66" s="98"/>
      <c r="AY66" s="99"/>
      <c r="AZ66" s="99"/>
      <c r="BA66" s="73"/>
    </row>
    <row r="67" customFormat="false" ht="15" hidden="false" customHeight="true" outlineLevel="0" collapsed="false">
      <c r="A67" s="57"/>
      <c r="B67" s="58"/>
      <c r="C67" s="102"/>
      <c r="D67" s="60"/>
      <c r="E67" s="100"/>
      <c r="F67" s="82" t="str">
        <f aca="false">IF(F68&gt;0,"НУ","")</f>
        <v/>
      </c>
      <c r="G67" s="82" t="str">
        <f aca="false">IF(G68&gt;0,"НУ","")</f>
        <v/>
      </c>
      <c r="H67" s="82" t="str">
        <f aca="false">IF(H68&gt;0,"НУ","")</f>
        <v/>
      </c>
      <c r="I67" s="82" t="str">
        <f aca="false">IF(I68&gt;0,"НУ","")</f>
        <v/>
      </c>
      <c r="J67" s="82" t="str">
        <f aca="false">IF(J68&gt;0,"НУ","")</f>
        <v/>
      </c>
      <c r="K67" s="82" t="str">
        <f aca="false">IF(K68&gt;0,"НУ","")</f>
        <v/>
      </c>
      <c r="L67" s="82" t="str">
        <f aca="false">IF(L68&gt;0,"НУ","")</f>
        <v/>
      </c>
      <c r="M67" s="82" t="str">
        <f aca="false">IF(M68&gt;0,"НУ","")</f>
        <v/>
      </c>
      <c r="N67" s="82" t="str">
        <f aca="false">IF(N68&gt;0,"НУ","")</f>
        <v/>
      </c>
      <c r="O67" s="82" t="str">
        <f aca="false">IF(O68&gt;0,"НУ","")</f>
        <v/>
      </c>
      <c r="P67" s="82" t="str">
        <f aca="false">IF(P68&gt;0,"НУ","")</f>
        <v/>
      </c>
      <c r="Q67" s="82" t="str">
        <f aca="false">IF(Q68&gt;0,"НУ","")</f>
        <v/>
      </c>
      <c r="R67" s="82" t="str">
        <f aca="false">IF(R68&gt;0,"НУ","")</f>
        <v/>
      </c>
      <c r="S67" s="82" t="str">
        <f aca="false">IF(S68&gt;0,"НУ","")</f>
        <v/>
      </c>
      <c r="T67" s="82" t="str">
        <f aca="false">IF(T68&gt;0,"НУ","")</f>
        <v/>
      </c>
      <c r="U67" s="82" t="str">
        <f aca="false">IF(U68&gt;0,"НУ","")</f>
        <v/>
      </c>
      <c r="V67" s="82" t="str">
        <f aca="false">IF(V68&gt;0,"НУ","")</f>
        <v/>
      </c>
      <c r="W67" s="82" t="str">
        <f aca="false">IF(W68&gt;0,"НУ","")</f>
        <v/>
      </c>
      <c r="X67" s="82" t="str">
        <f aca="false">IF(X68&gt;0,"НУ","")</f>
        <v/>
      </c>
      <c r="Y67" s="82" t="str">
        <f aca="false">IF(Y68&gt;0,"НУ","")</f>
        <v/>
      </c>
      <c r="Z67" s="82" t="str">
        <f aca="false">IF(Z68&gt;0,"НУ","")</f>
        <v/>
      </c>
      <c r="AA67" s="82" t="str">
        <f aca="false">IF(AA68&gt;0,"НУ","")</f>
        <v/>
      </c>
      <c r="AB67" s="82" t="str">
        <f aca="false">IF(AB68&gt;0,"НУ","")</f>
        <v/>
      </c>
      <c r="AC67" s="82" t="str">
        <f aca="false">IF(AC68&gt;0,"НУ","")</f>
        <v/>
      </c>
      <c r="AD67" s="82" t="str">
        <f aca="false">IF(AD68&gt;0,"НУ","")</f>
        <v/>
      </c>
      <c r="AE67" s="82" t="str">
        <f aca="false">IF(AE68&gt;0,"НУ","")</f>
        <v/>
      </c>
      <c r="AF67" s="82" t="str">
        <f aca="false">IF(AF68&gt;0,"НУ","")</f>
        <v/>
      </c>
      <c r="AG67" s="82" t="str">
        <f aca="false">IF(AG68&gt;0,"НУ","")</f>
        <v/>
      </c>
      <c r="AH67" s="82"/>
      <c r="AI67" s="82"/>
      <c r="AJ67" s="173"/>
      <c r="AK67" s="93"/>
      <c r="AL67" s="94"/>
      <c r="AM67" s="95"/>
      <c r="AN67" s="96"/>
      <c r="AO67" s="70"/>
      <c r="AP67" s="70"/>
      <c r="AQ67" s="70"/>
      <c r="AR67" s="98"/>
      <c r="AS67" s="98"/>
      <c r="AT67" s="98"/>
      <c r="AU67" s="98"/>
      <c r="AV67" s="98"/>
      <c r="AW67" s="98"/>
      <c r="AX67" s="98"/>
      <c r="AY67" s="99"/>
      <c r="AZ67" s="99"/>
      <c r="BA67" s="73"/>
    </row>
    <row r="68" customFormat="false" ht="15" hidden="false" customHeight="true" outlineLevel="0" collapsed="false">
      <c r="A68" s="57"/>
      <c r="B68" s="58"/>
      <c r="C68" s="102"/>
      <c r="D68" s="60"/>
      <c r="E68" s="101"/>
      <c r="F68" s="87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91"/>
      <c r="AK68" s="93"/>
      <c r="AL68" s="94"/>
      <c r="AM68" s="95"/>
      <c r="AN68" s="96"/>
      <c r="AO68" s="70"/>
      <c r="AP68" s="70"/>
      <c r="AQ68" s="70"/>
      <c r="AR68" s="98"/>
      <c r="AS68" s="98"/>
      <c r="AT68" s="98"/>
      <c r="AU68" s="98"/>
      <c r="AV68" s="98"/>
      <c r="AW68" s="98"/>
      <c r="AX68" s="98"/>
      <c r="AY68" s="99"/>
      <c r="AZ68" s="99"/>
      <c r="BA68" s="73"/>
    </row>
    <row r="69" customFormat="false" ht="15" hidden="false" customHeight="true" outlineLevel="0" collapsed="false">
      <c r="A69" s="57" t="n">
        <v>15</v>
      </c>
      <c r="B69" s="58" t="str">
        <f aca="false">IFERROR(VLOOKUP($C69,Списки!$A$1:$C$3999,2,0),"")</f>
        <v/>
      </c>
      <c r="C69" s="102"/>
      <c r="D69" s="60" t="str">
        <f aca="false">IFERROR(VLOOKUP($C69,Списки!$A$1:$C$3999,3,0),"")</f>
        <v/>
      </c>
      <c r="E69" s="92"/>
      <c r="F69" s="61" t="str">
        <f aca="false">VLOOKUP(F$11,Графік!$A$5:$C$32,3,0)</f>
        <v>Р</v>
      </c>
      <c r="G69" s="158" t="str">
        <f aca="false">VLOOKUP(G$11,Графік!$A$5:$C$32,3,0)</f>
        <v>Р</v>
      </c>
      <c r="H69" s="158" t="str">
        <f aca="false">VLOOKUP(H$11,Графік!$A$5:$C$32,3,0)</f>
        <v>ВВ</v>
      </c>
      <c r="I69" s="158" t="str">
        <f aca="false">VLOOKUP(I$11,Графік!$A$5:$C$32,3,0)</f>
        <v>ВВ</v>
      </c>
      <c r="J69" s="158" t="str">
        <f aca="false">VLOOKUP(J$11,Графік!$A$5:$C$32,3,0)</f>
        <v>Р</v>
      </c>
      <c r="K69" s="158" t="str">
        <f aca="false">VLOOKUP(K$11,Графік!$A$5:$C$32,3,0)</f>
        <v>Р</v>
      </c>
      <c r="L69" s="158" t="str">
        <f aca="false">VLOOKUP(L$11,Графік!$A$5:$C$32,3,0)</f>
        <v>Р</v>
      </c>
      <c r="M69" s="158" t="str">
        <f aca="false">VLOOKUP(M$11,Графік!$A$5:$C$32,3,0)</f>
        <v>Р</v>
      </c>
      <c r="N69" s="158" t="str">
        <f aca="false">VLOOKUP(N$11,Графік!$A$5:$C$32,3,0)</f>
        <v>ВВ</v>
      </c>
      <c r="O69" s="158" t="str">
        <f aca="false">VLOOKUP(O$11,Графік!$A$5:$C$32,3,0)</f>
        <v>ВВ</v>
      </c>
      <c r="P69" s="158" t="str">
        <f aca="false">VLOOKUP(P$11,Графік!$A$5:$C$32,3,0)</f>
        <v>Р</v>
      </c>
      <c r="Q69" s="158" t="str">
        <f aca="false">VLOOKUP(Q$11,Графік!$A$5:$C$32,3,0)</f>
        <v>Р</v>
      </c>
      <c r="R69" s="158" t="str">
        <f aca="false">VLOOKUP(R$11,Графік!$A$5:$C$32,3,0)</f>
        <v>Р</v>
      </c>
      <c r="S69" s="158" t="str">
        <f aca="false">VLOOKUP(S$11,Графік!$A$5:$C$32,3,0)</f>
        <v>Р</v>
      </c>
      <c r="T69" s="158" t="str">
        <f aca="false">VLOOKUP(T$11,Графік!$A$5:$C$32,3,0)</f>
        <v>ВВ</v>
      </c>
      <c r="U69" s="158" t="str">
        <f aca="false">VLOOKUP(U$11,Графік!$A$5:$C$32,3,0)</f>
        <v>ВВ</v>
      </c>
      <c r="V69" s="158" t="str">
        <f aca="false">VLOOKUP(V$11,Графік!$A$5:$C$32,3,0)</f>
        <v>Р</v>
      </c>
      <c r="W69" s="158" t="str">
        <f aca="false">VLOOKUP(W$11,Графік!$A$5:$C$32,3,0)</f>
        <v>Р</v>
      </c>
      <c r="X69" s="158" t="str">
        <f aca="false">VLOOKUP(X$11,Графік!$A$5:$C$32,3,0)</f>
        <v>Р</v>
      </c>
      <c r="Y69" s="158" t="str">
        <f aca="false">VLOOKUP(Y$11,Графік!$A$5:$C$32,3,0)</f>
        <v>Р</v>
      </c>
      <c r="Z69" s="158" t="str">
        <f aca="false">VLOOKUP(Z$11,Графік!$A$5:$C$32,3,0)</f>
        <v>ВВ</v>
      </c>
      <c r="AA69" s="158" t="str">
        <f aca="false">VLOOKUP(AA$11,Графік!$A$5:$C$32,3,0)</f>
        <v>ВВ</v>
      </c>
      <c r="AB69" s="158" t="str">
        <f aca="false">VLOOKUP(AB$11,Графік!$A$5:$C$32,3,0)</f>
        <v>Р</v>
      </c>
      <c r="AC69" s="158" t="str">
        <f aca="false">VLOOKUP(AC$11,Графік!$A$5:$C$32,3,0)</f>
        <v>Р</v>
      </c>
      <c r="AD69" s="158" t="str">
        <f aca="false">VLOOKUP(AD$11,Графік!$A$5:$C$32,3,0)</f>
        <v>Р</v>
      </c>
      <c r="AE69" s="158" t="str">
        <f aca="false">VLOOKUP(AE$11,Графік!$A$5:$C$32,3,0)</f>
        <v>Р</v>
      </c>
      <c r="AF69" s="158" t="str">
        <f aca="false">VLOOKUP(AF$11,Графік!$A$5:$C$32,3,0)</f>
        <v>ВВ</v>
      </c>
      <c r="AG69" s="158" t="str">
        <f aca="false">VLOOKUP(AG$11,Графік!$A$5:$C$32,3,0)</f>
        <v>ВВ</v>
      </c>
      <c r="AH69" s="158"/>
      <c r="AI69" s="158"/>
      <c r="AJ69" s="161"/>
      <c r="AK69" s="93" t="n">
        <f aca="false">SUMIF($F69:$AJ72,"Р",$F70:$AJ70)</f>
        <v>144</v>
      </c>
      <c r="AL69" s="94" t="n">
        <f aca="false">SUMIF($F71:$AJ72,"НУ",$F72:$AJ72)</f>
        <v>0</v>
      </c>
      <c r="AM69" s="95" t="n">
        <f aca="false">SUMIF(F69:AJ72,"РВ",F70:AJ70)</f>
        <v>0</v>
      </c>
      <c r="AN69" s="96" t="n">
        <f aca="false">AK69+AL69+AM69</f>
        <v>144</v>
      </c>
      <c r="AO69" s="70" t="n">
        <f aca="false">COUNTIF($F69:$AJ72,"=Р")</f>
        <v>18</v>
      </c>
      <c r="AP69" s="97" t="n">
        <f aca="false">COUNTIF($F69:$AJ72,"=ВВ")</f>
        <v>10</v>
      </c>
      <c r="AQ69" s="97" t="n">
        <f aca="false">COUNTIF($F69:$AJ72,"=В")</f>
        <v>0</v>
      </c>
      <c r="AR69" s="98" t="n">
        <f aca="false">COUNTIF($F69:$AJ72,"=НА")</f>
        <v>0</v>
      </c>
      <c r="AS69" s="98" t="n">
        <f aca="false">COUNTIF(F69:AJ72,"=ТН")</f>
        <v>0</v>
      </c>
      <c r="AT69" s="98" t="n">
        <f aca="false">COUNTIF($F69:$AJ72,"=ВД")</f>
        <v>0</v>
      </c>
      <c r="AU69" s="98" t="n">
        <f aca="false">COUNTIF($F69:$AJ72,"=ВП")</f>
        <v>0</v>
      </c>
      <c r="AV69" s="98" t="n">
        <f aca="false">COUNTIF($F69:$AJ72,"=ДД")</f>
        <v>0</v>
      </c>
      <c r="AW69" s="98" t="n">
        <f aca="false">COUNTIF($F69:$AJ72,"=П")</f>
        <v>0</v>
      </c>
      <c r="AX69" s="98" t="n">
        <f aca="false">COUNTIF($F69:$AJ72,"=ПР")</f>
        <v>0</v>
      </c>
      <c r="AY69" s="99" t="n">
        <f aca="false">COUNTIF($F69:$AJ72,"=І")</f>
        <v>0</v>
      </c>
      <c r="AZ69" s="99" t="n">
        <f aca="false">COUNTIF($F69:$AJ72,"=НЗ")</f>
        <v>0</v>
      </c>
      <c r="BA69" s="73" t="str">
        <f aca="false">IF(C69&gt;1,Графік!$D$36,"")</f>
        <v/>
      </c>
    </row>
    <row r="70" customFormat="false" ht="15" hidden="false" customHeight="true" outlineLevel="0" collapsed="false">
      <c r="A70" s="57"/>
      <c r="B70" s="58"/>
      <c r="C70" s="102"/>
      <c r="D70" s="60"/>
      <c r="E70" s="100"/>
      <c r="F70" s="75" t="n">
        <f aca="false">IF(F69="Р",8,"")</f>
        <v>8</v>
      </c>
      <c r="G70" s="76" t="n">
        <f aca="false">IF(G69="Р",8,"")</f>
        <v>8</v>
      </c>
      <c r="H70" s="170" t="str">
        <f aca="false">IF(H69="Р",8,"")</f>
        <v/>
      </c>
      <c r="I70" s="170" t="str">
        <f aca="false">IF(I69="Р",8,"")</f>
        <v/>
      </c>
      <c r="J70" s="170" t="n">
        <f aca="false">IF(J69="Р",8,"")</f>
        <v>8</v>
      </c>
      <c r="K70" s="170" t="n">
        <f aca="false">IF(K69="Р",8,"")</f>
        <v>8</v>
      </c>
      <c r="L70" s="170" t="n">
        <f aca="false">IF(L69="Р",8,"")</f>
        <v>8</v>
      </c>
      <c r="M70" s="170" t="n">
        <f aca="false">IF(M69="Р",8,"")</f>
        <v>8</v>
      </c>
      <c r="N70" s="170" t="str">
        <f aca="false">IF(N69="Р",8,"")</f>
        <v/>
      </c>
      <c r="O70" s="170" t="str">
        <f aca="false">IF(O69="Р",8,"")</f>
        <v/>
      </c>
      <c r="P70" s="170" t="n">
        <f aca="false">IF(P69="Р",8,"")</f>
        <v>8</v>
      </c>
      <c r="Q70" s="170" t="n">
        <f aca="false">IF(Q69="Р",8,"")</f>
        <v>8</v>
      </c>
      <c r="R70" s="170" t="n">
        <f aca="false">IF(R69="Р",8,"")</f>
        <v>8</v>
      </c>
      <c r="S70" s="170" t="n">
        <f aca="false">IF(S69="Р",8,"")</f>
        <v>8</v>
      </c>
      <c r="T70" s="170" t="str">
        <f aca="false">IF(T69="Р",8,"")</f>
        <v/>
      </c>
      <c r="U70" s="170" t="str">
        <f aca="false">IF(U69="Р",8,"")</f>
        <v/>
      </c>
      <c r="V70" s="170" t="n">
        <f aca="false">IF(V69="Р",8,"")</f>
        <v>8</v>
      </c>
      <c r="W70" s="170" t="n">
        <f aca="false">IF(W69="Р",8,"")</f>
        <v>8</v>
      </c>
      <c r="X70" s="170" t="n">
        <f aca="false">IF(X69="Р",8,"")</f>
        <v>8</v>
      </c>
      <c r="Y70" s="170" t="n">
        <f aca="false">IF(Y69="Р",8,"")</f>
        <v>8</v>
      </c>
      <c r="Z70" s="170" t="str">
        <f aca="false">IF(Z69="Р",8,"")</f>
        <v/>
      </c>
      <c r="AA70" s="170" t="str">
        <f aca="false">IF(AA69="Р",8,"")</f>
        <v/>
      </c>
      <c r="AB70" s="170" t="n">
        <f aca="false">IF(AB69="Р",8,"")</f>
        <v>8</v>
      </c>
      <c r="AC70" s="170" t="n">
        <f aca="false">IF(AC69="Р",8,"")</f>
        <v>8</v>
      </c>
      <c r="AD70" s="170" t="n">
        <f aca="false">IF(AD69="Р",8,"")</f>
        <v>8</v>
      </c>
      <c r="AE70" s="170" t="n">
        <f aca="false">IF(AE69="Р",8,"")</f>
        <v>8</v>
      </c>
      <c r="AF70" s="170" t="str">
        <f aca="false">IF(AF69="Р",8,"")</f>
        <v/>
      </c>
      <c r="AG70" s="170" t="str">
        <f aca="false">IF(AG69="Р",8,"")</f>
        <v/>
      </c>
      <c r="AH70" s="76"/>
      <c r="AI70" s="76"/>
      <c r="AJ70" s="79"/>
      <c r="AK70" s="93"/>
      <c r="AL70" s="94"/>
      <c r="AM70" s="95"/>
      <c r="AN70" s="96"/>
      <c r="AO70" s="70"/>
      <c r="AP70" s="70"/>
      <c r="AQ70" s="70"/>
      <c r="AR70" s="98"/>
      <c r="AS70" s="98"/>
      <c r="AT70" s="98"/>
      <c r="AU70" s="98"/>
      <c r="AV70" s="98"/>
      <c r="AW70" s="98"/>
      <c r="AX70" s="98"/>
      <c r="AY70" s="99"/>
      <c r="AZ70" s="99"/>
      <c r="BA70" s="73"/>
    </row>
    <row r="71" customFormat="false" ht="15" hidden="false" customHeight="true" outlineLevel="0" collapsed="false">
      <c r="A71" s="57"/>
      <c r="B71" s="58"/>
      <c r="C71" s="102"/>
      <c r="D71" s="60"/>
      <c r="E71" s="100"/>
      <c r="F71" s="82" t="str">
        <f aca="false">IF(F72&gt;0,"НУ","")</f>
        <v/>
      </c>
      <c r="G71" s="82" t="str">
        <f aca="false">IF(G72&gt;0,"НУ","")</f>
        <v/>
      </c>
      <c r="H71" s="82" t="str">
        <f aca="false">IF(H72&gt;0,"НУ","")</f>
        <v/>
      </c>
      <c r="I71" s="82" t="str">
        <f aca="false">IF(I72&gt;0,"НУ","")</f>
        <v/>
      </c>
      <c r="J71" s="82" t="str">
        <f aca="false">IF(J72&gt;0,"НУ","")</f>
        <v/>
      </c>
      <c r="K71" s="82" t="str">
        <f aca="false">IF(K72&gt;0,"НУ","")</f>
        <v/>
      </c>
      <c r="L71" s="82" t="str">
        <f aca="false">IF(L72&gt;0,"НУ","")</f>
        <v/>
      </c>
      <c r="M71" s="82" t="str">
        <f aca="false">IF(M72&gt;0,"НУ","")</f>
        <v/>
      </c>
      <c r="N71" s="82" t="str">
        <f aca="false">IF(N72&gt;0,"НУ","")</f>
        <v/>
      </c>
      <c r="O71" s="82" t="str">
        <f aca="false">IF(O72&gt;0,"НУ","")</f>
        <v/>
      </c>
      <c r="P71" s="82" t="str">
        <f aca="false">IF(P72&gt;0,"НУ","")</f>
        <v/>
      </c>
      <c r="Q71" s="82" t="str">
        <f aca="false">IF(Q72&gt;0,"НУ","")</f>
        <v/>
      </c>
      <c r="R71" s="82" t="str">
        <f aca="false">IF(R72&gt;0,"НУ","")</f>
        <v/>
      </c>
      <c r="S71" s="82" t="str">
        <f aca="false">IF(S72&gt;0,"НУ","")</f>
        <v/>
      </c>
      <c r="T71" s="82" t="str">
        <f aca="false">IF(T72&gt;0,"НУ","")</f>
        <v/>
      </c>
      <c r="U71" s="82" t="str">
        <f aca="false">IF(U72&gt;0,"НУ","")</f>
        <v/>
      </c>
      <c r="V71" s="82" t="str">
        <f aca="false">IF(V72&gt;0,"НУ","")</f>
        <v/>
      </c>
      <c r="W71" s="82" t="str">
        <f aca="false">IF(W72&gt;0,"НУ","")</f>
        <v/>
      </c>
      <c r="X71" s="82" t="str">
        <f aca="false">IF(X72&gt;0,"НУ","")</f>
        <v/>
      </c>
      <c r="Y71" s="82" t="str">
        <f aca="false">IF(Y72&gt;0,"НУ","")</f>
        <v/>
      </c>
      <c r="Z71" s="82" t="str">
        <f aca="false">IF(Z72&gt;0,"НУ","")</f>
        <v/>
      </c>
      <c r="AA71" s="82" t="str">
        <f aca="false">IF(AA72&gt;0,"НУ","")</f>
        <v/>
      </c>
      <c r="AB71" s="82" t="str">
        <f aca="false">IF(AB72&gt;0,"НУ","")</f>
        <v/>
      </c>
      <c r="AC71" s="82" t="str">
        <f aca="false">IF(AC72&gt;0,"НУ","")</f>
        <v/>
      </c>
      <c r="AD71" s="82" t="str">
        <f aca="false">IF(AD72&gt;0,"НУ","")</f>
        <v/>
      </c>
      <c r="AE71" s="82" t="str">
        <f aca="false">IF(AE72&gt;0,"НУ","")</f>
        <v/>
      </c>
      <c r="AF71" s="82" t="str">
        <f aca="false">IF(AF72&gt;0,"НУ","")</f>
        <v/>
      </c>
      <c r="AG71" s="82" t="str">
        <f aca="false">IF(AG72&gt;0,"НУ","")</f>
        <v/>
      </c>
      <c r="AH71" s="82"/>
      <c r="AI71" s="82"/>
      <c r="AJ71" s="173"/>
      <c r="AK71" s="93"/>
      <c r="AL71" s="94"/>
      <c r="AM71" s="95"/>
      <c r="AN71" s="96"/>
      <c r="AO71" s="70"/>
      <c r="AP71" s="70"/>
      <c r="AQ71" s="70"/>
      <c r="AR71" s="98"/>
      <c r="AS71" s="98"/>
      <c r="AT71" s="98"/>
      <c r="AU71" s="98"/>
      <c r="AV71" s="98"/>
      <c r="AW71" s="98"/>
      <c r="AX71" s="98"/>
      <c r="AY71" s="99"/>
      <c r="AZ71" s="99"/>
      <c r="BA71" s="73"/>
    </row>
    <row r="72" customFormat="false" ht="15" hidden="false" customHeight="true" outlineLevel="0" collapsed="false">
      <c r="A72" s="57"/>
      <c r="B72" s="58"/>
      <c r="C72" s="102"/>
      <c r="D72" s="60"/>
      <c r="E72" s="101"/>
      <c r="F72" s="87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91"/>
      <c r="AK72" s="93"/>
      <c r="AL72" s="94"/>
      <c r="AM72" s="95"/>
      <c r="AN72" s="96"/>
      <c r="AO72" s="70"/>
      <c r="AP72" s="70"/>
      <c r="AQ72" s="70"/>
      <c r="AR72" s="98"/>
      <c r="AS72" s="98"/>
      <c r="AT72" s="98"/>
      <c r="AU72" s="98"/>
      <c r="AV72" s="98"/>
      <c r="AW72" s="98"/>
      <c r="AX72" s="98"/>
      <c r="AY72" s="99"/>
      <c r="AZ72" s="99"/>
      <c r="BA72" s="73"/>
    </row>
    <row r="73" customFormat="false" ht="15" hidden="false" customHeight="true" outlineLevel="0" collapsed="false">
      <c r="A73" s="57" t="n">
        <v>16</v>
      </c>
      <c r="B73" s="58" t="str">
        <f aca="false">IFERROR(VLOOKUP($C73,Списки!$A$1:$C$3999,2,0),"")</f>
        <v/>
      </c>
      <c r="C73" s="102"/>
      <c r="D73" s="60" t="str">
        <f aca="false">IFERROR(VLOOKUP($C73,Списки!$A$1:$C$3999,3,0),"")</f>
        <v/>
      </c>
      <c r="E73" s="92"/>
      <c r="F73" s="61" t="str">
        <f aca="false">VLOOKUP(F$11,Графік!$A$5:$C$32,3,0)</f>
        <v>Р</v>
      </c>
      <c r="G73" s="158" t="str">
        <f aca="false">VLOOKUP(G$11,Графік!$A$5:$C$32,3,0)</f>
        <v>Р</v>
      </c>
      <c r="H73" s="158" t="str">
        <f aca="false">VLOOKUP(H$11,Графік!$A$5:$C$32,3,0)</f>
        <v>ВВ</v>
      </c>
      <c r="I73" s="158" t="str">
        <f aca="false">VLOOKUP(I$11,Графік!$A$5:$C$32,3,0)</f>
        <v>ВВ</v>
      </c>
      <c r="J73" s="158" t="str">
        <f aca="false">VLOOKUP(J$11,Графік!$A$5:$C$32,3,0)</f>
        <v>Р</v>
      </c>
      <c r="K73" s="158" t="str">
        <f aca="false">VLOOKUP(K$11,Графік!$A$5:$C$32,3,0)</f>
        <v>Р</v>
      </c>
      <c r="L73" s="158" t="str">
        <f aca="false">VLOOKUP(L$11,Графік!$A$5:$C$32,3,0)</f>
        <v>Р</v>
      </c>
      <c r="M73" s="158" t="str">
        <f aca="false">VLOOKUP(M$11,Графік!$A$5:$C$32,3,0)</f>
        <v>Р</v>
      </c>
      <c r="N73" s="158" t="str">
        <f aca="false">VLOOKUP(N$11,Графік!$A$5:$C$32,3,0)</f>
        <v>ВВ</v>
      </c>
      <c r="O73" s="158" t="str">
        <f aca="false">VLOOKUP(O$11,Графік!$A$5:$C$32,3,0)</f>
        <v>ВВ</v>
      </c>
      <c r="P73" s="158" t="str">
        <f aca="false">VLOOKUP(P$11,Графік!$A$5:$C$32,3,0)</f>
        <v>Р</v>
      </c>
      <c r="Q73" s="158" t="str">
        <f aca="false">VLOOKUP(Q$11,Графік!$A$5:$C$32,3,0)</f>
        <v>Р</v>
      </c>
      <c r="R73" s="158" t="str">
        <f aca="false">VLOOKUP(R$11,Графік!$A$5:$C$32,3,0)</f>
        <v>Р</v>
      </c>
      <c r="S73" s="158" t="str">
        <f aca="false">VLOOKUP(S$11,Графік!$A$5:$C$32,3,0)</f>
        <v>Р</v>
      </c>
      <c r="T73" s="158" t="str">
        <f aca="false">VLOOKUP(T$11,Графік!$A$5:$C$32,3,0)</f>
        <v>ВВ</v>
      </c>
      <c r="U73" s="158" t="str">
        <f aca="false">VLOOKUP(U$11,Графік!$A$5:$C$32,3,0)</f>
        <v>ВВ</v>
      </c>
      <c r="V73" s="158" t="str">
        <f aca="false">VLOOKUP(V$11,Графік!$A$5:$C$32,3,0)</f>
        <v>Р</v>
      </c>
      <c r="W73" s="158" t="str">
        <f aca="false">VLOOKUP(W$11,Графік!$A$5:$C$32,3,0)</f>
        <v>Р</v>
      </c>
      <c r="X73" s="158" t="str">
        <f aca="false">VLOOKUP(X$11,Графік!$A$5:$C$32,3,0)</f>
        <v>Р</v>
      </c>
      <c r="Y73" s="158" t="str">
        <f aca="false">VLOOKUP(Y$11,Графік!$A$5:$C$32,3,0)</f>
        <v>Р</v>
      </c>
      <c r="Z73" s="158" t="str">
        <f aca="false">VLOOKUP(Z$11,Графік!$A$5:$C$32,3,0)</f>
        <v>ВВ</v>
      </c>
      <c r="AA73" s="158" t="str">
        <f aca="false">VLOOKUP(AA$11,Графік!$A$5:$C$32,3,0)</f>
        <v>ВВ</v>
      </c>
      <c r="AB73" s="158" t="str">
        <f aca="false">VLOOKUP(AB$11,Графік!$A$5:$C$32,3,0)</f>
        <v>Р</v>
      </c>
      <c r="AC73" s="158" t="str">
        <f aca="false">VLOOKUP(AC$11,Графік!$A$5:$C$32,3,0)</f>
        <v>Р</v>
      </c>
      <c r="AD73" s="158" t="str">
        <f aca="false">VLOOKUP(AD$11,Графік!$A$5:$C$32,3,0)</f>
        <v>Р</v>
      </c>
      <c r="AE73" s="158" t="str">
        <f aca="false">VLOOKUP(AE$11,Графік!$A$5:$C$32,3,0)</f>
        <v>Р</v>
      </c>
      <c r="AF73" s="158" t="str">
        <f aca="false">VLOOKUP(AF$11,Графік!$A$5:$C$32,3,0)</f>
        <v>ВВ</v>
      </c>
      <c r="AG73" s="158" t="str">
        <f aca="false">VLOOKUP(AG$11,Графік!$A$5:$C$32,3,0)</f>
        <v>ВВ</v>
      </c>
      <c r="AH73" s="158"/>
      <c r="AI73" s="158"/>
      <c r="AJ73" s="161"/>
      <c r="AK73" s="93" t="n">
        <f aca="false">SUMIF($F73:$AJ76,"Р",$F74:$AJ74)</f>
        <v>144</v>
      </c>
      <c r="AL73" s="94" t="n">
        <f aca="false">SUMIF($F75:$AJ76,"НУ",$F76:$AJ76)</f>
        <v>0</v>
      </c>
      <c r="AM73" s="95" t="n">
        <f aca="false">SUMIF(F73:AJ76,"РВ",F74:AJ74)</f>
        <v>0</v>
      </c>
      <c r="AN73" s="96" t="n">
        <f aca="false">AK73+AL73+AM73</f>
        <v>144</v>
      </c>
      <c r="AO73" s="70" t="n">
        <f aca="false">COUNTIF($F73:$AJ76,"=Р")</f>
        <v>18</v>
      </c>
      <c r="AP73" s="97" t="n">
        <f aca="false">COUNTIF($F73:$AJ76,"=ВВ")</f>
        <v>10</v>
      </c>
      <c r="AQ73" s="97" t="n">
        <f aca="false">COUNTIF($F73:$AJ76,"=В")</f>
        <v>0</v>
      </c>
      <c r="AR73" s="98" t="n">
        <f aca="false">COUNTIF($F73:$AJ76,"=НА")</f>
        <v>0</v>
      </c>
      <c r="AS73" s="98" t="n">
        <f aca="false">COUNTIF(F73:AJ76,"=ТН")</f>
        <v>0</v>
      </c>
      <c r="AT73" s="98" t="n">
        <f aca="false">COUNTIF($F73:$AJ76,"=ВД")</f>
        <v>0</v>
      </c>
      <c r="AU73" s="98" t="n">
        <f aca="false">COUNTIF($F73:$AJ76,"=ВП")</f>
        <v>0</v>
      </c>
      <c r="AV73" s="98" t="n">
        <f aca="false">COUNTIF($F73:$AJ76,"=ДД")</f>
        <v>0</v>
      </c>
      <c r="AW73" s="98" t="n">
        <f aca="false">COUNTIF($F73:$AJ76,"=П")</f>
        <v>0</v>
      </c>
      <c r="AX73" s="98" t="n">
        <f aca="false">COUNTIF($F73:$AJ76,"=ПР")</f>
        <v>0</v>
      </c>
      <c r="AY73" s="99" t="n">
        <f aca="false">COUNTIF($F73:$AJ76,"=І")</f>
        <v>0</v>
      </c>
      <c r="AZ73" s="99" t="n">
        <f aca="false">COUNTIF($F73:$AJ76,"=НЗ")</f>
        <v>0</v>
      </c>
      <c r="BA73" s="73" t="str">
        <f aca="false">IF(C73&gt;1,Графік!$D$36,"")</f>
        <v/>
      </c>
    </row>
    <row r="74" customFormat="false" ht="15" hidden="false" customHeight="true" outlineLevel="0" collapsed="false">
      <c r="A74" s="57"/>
      <c r="B74" s="58"/>
      <c r="C74" s="102"/>
      <c r="D74" s="60"/>
      <c r="E74" s="100"/>
      <c r="F74" s="75" t="n">
        <f aca="false">IF(F73="Р",8,"")</f>
        <v>8</v>
      </c>
      <c r="G74" s="76" t="n">
        <f aca="false">IF(G73="Р",8,"")</f>
        <v>8</v>
      </c>
      <c r="H74" s="170" t="str">
        <f aca="false">IF(H73="Р",8,"")</f>
        <v/>
      </c>
      <c r="I74" s="170" t="str">
        <f aca="false">IF(I73="Р",8,"")</f>
        <v/>
      </c>
      <c r="J74" s="170" t="n">
        <f aca="false">IF(J73="Р",8,"")</f>
        <v>8</v>
      </c>
      <c r="K74" s="170" t="n">
        <f aca="false">IF(K73="Р",8,"")</f>
        <v>8</v>
      </c>
      <c r="L74" s="170" t="n">
        <f aca="false">IF(L73="Р",8,"")</f>
        <v>8</v>
      </c>
      <c r="M74" s="170" t="n">
        <f aca="false">IF(M73="Р",8,"")</f>
        <v>8</v>
      </c>
      <c r="N74" s="170" t="str">
        <f aca="false">IF(N73="Р",8,"")</f>
        <v/>
      </c>
      <c r="O74" s="170" t="str">
        <f aca="false">IF(O73="Р",8,"")</f>
        <v/>
      </c>
      <c r="P74" s="170" t="n">
        <f aca="false">IF(P73="Р",8,"")</f>
        <v>8</v>
      </c>
      <c r="Q74" s="170" t="n">
        <f aca="false">IF(Q73="Р",8,"")</f>
        <v>8</v>
      </c>
      <c r="R74" s="170" t="n">
        <f aca="false">IF(R73="Р",8,"")</f>
        <v>8</v>
      </c>
      <c r="S74" s="170" t="n">
        <f aca="false">IF(S73="Р",8,"")</f>
        <v>8</v>
      </c>
      <c r="T74" s="170" t="str">
        <f aca="false">IF(T73="Р",8,"")</f>
        <v/>
      </c>
      <c r="U74" s="170" t="str">
        <f aca="false">IF(U73="Р",8,"")</f>
        <v/>
      </c>
      <c r="V74" s="170" t="n">
        <f aca="false">IF(V73="Р",8,"")</f>
        <v>8</v>
      </c>
      <c r="W74" s="170" t="n">
        <f aca="false">IF(W73="Р",8,"")</f>
        <v>8</v>
      </c>
      <c r="X74" s="170" t="n">
        <f aca="false">IF(X73="Р",8,"")</f>
        <v>8</v>
      </c>
      <c r="Y74" s="170" t="n">
        <f aca="false">IF(Y73="Р",8,"")</f>
        <v>8</v>
      </c>
      <c r="Z74" s="170" t="str">
        <f aca="false">IF(Z73="Р",8,"")</f>
        <v/>
      </c>
      <c r="AA74" s="170" t="str">
        <f aca="false">IF(AA73="Р",8,"")</f>
        <v/>
      </c>
      <c r="AB74" s="170" t="n">
        <f aca="false">IF(AB73="Р",8,"")</f>
        <v>8</v>
      </c>
      <c r="AC74" s="170" t="n">
        <f aca="false">IF(AC73="Р",8,"")</f>
        <v>8</v>
      </c>
      <c r="AD74" s="170" t="n">
        <f aca="false">IF(AD73="Р",8,"")</f>
        <v>8</v>
      </c>
      <c r="AE74" s="170" t="n">
        <f aca="false">IF(AE73="Р",8,"")</f>
        <v>8</v>
      </c>
      <c r="AF74" s="170" t="str">
        <f aca="false">IF(AF73="Р",8,"")</f>
        <v/>
      </c>
      <c r="AG74" s="170" t="str">
        <f aca="false">IF(AG73="Р",8,"")</f>
        <v/>
      </c>
      <c r="AH74" s="76"/>
      <c r="AI74" s="76"/>
      <c r="AJ74" s="79"/>
      <c r="AK74" s="93"/>
      <c r="AL74" s="94"/>
      <c r="AM74" s="95"/>
      <c r="AN74" s="96"/>
      <c r="AO74" s="70"/>
      <c r="AP74" s="70"/>
      <c r="AQ74" s="70"/>
      <c r="AR74" s="98"/>
      <c r="AS74" s="98"/>
      <c r="AT74" s="98"/>
      <c r="AU74" s="98"/>
      <c r="AV74" s="98"/>
      <c r="AW74" s="98"/>
      <c r="AX74" s="98"/>
      <c r="AY74" s="99"/>
      <c r="AZ74" s="99"/>
      <c r="BA74" s="73"/>
    </row>
    <row r="75" customFormat="false" ht="15" hidden="false" customHeight="true" outlineLevel="0" collapsed="false">
      <c r="A75" s="57"/>
      <c r="B75" s="58"/>
      <c r="C75" s="102"/>
      <c r="D75" s="60"/>
      <c r="E75" s="100"/>
      <c r="F75" s="82" t="str">
        <f aca="false">IF(F76&gt;0,"НУ","")</f>
        <v/>
      </c>
      <c r="G75" s="82" t="str">
        <f aca="false">IF(G76&gt;0,"НУ","")</f>
        <v/>
      </c>
      <c r="H75" s="82" t="str">
        <f aca="false">IF(H76&gt;0,"НУ","")</f>
        <v/>
      </c>
      <c r="I75" s="82" t="str">
        <f aca="false">IF(I76&gt;0,"НУ","")</f>
        <v/>
      </c>
      <c r="J75" s="82" t="str">
        <f aca="false">IF(J76&gt;0,"НУ","")</f>
        <v/>
      </c>
      <c r="K75" s="82" t="str">
        <f aca="false">IF(K76&gt;0,"НУ","")</f>
        <v/>
      </c>
      <c r="L75" s="82" t="str">
        <f aca="false">IF(L76&gt;0,"НУ","")</f>
        <v/>
      </c>
      <c r="M75" s="82" t="str">
        <f aca="false">IF(M76&gt;0,"НУ","")</f>
        <v/>
      </c>
      <c r="N75" s="82" t="str">
        <f aca="false">IF(N76&gt;0,"НУ","")</f>
        <v/>
      </c>
      <c r="O75" s="82" t="str">
        <f aca="false">IF(O76&gt;0,"НУ","")</f>
        <v/>
      </c>
      <c r="P75" s="82" t="str">
        <f aca="false">IF(P76&gt;0,"НУ","")</f>
        <v/>
      </c>
      <c r="Q75" s="82" t="str">
        <f aca="false">IF(Q76&gt;0,"НУ","")</f>
        <v/>
      </c>
      <c r="R75" s="82" t="str">
        <f aca="false">IF(R76&gt;0,"НУ","")</f>
        <v/>
      </c>
      <c r="S75" s="82" t="str">
        <f aca="false">IF(S76&gt;0,"НУ","")</f>
        <v/>
      </c>
      <c r="T75" s="82" t="str">
        <f aca="false">IF(T76&gt;0,"НУ","")</f>
        <v/>
      </c>
      <c r="U75" s="82" t="str">
        <f aca="false">IF(U76&gt;0,"НУ","")</f>
        <v/>
      </c>
      <c r="V75" s="82" t="str">
        <f aca="false">IF(V76&gt;0,"НУ","")</f>
        <v/>
      </c>
      <c r="W75" s="82" t="str">
        <f aca="false">IF(W76&gt;0,"НУ","")</f>
        <v/>
      </c>
      <c r="X75" s="82" t="str">
        <f aca="false">IF(X76&gt;0,"НУ","")</f>
        <v/>
      </c>
      <c r="Y75" s="82" t="str">
        <f aca="false">IF(Y76&gt;0,"НУ","")</f>
        <v/>
      </c>
      <c r="Z75" s="82" t="str">
        <f aca="false">IF(Z76&gt;0,"НУ","")</f>
        <v/>
      </c>
      <c r="AA75" s="82" t="str">
        <f aca="false">IF(AA76&gt;0,"НУ","")</f>
        <v/>
      </c>
      <c r="AB75" s="82" t="str">
        <f aca="false">IF(AB76&gt;0,"НУ","")</f>
        <v/>
      </c>
      <c r="AC75" s="82" t="str">
        <f aca="false">IF(AC76&gt;0,"НУ","")</f>
        <v/>
      </c>
      <c r="AD75" s="82" t="str">
        <f aca="false">IF(AD76&gt;0,"НУ","")</f>
        <v/>
      </c>
      <c r="AE75" s="82" t="str">
        <f aca="false">IF(AE76&gt;0,"НУ","")</f>
        <v/>
      </c>
      <c r="AF75" s="82" t="str">
        <f aca="false">IF(AF76&gt;0,"НУ","")</f>
        <v/>
      </c>
      <c r="AG75" s="82" t="str">
        <f aca="false">IF(AG76&gt;0,"НУ","")</f>
        <v/>
      </c>
      <c r="AH75" s="82"/>
      <c r="AI75" s="82"/>
      <c r="AJ75" s="173"/>
      <c r="AK75" s="93"/>
      <c r="AL75" s="94"/>
      <c r="AM75" s="95"/>
      <c r="AN75" s="96"/>
      <c r="AO75" s="70"/>
      <c r="AP75" s="70"/>
      <c r="AQ75" s="70"/>
      <c r="AR75" s="98"/>
      <c r="AS75" s="98"/>
      <c r="AT75" s="98"/>
      <c r="AU75" s="98"/>
      <c r="AV75" s="98"/>
      <c r="AW75" s="98"/>
      <c r="AX75" s="98"/>
      <c r="AY75" s="99"/>
      <c r="AZ75" s="99"/>
      <c r="BA75" s="73"/>
    </row>
    <row r="76" customFormat="false" ht="15" hidden="false" customHeight="true" outlineLevel="0" collapsed="false">
      <c r="A76" s="57"/>
      <c r="B76" s="58"/>
      <c r="C76" s="102"/>
      <c r="D76" s="60"/>
      <c r="E76" s="101"/>
      <c r="F76" s="87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91"/>
      <c r="AK76" s="93"/>
      <c r="AL76" s="94"/>
      <c r="AM76" s="95"/>
      <c r="AN76" s="96"/>
      <c r="AO76" s="70"/>
      <c r="AP76" s="70"/>
      <c r="AQ76" s="70"/>
      <c r="AR76" s="98"/>
      <c r="AS76" s="98"/>
      <c r="AT76" s="98"/>
      <c r="AU76" s="98"/>
      <c r="AV76" s="98"/>
      <c r="AW76" s="98"/>
      <c r="AX76" s="98"/>
      <c r="AY76" s="99"/>
      <c r="AZ76" s="99"/>
      <c r="BA76" s="73"/>
    </row>
    <row r="77" customFormat="false" ht="15" hidden="false" customHeight="true" outlineLevel="0" collapsed="false">
      <c r="A77" s="57" t="n">
        <v>17</v>
      </c>
      <c r="B77" s="58" t="str">
        <f aca="false">IFERROR(VLOOKUP($C77,Списки!$A$1:$C$3999,2,0),"")</f>
        <v/>
      </c>
      <c r="C77" s="102"/>
      <c r="D77" s="60" t="str">
        <f aca="false">IFERROR(VLOOKUP($C77,Списки!$A$1:$C$3999,3,0),"")</f>
        <v/>
      </c>
      <c r="E77" s="92"/>
      <c r="F77" s="61" t="str">
        <f aca="false">VLOOKUP(F$11,Графік!$A$5:$C$32,3,0)</f>
        <v>Р</v>
      </c>
      <c r="G77" s="158" t="str">
        <f aca="false">VLOOKUP(G$11,Графік!$A$5:$C$32,3,0)</f>
        <v>Р</v>
      </c>
      <c r="H77" s="158" t="str">
        <f aca="false">VLOOKUP(H$11,Графік!$A$5:$C$32,3,0)</f>
        <v>ВВ</v>
      </c>
      <c r="I77" s="158" t="str">
        <f aca="false">VLOOKUP(I$11,Графік!$A$5:$C$32,3,0)</f>
        <v>ВВ</v>
      </c>
      <c r="J77" s="158" t="str">
        <f aca="false">VLOOKUP(J$11,Графік!$A$5:$C$32,3,0)</f>
        <v>Р</v>
      </c>
      <c r="K77" s="158" t="str">
        <f aca="false">VLOOKUP(K$11,Графік!$A$5:$C$32,3,0)</f>
        <v>Р</v>
      </c>
      <c r="L77" s="158" t="str">
        <f aca="false">VLOOKUP(L$11,Графік!$A$5:$C$32,3,0)</f>
        <v>Р</v>
      </c>
      <c r="M77" s="158" t="str">
        <f aca="false">VLOOKUP(M$11,Графік!$A$5:$C$32,3,0)</f>
        <v>Р</v>
      </c>
      <c r="N77" s="158" t="str">
        <f aca="false">VLOOKUP(N$11,Графік!$A$5:$C$32,3,0)</f>
        <v>ВВ</v>
      </c>
      <c r="O77" s="158" t="str">
        <f aca="false">VLOOKUP(O$11,Графік!$A$5:$C$32,3,0)</f>
        <v>ВВ</v>
      </c>
      <c r="P77" s="158" t="str">
        <f aca="false">VLOOKUP(P$11,Графік!$A$5:$C$32,3,0)</f>
        <v>Р</v>
      </c>
      <c r="Q77" s="158" t="str">
        <f aca="false">VLOOKUP(Q$11,Графік!$A$5:$C$32,3,0)</f>
        <v>Р</v>
      </c>
      <c r="R77" s="158" t="str">
        <f aca="false">VLOOKUP(R$11,Графік!$A$5:$C$32,3,0)</f>
        <v>Р</v>
      </c>
      <c r="S77" s="158" t="str">
        <f aca="false">VLOOKUP(S$11,Графік!$A$5:$C$32,3,0)</f>
        <v>Р</v>
      </c>
      <c r="T77" s="158" t="str">
        <f aca="false">VLOOKUP(T$11,Графік!$A$5:$C$32,3,0)</f>
        <v>ВВ</v>
      </c>
      <c r="U77" s="158" t="str">
        <f aca="false">VLOOKUP(U$11,Графік!$A$5:$C$32,3,0)</f>
        <v>ВВ</v>
      </c>
      <c r="V77" s="158" t="str">
        <f aca="false">VLOOKUP(V$11,Графік!$A$5:$C$32,3,0)</f>
        <v>Р</v>
      </c>
      <c r="W77" s="158" t="str">
        <f aca="false">VLOOKUP(W$11,Графік!$A$5:$C$32,3,0)</f>
        <v>Р</v>
      </c>
      <c r="X77" s="158" t="str">
        <f aca="false">VLOOKUP(X$11,Графік!$A$5:$C$32,3,0)</f>
        <v>Р</v>
      </c>
      <c r="Y77" s="158" t="str">
        <f aca="false">VLOOKUP(Y$11,Графік!$A$5:$C$32,3,0)</f>
        <v>Р</v>
      </c>
      <c r="Z77" s="158" t="str">
        <f aca="false">VLOOKUP(Z$11,Графік!$A$5:$C$32,3,0)</f>
        <v>ВВ</v>
      </c>
      <c r="AA77" s="158" t="str">
        <f aca="false">VLOOKUP(AA$11,Графік!$A$5:$C$32,3,0)</f>
        <v>ВВ</v>
      </c>
      <c r="AB77" s="158" t="str">
        <f aca="false">VLOOKUP(AB$11,Графік!$A$5:$C$32,3,0)</f>
        <v>Р</v>
      </c>
      <c r="AC77" s="158" t="str">
        <f aca="false">VLOOKUP(AC$11,Графік!$A$5:$C$32,3,0)</f>
        <v>Р</v>
      </c>
      <c r="AD77" s="158" t="str">
        <f aca="false">VLOOKUP(AD$11,Графік!$A$5:$C$32,3,0)</f>
        <v>Р</v>
      </c>
      <c r="AE77" s="158" t="str">
        <f aca="false">VLOOKUP(AE$11,Графік!$A$5:$C$32,3,0)</f>
        <v>Р</v>
      </c>
      <c r="AF77" s="158" t="str">
        <f aca="false">VLOOKUP(AF$11,Графік!$A$5:$C$32,3,0)</f>
        <v>ВВ</v>
      </c>
      <c r="AG77" s="158" t="str">
        <f aca="false">VLOOKUP(AG$11,Графік!$A$5:$C$32,3,0)</f>
        <v>ВВ</v>
      </c>
      <c r="AH77" s="158"/>
      <c r="AI77" s="158"/>
      <c r="AJ77" s="161"/>
      <c r="AK77" s="93" t="n">
        <f aca="false">SUMIF($F77:$AJ80,"Р",$F78:$AJ78)</f>
        <v>144</v>
      </c>
      <c r="AL77" s="94" t="n">
        <f aca="false">SUMIF($F79:$AJ80,"НУ",$F80:$AJ80)</f>
        <v>0</v>
      </c>
      <c r="AM77" s="95" t="n">
        <f aca="false">SUMIF(F77:AJ80,"РВ",F78:AJ78)</f>
        <v>0</v>
      </c>
      <c r="AN77" s="96" t="n">
        <f aca="false">AK77+AL77+AM77</f>
        <v>144</v>
      </c>
      <c r="AO77" s="70" t="n">
        <f aca="false">COUNTIF($F77:$AJ80,"=Р")</f>
        <v>18</v>
      </c>
      <c r="AP77" s="97" t="n">
        <f aca="false">COUNTIF($F77:$AJ80,"=ВВ")</f>
        <v>10</v>
      </c>
      <c r="AQ77" s="97" t="n">
        <f aca="false">COUNTIF($F77:$AJ80,"=В")</f>
        <v>0</v>
      </c>
      <c r="AR77" s="98" t="n">
        <f aca="false">COUNTIF($F77:$AJ80,"=НА")</f>
        <v>0</v>
      </c>
      <c r="AS77" s="98" t="n">
        <f aca="false">COUNTIF(F77:AJ80,"=ТН")</f>
        <v>0</v>
      </c>
      <c r="AT77" s="98" t="n">
        <f aca="false">COUNTIF($F77:$AJ80,"=ВД")</f>
        <v>0</v>
      </c>
      <c r="AU77" s="98" t="n">
        <f aca="false">COUNTIF($F77:$AJ80,"=ВП")</f>
        <v>0</v>
      </c>
      <c r="AV77" s="98" t="n">
        <f aca="false">COUNTIF($F77:$AJ80,"=ДД")</f>
        <v>0</v>
      </c>
      <c r="AW77" s="98" t="n">
        <f aca="false">COUNTIF($F77:$AJ80,"=П")</f>
        <v>0</v>
      </c>
      <c r="AX77" s="98" t="n">
        <f aca="false">COUNTIF($F77:$AJ80,"=ПР")</f>
        <v>0</v>
      </c>
      <c r="AY77" s="99" t="n">
        <f aca="false">COUNTIF($F77:$AJ80,"=І")</f>
        <v>0</v>
      </c>
      <c r="AZ77" s="99" t="n">
        <f aca="false">COUNTIF($F77:$AJ80,"=НЗ")</f>
        <v>0</v>
      </c>
      <c r="BA77" s="73" t="str">
        <f aca="false">IF(C77&gt;1,Графік!$D$36,"")</f>
        <v/>
      </c>
    </row>
    <row r="78" customFormat="false" ht="15" hidden="false" customHeight="true" outlineLevel="0" collapsed="false">
      <c r="A78" s="57"/>
      <c r="B78" s="58"/>
      <c r="C78" s="102"/>
      <c r="D78" s="60"/>
      <c r="E78" s="100"/>
      <c r="F78" s="75" t="n">
        <f aca="false">IF(F77="Р",8,"")</f>
        <v>8</v>
      </c>
      <c r="G78" s="76" t="n">
        <f aca="false">IF(G77="Р",8,"")</f>
        <v>8</v>
      </c>
      <c r="H78" s="170" t="str">
        <f aca="false">IF(H77="Р",8,"")</f>
        <v/>
      </c>
      <c r="I78" s="170" t="str">
        <f aca="false">IF(I77="Р",8,"")</f>
        <v/>
      </c>
      <c r="J78" s="170" t="n">
        <f aca="false">IF(J77="Р",8,"")</f>
        <v>8</v>
      </c>
      <c r="K78" s="170" t="n">
        <f aca="false">IF(K77="Р",8,"")</f>
        <v>8</v>
      </c>
      <c r="L78" s="170" t="n">
        <f aca="false">IF(L77="Р",8,"")</f>
        <v>8</v>
      </c>
      <c r="M78" s="170" t="n">
        <f aca="false">IF(M77="Р",8,"")</f>
        <v>8</v>
      </c>
      <c r="N78" s="170" t="str">
        <f aca="false">IF(N77="Р",8,"")</f>
        <v/>
      </c>
      <c r="O78" s="170" t="str">
        <f aca="false">IF(O77="Р",8,"")</f>
        <v/>
      </c>
      <c r="P78" s="170" t="n">
        <f aca="false">IF(P77="Р",8,"")</f>
        <v>8</v>
      </c>
      <c r="Q78" s="170" t="n">
        <f aca="false">IF(Q77="Р",8,"")</f>
        <v>8</v>
      </c>
      <c r="R78" s="170" t="n">
        <f aca="false">IF(R77="Р",8,"")</f>
        <v>8</v>
      </c>
      <c r="S78" s="170" t="n">
        <f aca="false">IF(S77="Р",8,"")</f>
        <v>8</v>
      </c>
      <c r="T78" s="170" t="str">
        <f aca="false">IF(T77="Р",8,"")</f>
        <v/>
      </c>
      <c r="U78" s="170" t="str">
        <f aca="false">IF(U77="Р",8,"")</f>
        <v/>
      </c>
      <c r="V78" s="170" t="n">
        <f aca="false">IF(V77="Р",8,"")</f>
        <v>8</v>
      </c>
      <c r="W78" s="170" t="n">
        <f aca="false">IF(W77="Р",8,"")</f>
        <v>8</v>
      </c>
      <c r="X78" s="170" t="n">
        <f aca="false">IF(X77="Р",8,"")</f>
        <v>8</v>
      </c>
      <c r="Y78" s="170" t="n">
        <f aca="false">IF(Y77="Р",8,"")</f>
        <v>8</v>
      </c>
      <c r="Z78" s="170" t="str">
        <f aca="false">IF(Z77="Р",8,"")</f>
        <v/>
      </c>
      <c r="AA78" s="170" t="str">
        <f aca="false">IF(AA77="Р",8,"")</f>
        <v/>
      </c>
      <c r="AB78" s="170" t="n">
        <f aca="false">IF(AB77="Р",8,"")</f>
        <v>8</v>
      </c>
      <c r="AC78" s="170" t="n">
        <f aca="false">IF(AC77="Р",8,"")</f>
        <v>8</v>
      </c>
      <c r="AD78" s="170" t="n">
        <f aca="false">IF(AD77="Р",8,"")</f>
        <v>8</v>
      </c>
      <c r="AE78" s="170" t="n">
        <f aca="false">IF(AE77="Р",8,"")</f>
        <v>8</v>
      </c>
      <c r="AF78" s="170" t="str">
        <f aca="false">IF(AF77="Р",8,"")</f>
        <v/>
      </c>
      <c r="AG78" s="170" t="str">
        <f aca="false">IF(AG77="Р",8,"")</f>
        <v/>
      </c>
      <c r="AH78" s="76"/>
      <c r="AI78" s="76"/>
      <c r="AJ78" s="79"/>
      <c r="AK78" s="93"/>
      <c r="AL78" s="94"/>
      <c r="AM78" s="95"/>
      <c r="AN78" s="96"/>
      <c r="AO78" s="70"/>
      <c r="AP78" s="70"/>
      <c r="AQ78" s="70"/>
      <c r="AR78" s="98"/>
      <c r="AS78" s="98"/>
      <c r="AT78" s="98"/>
      <c r="AU78" s="98"/>
      <c r="AV78" s="98"/>
      <c r="AW78" s="98"/>
      <c r="AX78" s="98"/>
      <c r="AY78" s="99"/>
      <c r="AZ78" s="99"/>
      <c r="BA78" s="73"/>
    </row>
    <row r="79" customFormat="false" ht="15" hidden="false" customHeight="true" outlineLevel="0" collapsed="false">
      <c r="A79" s="57"/>
      <c r="B79" s="58"/>
      <c r="C79" s="102"/>
      <c r="D79" s="60"/>
      <c r="E79" s="100"/>
      <c r="F79" s="82" t="str">
        <f aca="false">IF(F80&gt;0,"НУ","")</f>
        <v/>
      </c>
      <c r="G79" s="82" t="str">
        <f aca="false">IF(G80&gt;0,"НУ","")</f>
        <v/>
      </c>
      <c r="H79" s="82" t="str">
        <f aca="false">IF(H80&gt;0,"НУ","")</f>
        <v/>
      </c>
      <c r="I79" s="82" t="str">
        <f aca="false">IF(I80&gt;0,"НУ","")</f>
        <v/>
      </c>
      <c r="J79" s="82" t="str">
        <f aca="false">IF(J80&gt;0,"НУ","")</f>
        <v/>
      </c>
      <c r="K79" s="82" t="str">
        <f aca="false">IF(K80&gt;0,"НУ","")</f>
        <v/>
      </c>
      <c r="L79" s="82" t="str">
        <f aca="false">IF(L80&gt;0,"НУ","")</f>
        <v/>
      </c>
      <c r="M79" s="82" t="str">
        <f aca="false">IF(M80&gt;0,"НУ","")</f>
        <v/>
      </c>
      <c r="N79" s="82" t="str">
        <f aca="false">IF(N80&gt;0,"НУ","")</f>
        <v/>
      </c>
      <c r="O79" s="82" t="str">
        <f aca="false">IF(O80&gt;0,"НУ","")</f>
        <v/>
      </c>
      <c r="P79" s="82" t="str">
        <f aca="false">IF(P80&gt;0,"НУ","")</f>
        <v/>
      </c>
      <c r="Q79" s="82" t="str">
        <f aca="false">IF(Q80&gt;0,"НУ","")</f>
        <v/>
      </c>
      <c r="R79" s="82" t="str">
        <f aca="false">IF(R80&gt;0,"НУ","")</f>
        <v/>
      </c>
      <c r="S79" s="82" t="str">
        <f aca="false">IF(S80&gt;0,"НУ","")</f>
        <v/>
      </c>
      <c r="T79" s="82" t="str">
        <f aca="false">IF(T80&gt;0,"НУ","")</f>
        <v/>
      </c>
      <c r="U79" s="82" t="str">
        <f aca="false">IF(U80&gt;0,"НУ","")</f>
        <v/>
      </c>
      <c r="V79" s="82" t="str">
        <f aca="false">IF(V80&gt;0,"НУ","")</f>
        <v/>
      </c>
      <c r="W79" s="82" t="str">
        <f aca="false">IF(W80&gt;0,"НУ","")</f>
        <v/>
      </c>
      <c r="X79" s="82" t="str">
        <f aca="false">IF(X80&gt;0,"НУ","")</f>
        <v/>
      </c>
      <c r="Y79" s="82" t="str">
        <f aca="false">IF(Y80&gt;0,"НУ","")</f>
        <v/>
      </c>
      <c r="Z79" s="82" t="str">
        <f aca="false">IF(Z80&gt;0,"НУ","")</f>
        <v/>
      </c>
      <c r="AA79" s="82" t="str">
        <f aca="false">IF(AA80&gt;0,"НУ","")</f>
        <v/>
      </c>
      <c r="AB79" s="82" t="str">
        <f aca="false">IF(AB80&gt;0,"НУ","")</f>
        <v/>
      </c>
      <c r="AC79" s="82" t="str">
        <f aca="false">IF(AC80&gt;0,"НУ","")</f>
        <v/>
      </c>
      <c r="AD79" s="82" t="str">
        <f aca="false">IF(AD80&gt;0,"НУ","")</f>
        <v/>
      </c>
      <c r="AE79" s="82" t="str">
        <f aca="false">IF(AE80&gt;0,"НУ","")</f>
        <v/>
      </c>
      <c r="AF79" s="82" t="str">
        <f aca="false">IF(AF80&gt;0,"НУ","")</f>
        <v/>
      </c>
      <c r="AG79" s="82" t="str">
        <f aca="false">IF(AG80&gt;0,"НУ","")</f>
        <v/>
      </c>
      <c r="AH79" s="82"/>
      <c r="AI79" s="82"/>
      <c r="AJ79" s="173"/>
      <c r="AK79" s="93"/>
      <c r="AL79" s="94"/>
      <c r="AM79" s="95"/>
      <c r="AN79" s="96"/>
      <c r="AO79" s="70"/>
      <c r="AP79" s="70"/>
      <c r="AQ79" s="70"/>
      <c r="AR79" s="98"/>
      <c r="AS79" s="98"/>
      <c r="AT79" s="98"/>
      <c r="AU79" s="98"/>
      <c r="AV79" s="98"/>
      <c r="AW79" s="98"/>
      <c r="AX79" s="98"/>
      <c r="AY79" s="99"/>
      <c r="AZ79" s="99"/>
      <c r="BA79" s="73"/>
    </row>
    <row r="80" customFormat="false" ht="15" hidden="false" customHeight="true" outlineLevel="0" collapsed="false">
      <c r="A80" s="57"/>
      <c r="B80" s="58"/>
      <c r="C80" s="102"/>
      <c r="D80" s="60"/>
      <c r="E80" s="101"/>
      <c r="F80" s="87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91"/>
      <c r="AK80" s="93"/>
      <c r="AL80" s="94"/>
      <c r="AM80" s="95"/>
      <c r="AN80" s="96"/>
      <c r="AO80" s="70"/>
      <c r="AP80" s="70"/>
      <c r="AQ80" s="70"/>
      <c r="AR80" s="98"/>
      <c r="AS80" s="98"/>
      <c r="AT80" s="98"/>
      <c r="AU80" s="98"/>
      <c r="AV80" s="98"/>
      <c r="AW80" s="98"/>
      <c r="AX80" s="98"/>
      <c r="AY80" s="99"/>
      <c r="AZ80" s="99"/>
      <c r="BA80" s="73"/>
    </row>
    <row r="81" customFormat="false" ht="15" hidden="false" customHeight="true" outlineLevel="0" collapsed="false">
      <c r="A81" s="57" t="n">
        <v>18</v>
      </c>
      <c r="B81" s="58" t="str">
        <f aca="false">IFERROR(VLOOKUP($C81,Списки!$A$1:$C$3999,2,0),"")</f>
        <v/>
      </c>
      <c r="C81" s="102"/>
      <c r="D81" s="60" t="str">
        <f aca="false">IFERROR(VLOOKUP($C81,Списки!$A$1:$C$3999,3,0),"")</f>
        <v/>
      </c>
      <c r="E81" s="92"/>
      <c r="F81" s="61" t="str">
        <f aca="false">VLOOKUP(F$11,Графік!$A$5:$C$32,3,0)</f>
        <v>Р</v>
      </c>
      <c r="G81" s="158" t="str">
        <f aca="false">VLOOKUP(G$11,Графік!$A$5:$C$32,3,0)</f>
        <v>Р</v>
      </c>
      <c r="H81" s="158" t="str">
        <f aca="false">VLOOKUP(H$11,Графік!$A$5:$C$32,3,0)</f>
        <v>ВВ</v>
      </c>
      <c r="I81" s="158" t="str">
        <f aca="false">VLOOKUP(I$11,Графік!$A$5:$C$32,3,0)</f>
        <v>ВВ</v>
      </c>
      <c r="J81" s="158" t="str">
        <f aca="false">VLOOKUP(J$11,Графік!$A$5:$C$32,3,0)</f>
        <v>Р</v>
      </c>
      <c r="K81" s="158" t="str">
        <f aca="false">VLOOKUP(K$11,Графік!$A$5:$C$32,3,0)</f>
        <v>Р</v>
      </c>
      <c r="L81" s="158" t="str">
        <f aca="false">VLOOKUP(L$11,Графік!$A$5:$C$32,3,0)</f>
        <v>Р</v>
      </c>
      <c r="M81" s="158" t="str">
        <f aca="false">VLOOKUP(M$11,Графік!$A$5:$C$32,3,0)</f>
        <v>Р</v>
      </c>
      <c r="N81" s="158" t="str">
        <f aca="false">VLOOKUP(N$11,Графік!$A$5:$C$32,3,0)</f>
        <v>ВВ</v>
      </c>
      <c r="O81" s="158" t="str">
        <f aca="false">VLOOKUP(O$11,Графік!$A$5:$C$32,3,0)</f>
        <v>ВВ</v>
      </c>
      <c r="P81" s="158" t="str">
        <f aca="false">VLOOKUP(P$11,Графік!$A$5:$C$32,3,0)</f>
        <v>Р</v>
      </c>
      <c r="Q81" s="158" t="str">
        <f aca="false">VLOOKUP(Q$11,Графік!$A$5:$C$32,3,0)</f>
        <v>Р</v>
      </c>
      <c r="R81" s="158" t="str">
        <f aca="false">VLOOKUP(R$11,Графік!$A$5:$C$32,3,0)</f>
        <v>Р</v>
      </c>
      <c r="S81" s="158" t="str">
        <f aca="false">VLOOKUP(S$11,Графік!$A$5:$C$32,3,0)</f>
        <v>Р</v>
      </c>
      <c r="T81" s="158" t="str">
        <f aca="false">VLOOKUP(T$11,Графік!$A$5:$C$32,3,0)</f>
        <v>ВВ</v>
      </c>
      <c r="U81" s="158" t="str">
        <f aca="false">VLOOKUP(U$11,Графік!$A$5:$C$32,3,0)</f>
        <v>ВВ</v>
      </c>
      <c r="V81" s="158" t="str">
        <f aca="false">VLOOKUP(V$11,Графік!$A$5:$C$32,3,0)</f>
        <v>Р</v>
      </c>
      <c r="W81" s="158" t="str">
        <f aca="false">VLOOKUP(W$11,Графік!$A$5:$C$32,3,0)</f>
        <v>Р</v>
      </c>
      <c r="X81" s="158" t="str">
        <f aca="false">VLOOKUP(X$11,Графік!$A$5:$C$32,3,0)</f>
        <v>Р</v>
      </c>
      <c r="Y81" s="158" t="str">
        <f aca="false">VLOOKUP(Y$11,Графік!$A$5:$C$32,3,0)</f>
        <v>Р</v>
      </c>
      <c r="Z81" s="158" t="str">
        <f aca="false">VLOOKUP(Z$11,Графік!$A$5:$C$32,3,0)</f>
        <v>ВВ</v>
      </c>
      <c r="AA81" s="158" t="str">
        <f aca="false">VLOOKUP(AA$11,Графік!$A$5:$C$32,3,0)</f>
        <v>ВВ</v>
      </c>
      <c r="AB81" s="158" t="str">
        <f aca="false">VLOOKUP(AB$11,Графік!$A$5:$C$32,3,0)</f>
        <v>Р</v>
      </c>
      <c r="AC81" s="158" t="str">
        <f aca="false">VLOOKUP(AC$11,Графік!$A$5:$C$32,3,0)</f>
        <v>Р</v>
      </c>
      <c r="AD81" s="158" t="str">
        <f aca="false">VLOOKUP(AD$11,Графік!$A$5:$C$32,3,0)</f>
        <v>Р</v>
      </c>
      <c r="AE81" s="158" t="str">
        <f aca="false">VLOOKUP(AE$11,Графік!$A$5:$C$32,3,0)</f>
        <v>Р</v>
      </c>
      <c r="AF81" s="158" t="str">
        <f aca="false">VLOOKUP(AF$11,Графік!$A$5:$C$32,3,0)</f>
        <v>ВВ</v>
      </c>
      <c r="AG81" s="158" t="str">
        <f aca="false">VLOOKUP(AG$11,Графік!$A$5:$C$32,3,0)</f>
        <v>ВВ</v>
      </c>
      <c r="AH81" s="158"/>
      <c r="AI81" s="158"/>
      <c r="AJ81" s="161"/>
      <c r="AK81" s="93" t="n">
        <f aca="false">SUMIF($F81:$AJ84,"Р",$F82:$AJ82)</f>
        <v>144</v>
      </c>
      <c r="AL81" s="94" t="n">
        <f aca="false">SUMIF($F83:$AJ84,"НУ",$F84:$AJ84)</f>
        <v>0</v>
      </c>
      <c r="AM81" s="95" t="n">
        <f aca="false">SUMIF(F81:AJ84,"РВ",F82:AJ82)</f>
        <v>0</v>
      </c>
      <c r="AN81" s="96" t="n">
        <f aca="false">AK81+AL81+AM81</f>
        <v>144</v>
      </c>
      <c r="AO81" s="70" t="n">
        <f aca="false">COUNTIF($F81:$AJ84,"=Р")</f>
        <v>18</v>
      </c>
      <c r="AP81" s="97" t="n">
        <f aca="false">COUNTIF($F81:$AJ84,"=ВВ")</f>
        <v>10</v>
      </c>
      <c r="AQ81" s="97" t="n">
        <f aca="false">COUNTIF($F81:$AJ84,"=В")</f>
        <v>0</v>
      </c>
      <c r="AR81" s="98" t="n">
        <f aca="false">COUNTIF($F81:$AJ84,"=НА")</f>
        <v>0</v>
      </c>
      <c r="AS81" s="98" t="n">
        <f aca="false">COUNTIF(F81:AJ84,"=ТН")</f>
        <v>0</v>
      </c>
      <c r="AT81" s="98" t="n">
        <f aca="false">COUNTIF($F81:$AJ84,"=ВД")</f>
        <v>0</v>
      </c>
      <c r="AU81" s="98" t="n">
        <f aca="false">COUNTIF($F81:$AJ84,"=ВП")</f>
        <v>0</v>
      </c>
      <c r="AV81" s="98" t="n">
        <f aca="false">COUNTIF($F81:$AJ84,"=ДД")</f>
        <v>0</v>
      </c>
      <c r="AW81" s="98" t="n">
        <f aca="false">COUNTIF($F81:$AJ84,"=П")</f>
        <v>0</v>
      </c>
      <c r="AX81" s="98" t="n">
        <f aca="false">COUNTIF($F81:$AJ84,"=ПР")</f>
        <v>0</v>
      </c>
      <c r="AY81" s="99" t="n">
        <f aca="false">COUNTIF($F81:$AJ84,"=І")</f>
        <v>0</v>
      </c>
      <c r="AZ81" s="99" t="n">
        <f aca="false">COUNTIF($F81:$AJ84,"=НЗ")</f>
        <v>0</v>
      </c>
      <c r="BA81" s="73" t="str">
        <f aca="false">IF(C81&gt;1,Графік!$D$36,"")</f>
        <v/>
      </c>
    </row>
    <row r="82" customFormat="false" ht="15" hidden="false" customHeight="true" outlineLevel="0" collapsed="false">
      <c r="A82" s="57"/>
      <c r="B82" s="58"/>
      <c r="C82" s="102"/>
      <c r="D82" s="60"/>
      <c r="E82" s="100"/>
      <c r="F82" s="75" t="n">
        <f aca="false">IF(F81="Р",8,"")</f>
        <v>8</v>
      </c>
      <c r="G82" s="76" t="n">
        <f aca="false">IF(G81="Р",8,"")</f>
        <v>8</v>
      </c>
      <c r="H82" s="170" t="str">
        <f aca="false">IF(H81="Р",8,"")</f>
        <v/>
      </c>
      <c r="I82" s="170" t="str">
        <f aca="false">IF(I81="Р",8,"")</f>
        <v/>
      </c>
      <c r="J82" s="170" t="n">
        <f aca="false">IF(J81="Р",8,"")</f>
        <v>8</v>
      </c>
      <c r="K82" s="170" t="n">
        <f aca="false">IF(K81="Р",8,"")</f>
        <v>8</v>
      </c>
      <c r="L82" s="170" t="n">
        <f aca="false">IF(L81="Р",8,"")</f>
        <v>8</v>
      </c>
      <c r="M82" s="170" t="n">
        <f aca="false">IF(M81="Р",8,"")</f>
        <v>8</v>
      </c>
      <c r="N82" s="170" t="str">
        <f aca="false">IF(N81="Р",8,"")</f>
        <v/>
      </c>
      <c r="O82" s="170" t="str">
        <f aca="false">IF(O81="Р",8,"")</f>
        <v/>
      </c>
      <c r="P82" s="170" t="n">
        <f aca="false">IF(P81="Р",8,"")</f>
        <v>8</v>
      </c>
      <c r="Q82" s="170" t="n">
        <f aca="false">IF(Q81="Р",8,"")</f>
        <v>8</v>
      </c>
      <c r="R82" s="170" t="n">
        <f aca="false">IF(R81="Р",8,"")</f>
        <v>8</v>
      </c>
      <c r="S82" s="170" t="n">
        <f aca="false">IF(S81="Р",8,"")</f>
        <v>8</v>
      </c>
      <c r="T82" s="170" t="str">
        <f aca="false">IF(T81="Р",8,"")</f>
        <v/>
      </c>
      <c r="U82" s="170" t="str">
        <f aca="false">IF(U81="Р",8,"")</f>
        <v/>
      </c>
      <c r="V82" s="170" t="n">
        <f aca="false">IF(V81="Р",8,"")</f>
        <v>8</v>
      </c>
      <c r="W82" s="170" t="n">
        <f aca="false">IF(W81="Р",8,"")</f>
        <v>8</v>
      </c>
      <c r="X82" s="170" t="n">
        <f aca="false">IF(X81="Р",8,"")</f>
        <v>8</v>
      </c>
      <c r="Y82" s="170" t="n">
        <f aca="false">IF(Y81="Р",8,"")</f>
        <v>8</v>
      </c>
      <c r="Z82" s="170" t="str">
        <f aca="false">IF(Z81="Р",8,"")</f>
        <v/>
      </c>
      <c r="AA82" s="170" t="str">
        <f aca="false">IF(AA81="Р",8,"")</f>
        <v/>
      </c>
      <c r="AB82" s="170" t="n">
        <f aca="false">IF(AB81="Р",8,"")</f>
        <v>8</v>
      </c>
      <c r="AC82" s="170" t="n">
        <f aca="false">IF(AC81="Р",8,"")</f>
        <v>8</v>
      </c>
      <c r="AD82" s="170" t="n">
        <f aca="false">IF(AD81="Р",8,"")</f>
        <v>8</v>
      </c>
      <c r="AE82" s="170" t="n">
        <f aca="false">IF(AE81="Р",8,"")</f>
        <v>8</v>
      </c>
      <c r="AF82" s="170" t="str">
        <f aca="false">IF(AF81="Р",8,"")</f>
        <v/>
      </c>
      <c r="AG82" s="170" t="str">
        <f aca="false">IF(AG81="Р",8,"")</f>
        <v/>
      </c>
      <c r="AH82" s="76"/>
      <c r="AI82" s="76"/>
      <c r="AJ82" s="79"/>
      <c r="AK82" s="93"/>
      <c r="AL82" s="94"/>
      <c r="AM82" s="95"/>
      <c r="AN82" s="96"/>
      <c r="AO82" s="70"/>
      <c r="AP82" s="70"/>
      <c r="AQ82" s="70"/>
      <c r="AR82" s="98"/>
      <c r="AS82" s="98"/>
      <c r="AT82" s="98"/>
      <c r="AU82" s="98"/>
      <c r="AV82" s="98"/>
      <c r="AW82" s="98"/>
      <c r="AX82" s="98"/>
      <c r="AY82" s="99"/>
      <c r="AZ82" s="99"/>
      <c r="BA82" s="73"/>
    </row>
    <row r="83" customFormat="false" ht="15" hidden="false" customHeight="true" outlineLevel="0" collapsed="false">
      <c r="A83" s="57"/>
      <c r="B83" s="58"/>
      <c r="C83" s="102"/>
      <c r="D83" s="60"/>
      <c r="E83" s="100"/>
      <c r="F83" s="82" t="str">
        <f aca="false">IF(F84&gt;0,"НУ","")</f>
        <v/>
      </c>
      <c r="G83" s="82" t="str">
        <f aca="false">IF(G84&gt;0,"НУ","")</f>
        <v/>
      </c>
      <c r="H83" s="82" t="str">
        <f aca="false">IF(H84&gt;0,"НУ","")</f>
        <v/>
      </c>
      <c r="I83" s="82" t="str">
        <f aca="false">IF(I84&gt;0,"НУ","")</f>
        <v/>
      </c>
      <c r="J83" s="82" t="str">
        <f aca="false">IF(J84&gt;0,"НУ","")</f>
        <v/>
      </c>
      <c r="K83" s="82" t="str">
        <f aca="false">IF(K84&gt;0,"НУ","")</f>
        <v/>
      </c>
      <c r="L83" s="82" t="str">
        <f aca="false">IF(L84&gt;0,"НУ","")</f>
        <v/>
      </c>
      <c r="M83" s="82" t="str">
        <f aca="false">IF(M84&gt;0,"НУ","")</f>
        <v/>
      </c>
      <c r="N83" s="82" t="str">
        <f aca="false">IF(N84&gt;0,"НУ","")</f>
        <v/>
      </c>
      <c r="O83" s="82" t="str">
        <f aca="false">IF(O84&gt;0,"НУ","")</f>
        <v/>
      </c>
      <c r="P83" s="82" t="str">
        <f aca="false">IF(P84&gt;0,"НУ","")</f>
        <v/>
      </c>
      <c r="Q83" s="82" t="str">
        <f aca="false">IF(Q84&gt;0,"НУ","")</f>
        <v/>
      </c>
      <c r="R83" s="82" t="str">
        <f aca="false">IF(R84&gt;0,"НУ","")</f>
        <v/>
      </c>
      <c r="S83" s="82" t="str">
        <f aca="false">IF(S84&gt;0,"НУ","")</f>
        <v/>
      </c>
      <c r="T83" s="82" t="str">
        <f aca="false">IF(T84&gt;0,"НУ","")</f>
        <v/>
      </c>
      <c r="U83" s="82" t="str">
        <f aca="false">IF(U84&gt;0,"НУ","")</f>
        <v/>
      </c>
      <c r="V83" s="82" t="str">
        <f aca="false">IF(V84&gt;0,"НУ","")</f>
        <v/>
      </c>
      <c r="W83" s="82" t="str">
        <f aca="false">IF(W84&gt;0,"НУ","")</f>
        <v/>
      </c>
      <c r="X83" s="82" t="str">
        <f aca="false">IF(X84&gt;0,"НУ","")</f>
        <v/>
      </c>
      <c r="Y83" s="82" t="str">
        <f aca="false">IF(Y84&gt;0,"НУ","")</f>
        <v/>
      </c>
      <c r="Z83" s="82" t="str">
        <f aca="false">IF(Z84&gt;0,"НУ","")</f>
        <v/>
      </c>
      <c r="AA83" s="82" t="str">
        <f aca="false">IF(AA84&gt;0,"НУ","")</f>
        <v/>
      </c>
      <c r="AB83" s="82" t="str">
        <f aca="false">IF(AB84&gt;0,"НУ","")</f>
        <v/>
      </c>
      <c r="AC83" s="82" t="str">
        <f aca="false">IF(AC84&gt;0,"НУ","")</f>
        <v/>
      </c>
      <c r="AD83" s="82" t="str">
        <f aca="false">IF(AD84&gt;0,"НУ","")</f>
        <v/>
      </c>
      <c r="AE83" s="82" t="str">
        <f aca="false">IF(AE84&gt;0,"НУ","")</f>
        <v/>
      </c>
      <c r="AF83" s="82" t="str">
        <f aca="false">IF(AF84&gt;0,"НУ","")</f>
        <v/>
      </c>
      <c r="AG83" s="82" t="str">
        <f aca="false">IF(AG84&gt;0,"НУ","")</f>
        <v/>
      </c>
      <c r="AH83" s="82"/>
      <c r="AI83" s="82"/>
      <c r="AJ83" s="173"/>
      <c r="AK83" s="93"/>
      <c r="AL83" s="94"/>
      <c r="AM83" s="95"/>
      <c r="AN83" s="96"/>
      <c r="AO83" s="70"/>
      <c r="AP83" s="70"/>
      <c r="AQ83" s="70"/>
      <c r="AR83" s="98"/>
      <c r="AS83" s="98"/>
      <c r="AT83" s="98"/>
      <c r="AU83" s="98"/>
      <c r="AV83" s="98"/>
      <c r="AW83" s="98"/>
      <c r="AX83" s="98"/>
      <c r="AY83" s="99"/>
      <c r="AZ83" s="99"/>
      <c r="BA83" s="73"/>
    </row>
    <row r="84" customFormat="false" ht="15" hidden="false" customHeight="true" outlineLevel="0" collapsed="false">
      <c r="A84" s="57"/>
      <c r="B84" s="58"/>
      <c r="C84" s="102"/>
      <c r="D84" s="60"/>
      <c r="E84" s="101"/>
      <c r="F84" s="87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91"/>
      <c r="AK84" s="93"/>
      <c r="AL84" s="94"/>
      <c r="AM84" s="95"/>
      <c r="AN84" s="96"/>
      <c r="AO84" s="70"/>
      <c r="AP84" s="70"/>
      <c r="AQ84" s="70"/>
      <c r="AR84" s="98"/>
      <c r="AS84" s="98"/>
      <c r="AT84" s="98"/>
      <c r="AU84" s="98"/>
      <c r="AV84" s="98"/>
      <c r="AW84" s="98"/>
      <c r="AX84" s="98"/>
      <c r="AY84" s="99"/>
      <c r="AZ84" s="99"/>
      <c r="BA84" s="73"/>
    </row>
    <row r="85" customFormat="false" ht="15" hidden="false" customHeight="true" outlineLevel="0" collapsed="false">
      <c r="A85" s="57" t="n">
        <v>19</v>
      </c>
      <c r="B85" s="58" t="str">
        <f aca="false">IFERROR(VLOOKUP($C85,Списки!$A$1:$C$3999,2,0),"")</f>
        <v/>
      </c>
      <c r="C85" s="102"/>
      <c r="D85" s="60" t="str">
        <f aca="false">IFERROR(VLOOKUP($C85,Списки!$A$1:$C$3999,3,0),"")</f>
        <v/>
      </c>
      <c r="E85" s="92"/>
      <c r="F85" s="61" t="str">
        <f aca="false">VLOOKUP(F$11,Графік!$A$5:$C$32,3,0)</f>
        <v>Р</v>
      </c>
      <c r="G85" s="158" t="str">
        <f aca="false">VLOOKUP(G$11,Графік!$A$5:$C$32,3,0)</f>
        <v>Р</v>
      </c>
      <c r="H85" s="158" t="str">
        <f aca="false">VLOOKUP(H$11,Графік!$A$5:$C$32,3,0)</f>
        <v>ВВ</v>
      </c>
      <c r="I85" s="158" t="str">
        <f aca="false">VLOOKUP(I$11,Графік!$A$5:$C$32,3,0)</f>
        <v>ВВ</v>
      </c>
      <c r="J85" s="158" t="str">
        <f aca="false">VLOOKUP(J$11,Графік!$A$5:$C$32,3,0)</f>
        <v>Р</v>
      </c>
      <c r="K85" s="158" t="str">
        <f aca="false">VLOOKUP(K$11,Графік!$A$5:$C$32,3,0)</f>
        <v>Р</v>
      </c>
      <c r="L85" s="158" t="str">
        <f aca="false">VLOOKUP(L$11,Графік!$A$5:$C$32,3,0)</f>
        <v>Р</v>
      </c>
      <c r="M85" s="158" t="str">
        <f aca="false">VLOOKUP(M$11,Графік!$A$5:$C$32,3,0)</f>
        <v>Р</v>
      </c>
      <c r="N85" s="158" t="str">
        <f aca="false">VLOOKUP(N$11,Графік!$A$5:$C$32,3,0)</f>
        <v>ВВ</v>
      </c>
      <c r="O85" s="158" t="str">
        <f aca="false">VLOOKUP(O$11,Графік!$A$5:$C$32,3,0)</f>
        <v>ВВ</v>
      </c>
      <c r="P85" s="158" t="str">
        <f aca="false">VLOOKUP(P$11,Графік!$A$5:$C$32,3,0)</f>
        <v>Р</v>
      </c>
      <c r="Q85" s="158" t="str">
        <f aca="false">VLOOKUP(Q$11,Графік!$A$5:$C$32,3,0)</f>
        <v>Р</v>
      </c>
      <c r="R85" s="158" t="str">
        <f aca="false">VLOOKUP(R$11,Графік!$A$5:$C$32,3,0)</f>
        <v>Р</v>
      </c>
      <c r="S85" s="158" t="str">
        <f aca="false">VLOOKUP(S$11,Графік!$A$5:$C$32,3,0)</f>
        <v>Р</v>
      </c>
      <c r="T85" s="158" t="str">
        <f aca="false">VLOOKUP(T$11,Графік!$A$5:$C$32,3,0)</f>
        <v>ВВ</v>
      </c>
      <c r="U85" s="158" t="str">
        <f aca="false">VLOOKUP(U$11,Графік!$A$5:$C$32,3,0)</f>
        <v>ВВ</v>
      </c>
      <c r="V85" s="158" t="str">
        <f aca="false">VLOOKUP(V$11,Графік!$A$5:$C$32,3,0)</f>
        <v>Р</v>
      </c>
      <c r="W85" s="158" t="str">
        <f aca="false">VLOOKUP(W$11,Графік!$A$5:$C$32,3,0)</f>
        <v>Р</v>
      </c>
      <c r="X85" s="158" t="str">
        <f aca="false">VLOOKUP(X$11,Графік!$A$5:$C$32,3,0)</f>
        <v>Р</v>
      </c>
      <c r="Y85" s="158" t="str">
        <f aca="false">VLOOKUP(Y$11,Графік!$A$5:$C$32,3,0)</f>
        <v>Р</v>
      </c>
      <c r="Z85" s="158" t="str">
        <f aca="false">VLOOKUP(Z$11,Графік!$A$5:$C$32,3,0)</f>
        <v>ВВ</v>
      </c>
      <c r="AA85" s="158" t="str">
        <f aca="false">VLOOKUP(AA$11,Графік!$A$5:$C$32,3,0)</f>
        <v>ВВ</v>
      </c>
      <c r="AB85" s="158" t="str">
        <f aca="false">VLOOKUP(AB$11,Графік!$A$5:$C$32,3,0)</f>
        <v>Р</v>
      </c>
      <c r="AC85" s="158" t="str">
        <f aca="false">VLOOKUP(AC$11,Графік!$A$5:$C$32,3,0)</f>
        <v>Р</v>
      </c>
      <c r="AD85" s="158" t="str">
        <f aca="false">VLOOKUP(AD$11,Графік!$A$5:$C$32,3,0)</f>
        <v>Р</v>
      </c>
      <c r="AE85" s="158" t="str">
        <f aca="false">VLOOKUP(AE$11,Графік!$A$5:$C$32,3,0)</f>
        <v>Р</v>
      </c>
      <c r="AF85" s="158" t="str">
        <f aca="false">VLOOKUP(AF$11,Графік!$A$5:$C$32,3,0)</f>
        <v>ВВ</v>
      </c>
      <c r="AG85" s="158" t="str">
        <f aca="false">VLOOKUP(AG$11,Графік!$A$5:$C$32,3,0)</f>
        <v>ВВ</v>
      </c>
      <c r="AH85" s="158"/>
      <c r="AI85" s="158"/>
      <c r="AJ85" s="161"/>
      <c r="AK85" s="93" t="n">
        <f aca="false">SUMIF($F85:$AJ88,"Р",$F86:$AJ86)</f>
        <v>144</v>
      </c>
      <c r="AL85" s="94" t="n">
        <f aca="false">SUMIF($F87:$AJ88,"НУ",$F88:$AJ88)</f>
        <v>0</v>
      </c>
      <c r="AM85" s="95" t="n">
        <f aca="false">SUMIF(F85:AJ88,"РВ",F86:AJ86)</f>
        <v>0</v>
      </c>
      <c r="AN85" s="96" t="n">
        <f aca="false">AK85+AL85+AM85</f>
        <v>144</v>
      </c>
      <c r="AO85" s="70" t="n">
        <f aca="false">COUNTIF($F85:$AJ88,"=Р")</f>
        <v>18</v>
      </c>
      <c r="AP85" s="97" t="n">
        <f aca="false">COUNTIF($F85:$AJ88,"=ВВ")</f>
        <v>10</v>
      </c>
      <c r="AQ85" s="97" t="n">
        <f aca="false">COUNTIF($F85:$AJ88,"=В")</f>
        <v>0</v>
      </c>
      <c r="AR85" s="98" t="n">
        <f aca="false">COUNTIF($F85:$AJ88,"=НА")</f>
        <v>0</v>
      </c>
      <c r="AS85" s="98" t="n">
        <f aca="false">COUNTIF(F85:AJ88,"=ТН")</f>
        <v>0</v>
      </c>
      <c r="AT85" s="98" t="n">
        <f aca="false">COUNTIF($F85:$AJ88,"=ВД")</f>
        <v>0</v>
      </c>
      <c r="AU85" s="98" t="n">
        <f aca="false">COUNTIF($F85:$AJ88,"=ВП")</f>
        <v>0</v>
      </c>
      <c r="AV85" s="98" t="n">
        <f aca="false">COUNTIF($F85:$AJ88,"=ДД")</f>
        <v>0</v>
      </c>
      <c r="AW85" s="98" t="n">
        <f aca="false">COUNTIF($F85:$AJ88,"=П")</f>
        <v>0</v>
      </c>
      <c r="AX85" s="98" t="n">
        <f aca="false">COUNTIF($F85:$AJ88,"=ПР")</f>
        <v>0</v>
      </c>
      <c r="AY85" s="99" t="n">
        <f aca="false">COUNTIF($F85:$AJ88,"=І")</f>
        <v>0</v>
      </c>
      <c r="AZ85" s="99" t="n">
        <f aca="false">COUNTIF($F85:$AJ88,"=НЗ")</f>
        <v>0</v>
      </c>
      <c r="BA85" s="73" t="str">
        <f aca="false">IF(C85&gt;1,Графік!$D$36,"")</f>
        <v/>
      </c>
    </row>
    <row r="86" customFormat="false" ht="15" hidden="false" customHeight="true" outlineLevel="0" collapsed="false">
      <c r="A86" s="57"/>
      <c r="B86" s="58"/>
      <c r="C86" s="102"/>
      <c r="D86" s="60"/>
      <c r="E86" s="100"/>
      <c r="F86" s="75" t="n">
        <f aca="false">IF(F85="Р",8,"")</f>
        <v>8</v>
      </c>
      <c r="G86" s="76" t="n">
        <f aca="false">IF(G85="Р",8,"")</f>
        <v>8</v>
      </c>
      <c r="H86" s="170" t="str">
        <f aca="false">IF(H85="Р",8,"")</f>
        <v/>
      </c>
      <c r="I86" s="170" t="str">
        <f aca="false">IF(I85="Р",8,"")</f>
        <v/>
      </c>
      <c r="J86" s="170" t="n">
        <f aca="false">IF(J85="Р",8,"")</f>
        <v>8</v>
      </c>
      <c r="K86" s="170" t="n">
        <f aca="false">IF(K85="Р",8,"")</f>
        <v>8</v>
      </c>
      <c r="L86" s="170" t="n">
        <f aca="false">IF(L85="Р",8,"")</f>
        <v>8</v>
      </c>
      <c r="M86" s="170" t="n">
        <f aca="false">IF(M85="Р",8,"")</f>
        <v>8</v>
      </c>
      <c r="N86" s="170" t="str">
        <f aca="false">IF(N85="Р",8,"")</f>
        <v/>
      </c>
      <c r="O86" s="170" t="str">
        <f aca="false">IF(O85="Р",8,"")</f>
        <v/>
      </c>
      <c r="P86" s="170" t="n">
        <f aca="false">IF(P85="Р",8,"")</f>
        <v>8</v>
      </c>
      <c r="Q86" s="170" t="n">
        <f aca="false">IF(Q85="Р",8,"")</f>
        <v>8</v>
      </c>
      <c r="R86" s="170" t="n">
        <f aca="false">IF(R85="Р",8,"")</f>
        <v>8</v>
      </c>
      <c r="S86" s="170" t="n">
        <f aca="false">IF(S85="Р",8,"")</f>
        <v>8</v>
      </c>
      <c r="T86" s="170" t="str">
        <f aca="false">IF(T85="Р",8,"")</f>
        <v/>
      </c>
      <c r="U86" s="170" t="str">
        <f aca="false">IF(U85="Р",8,"")</f>
        <v/>
      </c>
      <c r="V86" s="170" t="n">
        <f aca="false">IF(V85="Р",8,"")</f>
        <v>8</v>
      </c>
      <c r="W86" s="170" t="n">
        <f aca="false">IF(W85="Р",8,"")</f>
        <v>8</v>
      </c>
      <c r="X86" s="170" t="n">
        <f aca="false">IF(X85="Р",8,"")</f>
        <v>8</v>
      </c>
      <c r="Y86" s="170" t="n">
        <f aca="false">IF(Y85="Р",8,"")</f>
        <v>8</v>
      </c>
      <c r="Z86" s="170" t="str">
        <f aca="false">IF(Z85="Р",8,"")</f>
        <v/>
      </c>
      <c r="AA86" s="170" t="str">
        <f aca="false">IF(AA85="Р",8,"")</f>
        <v/>
      </c>
      <c r="AB86" s="170" t="n">
        <f aca="false">IF(AB85="Р",8,"")</f>
        <v>8</v>
      </c>
      <c r="AC86" s="170" t="n">
        <f aca="false">IF(AC85="Р",8,"")</f>
        <v>8</v>
      </c>
      <c r="AD86" s="170" t="n">
        <f aca="false">IF(AD85="Р",8,"")</f>
        <v>8</v>
      </c>
      <c r="AE86" s="170" t="n">
        <f aca="false">IF(AE85="Р",8,"")</f>
        <v>8</v>
      </c>
      <c r="AF86" s="170" t="str">
        <f aca="false">IF(AF85="Р",8,"")</f>
        <v/>
      </c>
      <c r="AG86" s="170" t="str">
        <f aca="false">IF(AG85="Р",8,"")</f>
        <v/>
      </c>
      <c r="AH86" s="76"/>
      <c r="AI86" s="76"/>
      <c r="AJ86" s="79"/>
      <c r="AK86" s="93"/>
      <c r="AL86" s="94"/>
      <c r="AM86" s="95"/>
      <c r="AN86" s="96"/>
      <c r="AO86" s="70"/>
      <c r="AP86" s="70"/>
      <c r="AQ86" s="70"/>
      <c r="AR86" s="98"/>
      <c r="AS86" s="98"/>
      <c r="AT86" s="98"/>
      <c r="AU86" s="98"/>
      <c r="AV86" s="98"/>
      <c r="AW86" s="98"/>
      <c r="AX86" s="98"/>
      <c r="AY86" s="99"/>
      <c r="AZ86" s="99"/>
      <c r="BA86" s="73"/>
    </row>
    <row r="87" customFormat="false" ht="15" hidden="false" customHeight="true" outlineLevel="0" collapsed="false">
      <c r="A87" s="57"/>
      <c r="B87" s="58"/>
      <c r="C87" s="102"/>
      <c r="D87" s="60"/>
      <c r="E87" s="100"/>
      <c r="F87" s="82" t="str">
        <f aca="false">IF(F88&gt;0,"НУ","")</f>
        <v/>
      </c>
      <c r="G87" s="82" t="str">
        <f aca="false">IF(G88&gt;0,"НУ","")</f>
        <v/>
      </c>
      <c r="H87" s="82" t="str">
        <f aca="false">IF(H88&gt;0,"НУ","")</f>
        <v/>
      </c>
      <c r="I87" s="82" t="str">
        <f aca="false">IF(I88&gt;0,"НУ","")</f>
        <v/>
      </c>
      <c r="J87" s="82" t="str">
        <f aca="false">IF(J88&gt;0,"НУ","")</f>
        <v/>
      </c>
      <c r="K87" s="82" t="str">
        <f aca="false">IF(K88&gt;0,"НУ","")</f>
        <v/>
      </c>
      <c r="L87" s="82" t="str">
        <f aca="false">IF(L88&gt;0,"НУ","")</f>
        <v/>
      </c>
      <c r="M87" s="82" t="str">
        <f aca="false">IF(M88&gt;0,"НУ","")</f>
        <v/>
      </c>
      <c r="N87" s="82" t="str">
        <f aca="false">IF(N88&gt;0,"НУ","")</f>
        <v/>
      </c>
      <c r="O87" s="82" t="str">
        <f aca="false">IF(O88&gt;0,"НУ","")</f>
        <v/>
      </c>
      <c r="P87" s="82" t="str">
        <f aca="false">IF(P88&gt;0,"НУ","")</f>
        <v/>
      </c>
      <c r="Q87" s="82" t="str">
        <f aca="false">IF(Q88&gt;0,"НУ","")</f>
        <v/>
      </c>
      <c r="R87" s="82" t="str">
        <f aca="false">IF(R88&gt;0,"НУ","")</f>
        <v/>
      </c>
      <c r="S87" s="82" t="str">
        <f aca="false">IF(S88&gt;0,"НУ","")</f>
        <v/>
      </c>
      <c r="T87" s="82" t="str">
        <f aca="false">IF(T88&gt;0,"НУ","")</f>
        <v/>
      </c>
      <c r="U87" s="82" t="str">
        <f aca="false">IF(U88&gt;0,"НУ","")</f>
        <v/>
      </c>
      <c r="V87" s="82" t="str">
        <f aca="false">IF(V88&gt;0,"НУ","")</f>
        <v/>
      </c>
      <c r="W87" s="82" t="str">
        <f aca="false">IF(W88&gt;0,"НУ","")</f>
        <v/>
      </c>
      <c r="X87" s="82" t="str">
        <f aca="false">IF(X88&gt;0,"НУ","")</f>
        <v/>
      </c>
      <c r="Y87" s="82" t="str">
        <f aca="false">IF(Y88&gt;0,"НУ","")</f>
        <v/>
      </c>
      <c r="Z87" s="82" t="str">
        <f aca="false">IF(Z88&gt;0,"НУ","")</f>
        <v/>
      </c>
      <c r="AA87" s="82" t="str">
        <f aca="false">IF(AA88&gt;0,"НУ","")</f>
        <v/>
      </c>
      <c r="AB87" s="82" t="str">
        <f aca="false">IF(AB88&gt;0,"НУ","")</f>
        <v/>
      </c>
      <c r="AC87" s="82" t="str">
        <f aca="false">IF(AC88&gt;0,"НУ","")</f>
        <v/>
      </c>
      <c r="AD87" s="82" t="str">
        <f aca="false">IF(AD88&gt;0,"НУ","")</f>
        <v/>
      </c>
      <c r="AE87" s="82" t="str">
        <f aca="false">IF(AE88&gt;0,"НУ","")</f>
        <v/>
      </c>
      <c r="AF87" s="82" t="str">
        <f aca="false">IF(AF88&gt;0,"НУ","")</f>
        <v/>
      </c>
      <c r="AG87" s="82" t="str">
        <f aca="false">IF(AG88&gt;0,"НУ","")</f>
        <v/>
      </c>
      <c r="AH87" s="82"/>
      <c r="AI87" s="82"/>
      <c r="AJ87" s="173"/>
      <c r="AK87" s="93"/>
      <c r="AL87" s="94"/>
      <c r="AM87" s="95"/>
      <c r="AN87" s="96"/>
      <c r="AO87" s="70"/>
      <c r="AP87" s="70"/>
      <c r="AQ87" s="70"/>
      <c r="AR87" s="98"/>
      <c r="AS87" s="98"/>
      <c r="AT87" s="98"/>
      <c r="AU87" s="98"/>
      <c r="AV87" s="98"/>
      <c r="AW87" s="98"/>
      <c r="AX87" s="98"/>
      <c r="AY87" s="99"/>
      <c r="AZ87" s="99"/>
      <c r="BA87" s="73"/>
    </row>
    <row r="88" customFormat="false" ht="15" hidden="false" customHeight="true" outlineLevel="0" collapsed="false">
      <c r="A88" s="57"/>
      <c r="B88" s="58"/>
      <c r="C88" s="102"/>
      <c r="D88" s="60"/>
      <c r="E88" s="101"/>
      <c r="F88" s="87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91"/>
      <c r="AK88" s="93"/>
      <c r="AL88" s="94"/>
      <c r="AM88" s="95"/>
      <c r="AN88" s="96"/>
      <c r="AO88" s="70"/>
      <c r="AP88" s="70"/>
      <c r="AQ88" s="70"/>
      <c r="AR88" s="98"/>
      <c r="AS88" s="98"/>
      <c r="AT88" s="98"/>
      <c r="AU88" s="98"/>
      <c r="AV88" s="98"/>
      <c r="AW88" s="98"/>
      <c r="AX88" s="98"/>
      <c r="AY88" s="99"/>
      <c r="AZ88" s="99"/>
      <c r="BA88" s="73"/>
    </row>
    <row r="89" customFormat="false" ht="15" hidden="false" customHeight="true" outlineLevel="0" collapsed="false">
      <c r="A89" s="57" t="n">
        <v>20</v>
      </c>
      <c r="B89" s="58" t="str">
        <f aca="false">IFERROR(VLOOKUP($C89,Списки!$A$1:$C$3999,2,0),"")</f>
        <v/>
      </c>
      <c r="C89" s="102"/>
      <c r="D89" s="60" t="str">
        <f aca="false">IFERROR(VLOOKUP($C89,Списки!$A$1:$C$3999,3,0),"")</f>
        <v/>
      </c>
      <c r="E89" s="92"/>
      <c r="F89" s="61" t="str">
        <f aca="false">VLOOKUP(F$11,Графік!$A$5:$C$32,3,0)</f>
        <v>Р</v>
      </c>
      <c r="G89" s="158" t="str">
        <f aca="false">VLOOKUP(G$11,Графік!$A$5:$C$32,3,0)</f>
        <v>Р</v>
      </c>
      <c r="H89" s="158" t="str">
        <f aca="false">VLOOKUP(H$11,Графік!$A$5:$C$32,3,0)</f>
        <v>ВВ</v>
      </c>
      <c r="I89" s="158" t="str">
        <f aca="false">VLOOKUP(I$11,Графік!$A$5:$C$32,3,0)</f>
        <v>ВВ</v>
      </c>
      <c r="J89" s="158" t="str">
        <f aca="false">VLOOKUP(J$11,Графік!$A$5:$C$32,3,0)</f>
        <v>Р</v>
      </c>
      <c r="K89" s="158" t="str">
        <f aca="false">VLOOKUP(K$11,Графік!$A$5:$C$32,3,0)</f>
        <v>Р</v>
      </c>
      <c r="L89" s="158" t="str">
        <f aca="false">VLOOKUP(L$11,Графік!$A$5:$C$32,3,0)</f>
        <v>Р</v>
      </c>
      <c r="M89" s="158" t="str">
        <f aca="false">VLOOKUP(M$11,Графік!$A$5:$C$32,3,0)</f>
        <v>Р</v>
      </c>
      <c r="N89" s="158" t="str">
        <f aca="false">VLOOKUP(N$11,Графік!$A$5:$C$32,3,0)</f>
        <v>ВВ</v>
      </c>
      <c r="O89" s="158" t="str">
        <f aca="false">VLOOKUP(O$11,Графік!$A$5:$C$32,3,0)</f>
        <v>ВВ</v>
      </c>
      <c r="P89" s="158" t="str">
        <f aca="false">VLOOKUP(P$11,Графік!$A$5:$C$32,3,0)</f>
        <v>Р</v>
      </c>
      <c r="Q89" s="158" t="str">
        <f aca="false">VLOOKUP(Q$11,Графік!$A$5:$C$32,3,0)</f>
        <v>Р</v>
      </c>
      <c r="R89" s="158" t="str">
        <f aca="false">VLOOKUP(R$11,Графік!$A$5:$C$32,3,0)</f>
        <v>Р</v>
      </c>
      <c r="S89" s="158" t="str">
        <f aca="false">VLOOKUP(S$11,Графік!$A$5:$C$32,3,0)</f>
        <v>Р</v>
      </c>
      <c r="T89" s="158" t="str">
        <f aca="false">VLOOKUP(T$11,Графік!$A$5:$C$32,3,0)</f>
        <v>ВВ</v>
      </c>
      <c r="U89" s="158" t="str">
        <f aca="false">VLOOKUP(U$11,Графік!$A$5:$C$32,3,0)</f>
        <v>ВВ</v>
      </c>
      <c r="V89" s="158" t="str">
        <f aca="false">VLOOKUP(V$11,Графік!$A$5:$C$32,3,0)</f>
        <v>Р</v>
      </c>
      <c r="W89" s="158" t="str">
        <f aca="false">VLOOKUP(W$11,Графік!$A$5:$C$32,3,0)</f>
        <v>Р</v>
      </c>
      <c r="X89" s="158" t="str">
        <f aca="false">VLOOKUP(X$11,Графік!$A$5:$C$32,3,0)</f>
        <v>Р</v>
      </c>
      <c r="Y89" s="158" t="str">
        <f aca="false">VLOOKUP(Y$11,Графік!$A$5:$C$32,3,0)</f>
        <v>Р</v>
      </c>
      <c r="Z89" s="158" t="str">
        <f aca="false">VLOOKUP(Z$11,Графік!$A$5:$C$32,3,0)</f>
        <v>ВВ</v>
      </c>
      <c r="AA89" s="158" t="str">
        <f aca="false">VLOOKUP(AA$11,Графік!$A$5:$C$32,3,0)</f>
        <v>ВВ</v>
      </c>
      <c r="AB89" s="158" t="str">
        <f aca="false">VLOOKUP(AB$11,Графік!$A$5:$C$32,3,0)</f>
        <v>Р</v>
      </c>
      <c r="AC89" s="158" t="str">
        <f aca="false">VLOOKUP(AC$11,Графік!$A$5:$C$32,3,0)</f>
        <v>Р</v>
      </c>
      <c r="AD89" s="158" t="str">
        <f aca="false">VLOOKUP(AD$11,Графік!$A$5:$C$32,3,0)</f>
        <v>Р</v>
      </c>
      <c r="AE89" s="158" t="str">
        <f aca="false">VLOOKUP(AE$11,Графік!$A$5:$C$32,3,0)</f>
        <v>Р</v>
      </c>
      <c r="AF89" s="158" t="str">
        <f aca="false">VLOOKUP(AF$11,Графік!$A$5:$C$32,3,0)</f>
        <v>ВВ</v>
      </c>
      <c r="AG89" s="158" t="str">
        <f aca="false">VLOOKUP(AG$11,Графік!$A$5:$C$32,3,0)</f>
        <v>ВВ</v>
      </c>
      <c r="AH89" s="158"/>
      <c r="AI89" s="158"/>
      <c r="AJ89" s="161"/>
      <c r="AK89" s="93" t="n">
        <f aca="false">SUMIF($F89:$AJ92,"Р",$F90:$AJ90)</f>
        <v>144</v>
      </c>
      <c r="AL89" s="94" t="n">
        <f aca="false">SUMIF($F91:$AJ92,"НУ",$F92:$AJ92)</f>
        <v>0</v>
      </c>
      <c r="AM89" s="95" t="n">
        <f aca="false">SUMIF(F89:AJ92,"РВ",F90:AJ90)</f>
        <v>0</v>
      </c>
      <c r="AN89" s="96" t="n">
        <f aca="false">AK89+AL89+AM89</f>
        <v>144</v>
      </c>
      <c r="AO89" s="70" t="n">
        <f aca="false">COUNTIF($F89:$AJ92,"=Р")</f>
        <v>18</v>
      </c>
      <c r="AP89" s="97" t="n">
        <f aca="false">COUNTIF($F89:$AJ92,"=ВВ")</f>
        <v>10</v>
      </c>
      <c r="AQ89" s="97" t="n">
        <f aca="false">COUNTIF($F89:$AJ92,"=В")</f>
        <v>0</v>
      </c>
      <c r="AR89" s="98" t="n">
        <f aca="false">COUNTIF($F89:$AJ92,"=НА")</f>
        <v>0</v>
      </c>
      <c r="AS89" s="98" t="n">
        <f aca="false">COUNTIF(F89:AJ92,"=ТН")</f>
        <v>0</v>
      </c>
      <c r="AT89" s="98" t="n">
        <f aca="false">COUNTIF($F89:$AJ92,"=ВД")</f>
        <v>0</v>
      </c>
      <c r="AU89" s="98" t="n">
        <f aca="false">COUNTIF($F89:$AJ92,"=ВП")</f>
        <v>0</v>
      </c>
      <c r="AV89" s="98" t="n">
        <f aca="false">COUNTIF($F89:$AJ92,"=ДД")</f>
        <v>0</v>
      </c>
      <c r="AW89" s="98" t="n">
        <f aca="false">COUNTIF($F89:$AJ92,"=П")</f>
        <v>0</v>
      </c>
      <c r="AX89" s="98" t="n">
        <f aca="false">COUNTIF($F89:$AJ92,"=ПР")</f>
        <v>0</v>
      </c>
      <c r="AY89" s="99" t="n">
        <f aca="false">COUNTIF($F89:$AJ92,"=І")</f>
        <v>0</v>
      </c>
      <c r="AZ89" s="99" t="n">
        <f aca="false">COUNTIF($F89:$AJ92,"=НЗ")</f>
        <v>0</v>
      </c>
      <c r="BA89" s="73" t="str">
        <f aca="false">IF(C89&gt;1,Графік!$D$36,"")</f>
        <v/>
      </c>
    </row>
    <row r="90" customFormat="false" ht="15" hidden="false" customHeight="true" outlineLevel="0" collapsed="false">
      <c r="A90" s="57"/>
      <c r="B90" s="58"/>
      <c r="C90" s="102"/>
      <c r="D90" s="60"/>
      <c r="E90" s="100"/>
      <c r="F90" s="75" t="n">
        <f aca="false">IF(F89="Р",8,"")</f>
        <v>8</v>
      </c>
      <c r="G90" s="76" t="n">
        <f aca="false">IF(G89="Р",8,"")</f>
        <v>8</v>
      </c>
      <c r="H90" s="170" t="str">
        <f aca="false">IF(H89="Р",8,"")</f>
        <v/>
      </c>
      <c r="I90" s="170" t="str">
        <f aca="false">IF(I89="Р",8,"")</f>
        <v/>
      </c>
      <c r="J90" s="170" t="n">
        <f aca="false">IF(J89="Р",8,"")</f>
        <v>8</v>
      </c>
      <c r="K90" s="170" t="n">
        <f aca="false">IF(K89="Р",8,"")</f>
        <v>8</v>
      </c>
      <c r="L90" s="170" t="n">
        <f aca="false">IF(L89="Р",8,"")</f>
        <v>8</v>
      </c>
      <c r="M90" s="170" t="n">
        <f aca="false">IF(M89="Р",8,"")</f>
        <v>8</v>
      </c>
      <c r="N90" s="170" t="str">
        <f aca="false">IF(N89="Р",8,"")</f>
        <v/>
      </c>
      <c r="O90" s="170" t="str">
        <f aca="false">IF(O89="Р",8,"")</f>
        <v/>
      </c>
      <c r="P90" s="170" t="n">
        <f aca="false">IF(P89="Р",8,"")</f>
        <v>8</v>
      </c>
      <c r="Q90" s="170" t="n">
        <f aca="false">IF(Q89="Р",8,"")</f>
        <v>8</v>
      </c>
      <c r="R90" s="170" t="n">
        <f aca="false">IF(R89="Р",8,"")</f>
        <v>8</v>
      </c>
      <c r="S90" s="170" t="n">
        <f aca="false">IF(S89="Р",8,"")</f>
        <v>8</v>
      </c>
      <c r="T90" s="170" t="str">
        <f aca="false">IF(T89="Р",8,"")</f>
        <v/>
      </c>
      <c r="U90" s="170" t="str">
        <f aca="false">IF(U89="Р",8,"")</f>
        <v/>
      </c>
      <c r="V90" s="170" t="n">
        <f aca="false">IF(V89="Р",8,"")</f>
        <v>8</v>
      </c>
      <c r="W90" s="170" t="n">
        <f aca="false">IF(W89="Р",8,"")</f>
        <v>8</v>
      </c>
      <c r="X90" s="170" t="n">
        <f aca="false">IF(X89="Р",8,"")</f>
        <v>8</v>
      </c>
      <c r="Y90" s="170" t="n">
        <f aca="false">IF(Y89="Р",8,"")</f>
        <v>8</v>
      </c>
      <c r="Z90" s="170" t="str">
        <f aca="false">IF(Z89="Р",8,"")</f>
        <v/>
      </c>
      <c r="AA90" s="170" t="str">
        <f aca="false">IF(AA89="Р",8,"")</f>
        <v/>
      </c>
      <c r="AB90" s="170" t="n">
        <f aca="false">IF(AB89="Р",8,"")</f>
        <v>8</v>
      </c>
      <c r="AC90" s="170" t="n">
        <f aca="false">IF(AC89="Р",8,"")</f>
        <v>8</v>
      </c>
      <c r="AD90" s="170" t="n">
        <f aca="false">IF(AD89="Р",8,"")</f>
        <v>8</v>
      </c>
      <c r="AE90" s="170" t="n">
        <f aca="false">IF(AE89="Р",8,"")</f>
        <v>8</v>
      </c>
      <c r="AF90" s="170" t="str">
        <f aca="false">IF(AF89="Р",8,"")</f>
        <v/>
      </c>
      <c r="AG90" s="170" t="str">
        <f aca="false">IF(AG89="Р",8,"")</f>
        <v/>
      </c>
      <c r="AH90" s="76"/>
      <c r="AI90" s="76"/>
      <c r="AJ90" s="79"/>
      <c r="AK90" s="93"/>
      <c r="AL90" s="94"/>
      <c r="AM90" s="95"/>
      <c r="AN90" s="96"/>
      <c r="AO90" s="70"/>
      <c r="AP90" s="70"/>
      <c r="AQ90" s="70"/>
      <c r="AR90" s="98"/>
      <c r="AS90" s="98"/>
      <c r="AT90" s="98"/>
      <c r="AU90" s="98"/>
      <c r="AV90" s="98"/>
      <c r="AW90" s="98"/>
      <c r="AX90" s="98"/>
      <c r="AY90" s="99"/>
      <c r="AZ90" s="99"/>
      <c r="BA90" s="73"/>
    </row>
    <row r="91" customFormat="false" ht="15" hidden="false" customHeight="true" outlineLevel="0" collapsed="false">
      <c r="A91" s="57"/>
      <c r="B91" s="58"/>
      <c r="C91" s="102"/>
      <c r="D91" s="60"/>
      <c r="E91" s="100"/>
      <c r="F91" s="82" t="str">
        <f aca="false">IF(F92&gt;0,"НУ","")</f>
        <v/>
      </c>
      <c r="G91" s="82" t="str">
        <f aca="false">IF(G92&gt;0,"НУ","")</f>
        <v/>
      </c>
      <c r="H91" s="82" t="str">
        <f aca="false">IF(H92&gt;0,"НУ","")</f>
        <v/>
      </c>
      <c r="I91" s="82" t="str">
        <f aca="false">IF(I92&gt;0,"НУ","")</f>
        <v/>
      </c>
      <c r="J91" s="82" t="str">
        <f aca="false">IF(J92&gt;0,"НУ","")</f>
        <v/>
      </c>
      <c r="K91" s="82" t="str">
        <f aca="false">IF(K92&gt;0,"НУ","")</f>
        <v/>
      </c>
      <c r="L91" s="82" t="str">
        <f aca="false">IF(L92&gt;0,"НУ","")</f>
        <v/>
      </c>
      <c r="M91" s="82" t="str">
        <f aca="false">IF(M92&gt;0,"НУ","")</f>
        <v/>
      </c>
      <c r="N91" s="82" t="str">
        <f aca="false">IF(N92&gt;0,"НУ","")</f>
        <v/>
      </c>
      <c r="O91" s="82" t="str">
        <f aca="false">IF(O92&gt;0,"НУ","")</f>
        <v/>
      </c>
      <c r="P91" s="82" t="str">
        <f aca="false">IF(P92&gt;0,"НУ","")</f>
        <v/>
      </c>
      <c r="Q91" s="82" t="str">
        <f aca="false">IF(Q92&gt;0,"НУ","")</f>
        <v/>
      </c>
      <c r="R91" s="82" t="str">
        <f aca="false">IF(R92&gt;0,"НУ","")</f>
        <v/>
      </c>
      <c r="S91" s="82" t="str">
        <f aca="false">IF(S92&gt;0,"НУ","")</f>
        <v/>
      </c>
      <c r="T91" s="82" t="str">
        <f aca="false">IF(T92&gt;0,"НУ","")</f>
        <v/>
      </c>
      <c r="U91" s="82" t="str">
        <f aca="false">IF(U92&gt;0,"НУ","")</f>
        <v/>
      </c>
      <c r="V91" s="82" t="str">
        <f aca="false">IF(V92&gt;0,"НУ","")</f>
        <v/>
      </c>
      <c r="W91" s="82" t="str">
        <f aca="false">IF(W92&gt;0,"НУ","")</f>
        <v/>
      </c>
      <c r="X91" s="82" t="str">
        <f aca="false">IF(X92&gt;0,"НУ","")</f>
        <v/>
      </c>
      <c r="Y91" s="82" t="str">
        <f aca="false">IF(Y92&gt;0,"НУ","")</f>
        <v/>
      </c>
      <c r="Z91" s="82" t="str">
        <f aca="false">IF(Z92&gt;0,"НУ","")</f>
        <v/>
      </c>
      <c r="AA91" s="82" t="str">
        <f aca="false">IF(AA92&gt;0,"НУ","")</f>
        <v/>
      </c>
      <c r="AB91" s="82" t="str">
        <f aca="false">IF(AB92&gt;0,"НУ","")</f>
        <v/>
      </c>
      <c r="AC91" s="82" t="str">
        <f aca="false">IF(AC92&gt;0,"НУ","")</f>
        <v/>
      </c>
      <c r="AD91" s="82" t="str">
        <f aca="false">IF(AD92&gt;0,"НУ","")</f>
        <v/>
      </c>
      <c r="AE91" s="82" t="str">
        <f aca="false">IF(AE92&gt;0,"НУ","")</f>
        <v/>
      </c>
      <c r="AF91" s="82" t="str">
        <f aca="false">IF(AF92&gt;0,"НУ","")</f>
        <v/>
      </c>
      <c r="AG91" s="82" t="str">
        <f aca="false">IF(AG92&gt;0,"НУ","")</f>
        <v/>
      </c>
      <c r="AH91" s="82"/>
      <c r="AI91" s="82"/>
      <c r="AJ91" s="173"/>
      <c r="AK91" s="93"/>
      <c r="AL91" s="94"/>
      <c r="AM91" s="95"/>
      <c r="AN91" s="96"/>
      <c r="AO91" s="70"/>
      <c r="AP91" s="70"/>
      <c r="AQ91" s="70"/>
      <c r="AR91" s="98"/>
      <c r="AS91" s="98"/>
      <c r="AT91" s="98"/>
      <c r="AU91" s="98"/>
      <c r="AV91" s="98"/>
      <c r="AW91" s="98"/>
      <c r="AX91" s="98"/>
      <c r="AY91" s="99"/>
      <c r="AZ91" s="99"/>
      <c r="BA91" s="73"/>
    </row>
    <row r="92" customFormat="false" ht="15" hidden="false" customHeight="true" outlineLevel="0" collapsed="false">
      <c r="A92" s="57"/>
      <c r="B92" s="58"/>
      <c r="C92" s="102"/>
      <c r="D92" s="60"/>
      <c r="E92" s="101"/>
      <c r="F92" s="87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91"/>
      <c r="AK92" s="93"/>
      <c r="AL92" s="94"/>
      <c r="AM92" s="95"/>
      <c r="AN92" s="96"/>
      <c r="AO92" s="70"/>
      <c r="AP92" s="70"/>
      <c r="AQ92" s="70"/>
      <c r="AR92" s="98"/>
      <c r="AS92" s="98"/>
      <c r="AT92" s="98"/>
      <c r="AU92" s="98"/>
      <c r="AV92" s="98"/>
      <c r="AW92" s="98"/>
      <c r="AX92" s="98"/>
      <c r="AY92" s="99"/>
      <c r="AZ92" s="99"/>
      <c r="BA92" s="73"/>
    </row>
    <row r="93" customFormat="false" ht="15" hidden="false" customHeight="true" outlineLevel="0" collapsed="false">
      <c r="A93" s="57" t="n">
        <v>21</v>
      </c>
      <c r="B93" s="58" t="str">
        <f aca="false">IFERROR(VLOOKUP($C93,Списки!$A$1:$C$3999,2,0),"")</f>
        <v/>
      </c>
      <c r="C93" s="102"/>
      <c r="D93" s="60" t="str">
        <f aca="false">IFERROR(VLOOKUP($C93,Списки!$A$1:$C$3999,3,0),"")</f>
        <v/>
      </c>
      <c r="E93" s="92"/>
      <c r="F93" s="61" t="str">
        <f aca="false">VLOOKUP(F$11,Графік!$A$5:$C$32,3,0)</f>
        <v>Р</v>
      </c>
      <c r="G93" s="158" t="str">
        <f aca="false">VLOOKUP(G$11,Графік!$A$5:$C$32,3,0)</f>
        <v>Р</v>
      </c>
      <c r="H93" s="158" t="str">
        <f aca="false">VLOOKUP(H$11,Графік!$A$5:$C$32,3,0)</f>
        <v>ВВ</v>
      </c>
      <c r="I93" s="158" t="str">
        <f aca="false">VLOOKUP(I$11,Графік!$A$5:$C$32,3,0)</f>
        <v>ВВ</v>
      </c>
      <c r="J93" s="158" t="str">
        <f aca="false">VLOOKUP(J$11,Графік!$A$5:$C$32,3,0)</f>
        <v>Р</v>
      </c>
      <c r="K93" s="158" t="str">
        <f aca="false">VLOOKUP(K$11,Графік!$A$5:$C$32,3,0)</f>
        <v>Р</v>
      </c>
      <c r="L93" s="158" t="str">
        <f aca="false">VLOOKUP(L$11,Графік!$A$5:$C$32,3,0)</f>
        <v>Р</v>
      </c>
      <c r="M93" s="158" t="str">
        <f aca="false">VLOOKUP(M$11,Графік!$A$5:$C$32,3,0)</f>
        <v>Р</v>
      </c>
      <c r="N93" s="158" t="str">
        <f aca="false">VLOOKUP(N$11,Графік!$A$5:$C$32,3,0)</f>
        <v>ВВ</v>
      </c>
      <c r="O93" s="158" t="str">
        <f aca="false">VLOOKUP(O$11,Графік!$A$5:$C$32,3,0)</f>
        <v>ВВ</v>
      </c>
      <c r="P93" s="158" t="str">
        <f aca="false">VLOOKUP(P$11,Графік!$A$5:$C$32,3,0)</f>
        <v>Р</v>
      </c>
      <c r="Q93" s="158" t="str">
        <f aca="false">VLOOKUP(Q$11,Графік!$A$5:$C$32,3,0)</f>
        <v>Р</v>
      </c>
      <c r="R93" s="158" t="str">
        <f aca="false">VLOOKUP(R$11,Графік!$A$5:$C$32,3,0)</f>
        <v>Р</v>
      </c>
      <c r="S93" s="158" t="str">
        <f aca="false">VLOOKUP(S$11,Графік!$A$5:$C$32,3,0)</f>
        <v>Р</v>
      </c>
      <c r="T93" s="158" t="str">
        <f aca="false">VLOOKUP(T$11,Графік!$A$5:$C$32,3,0)</f>
        <v>ВВ</v>
      </c>
      <c r="U93" s="158" t="str">
        <f aca="false">VLOOKUP(U$11,Графік!$A$5:$C$32,3,0)</f>
        <v>ВВ</v>
      </c>
      <c r="V93" s="158" t="str">
        <f aca="false">VLOOKUP(V$11,Графік!$A$5:$C$32,3,0)</f>
        <v>Р</v>
      </c>
      <c r="W93" s="158" t="str">
        <f aca="false">VLOOKUP(W$11,Графік!$A$5:$C$32,3,0)</f>
        <v>Р</v>
      </c>
      <c r="X93" s="158" t="str">
        <f aca="false">VLOOKUP(X$11,Графік!$A$5:$C$32,3,0)</f>
        <v>Р</v>
      </c>
      <c r="Y93" s="158" t="str">
        <f aca="false">VLOOKUP(Y$11,Графік!$A$5:$C$32,3,0)</f>
        <v>Р</v>
      </c>
      <c r="Z93" s="158" t="str">
        <f aca="false">VLOOKUP(Z$11,Графік!$A$5:$C$32,3,0)</f>
        <v>ВВ</v>
      </c>
      <c r="AA93" s="158" t="str">
        <f aca="false">VLOOKUP(AA$11,Графік!$A$5:$C$32,3,0)</f>
        <v>ВВ</v>
      </c>
      <c r="AB93" s="158" t="str">
        <f aca="false">VLOOKUP(AB$11,Графік!$A$5:$C$32,3,0)</f>
        <v>Р</v>
      </c>
      <c r="AC93" s="158" t="str">
        <f aca="false">VLOOKUP(AC$11,Графік!$A$5:$C$32,3,0)</f>
        <v>Р</v>
      </c>
      <c r="AD93" s="158" t="str">
        <f aca="false">VLOOKUP(AD$11,Графік!$A$5:$C$32,3,0)</f>
        <v>Р</v>
      </c>
      <c r="AE93" s="158" t="str">
        <f aca="false">VLOOKUP(AE$11,Графік!$A$5:$C$32,3,0)</f>
        <v>Р</v>
      </c>
      <c r="AF93" s="158" t="str">
        <f aca="false">VLOOKUP(AF$11,Графік!$A$5:$C$32,3,0)</f>
        <v>ВВ</v>
      </c>
      <c r="AG93" s="158" t="str">
        <f aca="false">VLOOKUP(AG$11,Графік!$A$5:$C$32,3,0)</f>
        <v>ВВ</v>
      </c>
      <c r="AH93" s="158"/>
      <c r="AI93" s="158"/>
      <c r="AJ93" s="161"/>
      <c r="AK93" s="93" t="n">
        <f aca="false">SUMIF($F93:$AJ96,"Р",$F94:$AJ94)</f>
        <v>144</v>
      </c>
      <c r="AL93" s="94" t="n">
        <f aca="false">SUMIF($F95:$AJ96,"НУ",$F96:$AJ96)</f>
        <v>0</v>
      </c>
      <c r="AM93" s="95" t="n">
        <f aca="false">SUMIF(F93:AJ96,"РВ",F94:AJ94)</f>
        <v>0</v>
      </c>
      <c r="AN93" s="96" t="n">
        <f aca="false">AK93+AL93+AM93</f>
        <v>144</v>
      </c>
      <c r="AO93" s="70" t="n">
        <f aca="false">COUNTIF($F93:$AJ96,"=Р")</f>
        <v>18</v>
      </c>
      <c r="AP93" s="97" t="n">
        <f aca="false">COUNTIF($F93:$AJ96,"=ВВ")</f>
        <v>10</v>
      </c>
      <c r="AQ93" s="97" t="n">
        <f aca="false">COUNTIF($F93:$AJ96,"=В")</f>
        <v>0</v>
      </c>
      <c r="AR93" s="98" t="n">
        <f aca="false">COUNTIF($F93:$AJ96,"=НА")</f>
        <v>0</v>
      </c>
      <c r="AS93" s="98" t="n">
        <f aca="false">COUNTIF(F93:AJ96,"=ТН")</f>
        <v>0</v>
      </c>
      <c r="AT93" s="98" t="n">
        <f aca="false">COUNTIF($F93:$AJ96,"=ВД")</f>
        <v>0</v>
      </c>
      <c r="AU93" s="98" t="n">
        <f aca="false">COUNTIF($F93:$AJ96,"=ВП")</f>
        <v>0</v>
      </c>
      <c r="AV93" s="98" t="n">
        <f aca="false">COUNTIF($F93:$AJ96,"=ДД")</f>
        <v>0</v>
      </c>
      <c r="AW93" s="98" t="n">
        <f aca="false">COUNTIF($F93:$AJ96,"=П")</f>
        <v>0</v>
      </c>
      <c r="AX93" s="98" t="n">
        <f aca="false">COUNTIF($F93:$AJ96,"=ПР")</f>
        <v>0</v>
      </c>
      <c r="AY93" s="99" t="n">
        <f aca="false">COUNTIF($F93:$AJ96,"=І")</f>
        <v>0</v>
      </c>
      <c r="AZ93" s="99" t="n">
        <f aca="false">COUNTIF($F93:$AJ96,"=НЗ")</f>
        <v>0</v>
      </c>
      <c r="BA93" s="73" t="str">
        <f aca="false">IF(C93&gt;1,Графік!$D$36,"")</f>
        <v/>
      </c>
    </row>
    <row r="94" customFormat="false" ht="15" hidden="false" customHeight="true" outlineLevel="0" collapsed="false">
      <c r="A94" s="57"/>
      <c r="B94" s="58"/>
      <c r="C94" s="102"/>
      <c r="D94" s="60"/>
      <c r="E94" s="100"/>
      <c r="F94" s="75" t="n">
        <f aca="false">IF(F93="Р",8,"")</f>
        <v>8</v>
      </c>
      <c r="G94" s="76" t="n">
        <f aca="false">IF(G93="Р",8,"")</f>
        <v>8</v>
      </c>
      <c r="H94" s="170" t="str">
        <f aca="false">IF(H93="Р",8,"")</f>
        <v/>
      </c>
      <c r="I94" s="170" t="str">
        <f aca="false">IF(I93="Р",8,"")</f>
        <v/>
      </c>
      <c r="J94" s="170" t="n">
        <f aca="false">IF(J93="Р",8,"")</f>
        <v>8</v>
      </c>
      <c r="K94" s="170" t="n">
        <f aca="false">IF(K93="Р",8,"")</f>
        <v>8</v>
      </c>
      <c r="L94" s="170" t="n">
        <f aca="false">IF(L93="Р",8,"")</f>
        <v>8</v>
      </c>
      <c r="M94" s="170" t="n">
        <f aca="false">IF(M93="Р",8,"")</f>
        <v>8</v>
      </c>
      <c r="N94" s="170" t="str">
        <f aca="false">IF(N93="Р",8,"")</f>
        <v/>
      </c>
      <c r="O94" s="170" t="str">
        <f aca="false">IF(O93="Р",8,"")</f>
        <v/>
      </c>
      <c r="P94" s="170" t="n">
        <f aca="false">IF(P93="Р",8,"")</f>
        <v>8</v>
      </c>
      <c r="Q94" s="170" t="n">
        <f aca="false">IF(Q93="Р",8,"")</f>
        <v>8</v>
      </c>
      <c r="R94" s="170" t="n">
        <f aca="false">IF(R93="Р",8,"")</f>
        <v>8</v>
      </c>
      <c r="S94" s="170" t="n">
        <f aca="false">IF(S93="Р",8,"")</f>
        <v>8</v>
      </c>
      <c r="T94" s="170" t="str">
        <f aca="false">IF(T93="Р",8,"")</f>
        <v/>
      </c>
      <c r="U94" s="170" t="str">
        <f aca="false">IF(U93="Р",8,"")</f>
        <v/>
      </c>
      <c r="V94" s="170" t="n">
        <f aca="false">IF(V93="Р",8,"")</f>
        <v>8</v>
      </c>
      <c r="W94" s="170" t="n">
        <f aca="false">IF(W93="Р",8,"")</f>
        <v>8</v>
      </c>
      <c r="X94" s="170" t="n">
        <f aca="false">IF(X93="Р",8,"")</f>
        <v>8</v>
      </c>
      <c r="Y94" s="170" t="n">
        <f aca="false">IF(Y93="Р",8,"")</f>
        <v>8</v>
      </c>
      <c r="Z94" s="170" t="str">
        <f aca="false">IF(Z93="Р",8,"")</f>
        <v/>
      </c>
      <c r="AA94" s="170" t="str">
        <f aca="false">IF(AA93="Р",8,"")</f>
        <v/>
      </c>
      <c r="AB94" s="170" t="n">
        <f aca="false">IF(AB93="Р",8,"")</f>
        <v>8</v>
      </c>
      <c r="AC94" s="170" t="n">
        <f aca="false">IF(AC93="Р",8,"")</f>
        <v>8</v>
      </c>
      <c r="AD94" s="170" t="n">
        <f aca="false">IF(AD93="Р",8,"")</f>
        <v>8</v>
      </c>
      <c r="AE94" s="170" t="n">
        <f aca="false">IF(AE93="Р",8,"")</f>
        <v>8</v>
      </c>
      <c r="AF94" s="170" t="str">
        <f aca="false">IF(AF93="Р",8,"")</f>
        <v/>
      </c>
      <c r="AG94" s="170" t="str">
        <f aca="false">IF(AG93="Р",8,"")</f>
        <v/>
      </c>
      <c r="AH94" s="76"/>
      <c r="AI94" s="76"/>
      <c r="AJ94" s="79"/>
      <c r="AK94" s="93"/>
      <c r="AL94" s="94"/>
      <c r="AM94" s="95"/>
      <c r="AN94" s="96"/>
      <c r="AO94" s="70"/>
      <c r="AP94" s="70"/>
      <c r="AQ94" s="70"/>
      <c r="AR94" s="98"/>
      <c r="AS94" s="98"/>
      <c r="AT94" s="98"/>
      <c r="AU94" s="98"/>
      <c r="AV94" s="98"/>
      <c r="AW94" s="98"/>
      <c r="AX94" s="98"/>
      <c r="AY94" s="99"/>
      <c r="AZ94" s="99"/>
      <c r="BA94" s="73"/>
    </row>
    <row r="95" customFormat="false" ht="13.9" hidden="false" customHeight="true" outlineLevel="0" collapsed="false">
      <c r="A95" s="57"/>
      <c r="B95" s="58"/>
      <c r="C95" s="102"/>
      <c r="D95" s="60"/>
      <c r="E95" s="100"/>
      <c r="F95" s="82" t="str">
        <f aca="false">IF(F96&gt;0,"НУ","")</f>
        <v/>
      </c>
      <c r="G95" s="82" t="str">
        <f aca="false">IF(G96&gt;0,"НУ","")</f>
        <v/>
      </c>
      <c r="H95" s="82" t="str">
        <f aca="false">IF(H96&gt;0,"НУ","")</f>
        <v/>
      </c>
      <c r="I95" s="82" t="str">
        <f aca="false">IF(I96&gt;0,"НУ","")</f>
        <v/>
      </c>
      <c r="J95" s="82" t="str">
        <f aca="false">IF(J96&gt;0,"НУ","")</f>
        <v/>
      </c>
      <c r="K95" s="82" t="str">
        <f aca="false">IF(K96&gt;0,"НУ","")</f>
        <v/>
      </c>
      <c r="L95" s="82" t="str">
        <f aca="false">IF(L96&gt;0,"НУ","")</f>
        <v/>
      </c>
      <c r="M95" s="82" t="str">
        <f aca="false">IF(M96&gt;0,"НУ","")</f>
        <v/>
      </c>
      <c r="N95" s="82" t="str">
        <f aca="false">IF(N96&gt;0,"НУ","")</f>
        <v/>
      </c>
      <c r="O95" s="82" t="str">
        <f aca="false">IF(O96&gt;0,"НУ","")</f>
        <v/>
      </c>
      <c r="P95" s="82" t="str">
        <f aca="false">IF(P96&gt;0,"НУ","")</f>
        <v/>
      </c>
      <c r="Q95" s="82" t="str">
        <f aca="false">IF(Q96&gt;0,"НУ","")</f>
        <v/>
      </c>
      <c r="R95" s="82" t="str">
        <f aca="false">IF(R96&gt;0,"НУ","")</f>
        <v/>
      </c>
      <c r="S95" s="82" t="str">
        <f aca="false">IF(S96&gt;0,"НУ","")</f>
        <v/>
      </c>
      <c r="T95" s="82" t="str">
        <f aca="false">IF(T96&gt;0,"НУ","")</f>
        <v/>
      </c>
      <c r="U95" s="82" t="str">
        <f aca="false">IF(U96&gt;0,"НУ","")</f>
        <v/>
      </c>
      <c r="V95" s="82" t="str">
        <f aca="false">IF(V96&gt;0,"НУ","")</f>
        <v/>
      </c>
      <c r="W95" s="82" t="str">
        <f aca="false">IF(W96&gt;0,"НУ","")</f>
        <v/>
      </c>
      <c r="X95" s="82" t="str">
        <f aca="false">IF(X96&gt;0,"НУ","")</f>
        <v/>
      </c>
      <c r="Y95" s="82" t="str">
        <f aca="false">IF(Y96&gt;0,"НУ","")</f>
        <v/>
      </c>
      <c r="Z95" s="82" t="str">
        <f aca="false">IF(Z96&gt;0,"НУ","")</f>
        <v/>
      </c>
      <c r="AA95" s="82" t="str">
        <f aca="false">IF(AA96&gt;0,"НУ","")</f>
        <v/>
      </c>
      <c r="AB95" s="82" t="str">
        <f aca="false">IF(AB96&gt;0,"НУ","")</f>
        <v/>
      </c>
      <c r="AC95" s="82" t="str">
        <f aca="false">IF(AC96&gt;0,"НУ","")</f>
        <v/>
      </c>
      <c r="AD95" s="82" t="str">
        <f aca="false">IF(AD96&gt;0,"НУ","")</f>
        <v/>
      </c>
      <c r="AE95" s="82" t="str">
        <f aca="false">IF(AE96&gt;0,"НУ","")</f>
        <v/>
      </c>
      <c r="AF95" s="82" t="str">
        <f aca="false">IF(AF96&gt;0,"НУ","")</f>
        <v/>
      </c>
      <c r="AG95" s="82" t="str">
        <f aca="false">IF(AG96&gt;0,"НУ","")</f>
        <v/>
      </c>
      <c r="AH95" s="82"/>
      <c r="AI95" s="82"/>
      <c r="AJ95" s="173"/>
      <c r="AK95" s="93"/>
      <c r="AL95" s="94"/>
      <c r="AM95" s="95"/>
      <c r="AN95" s="96"/>
      <c r="AO95" s="70"/>
      <c r="AP95" s="70"/>
      <c r="AQ95" s="70"/>
      <c r="AR95" s="98"/>
      <c r="AS95" s="98"/>
      <c r="AT95" s="98"/>
      <c r="AU95" s="98"/>
      <c r="AV95" s="98"/>
      <c r="AW95" s="98"/>
      <c r="AX95" s="98"/>
      <c r="AY95" s="99"/>
      <c r="AZ95" s="99"/>
      <c r="BA95" s="73"/>
    </row>
    <row r="96" customFormat="false" ht="12.75" hidden="false" customHeight="true" outlineLevel="0" collapsed="false">
      <c r="A96" s="57"/>
      <c r="B96" s="58"/>
      <c r="C96" s="102"/>
      <c r="D96" s="60"/>
      <c r="E96" s="101"/>
      <c r="F96" s="87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91"/>
      <c r="AK96" s="93"/>
      <c r="AL96" s="94"/>
      <c r="AM96" s="95"/>
      <c r="AN96" s="96"/>
      <c r="AO96" s="70"/>
      <c r="AP96" s="70"/>
      <c r="AQ96" s="70"/>
      <c r="AR96" s="98"/>
      <c r="AS96" s="98"/>
      <c r="AT96" s="98"/>
      <c r="AU96" s="98"/>
      <c r="AV96" s="98"/>
      <c r="AW96" s="98"/>
      <c r="AX96" s="98"/>
      <c r="AY96" s="99"/>
      <c r="AZ96" s="99"/>
      <c r="BA96" s="73"/>
    </row>
    <row r="97" s="40" customFormat="true" ht="12" hidden="false" customHeight="true" outlineLevel="0" collapsed="false">
      <c r="A97" s="57" t="n">
        <v>22</v>
      </c>
      <c r="B97" s="58" t="str">
        <f aca="false">IFERROR(VLOOKUP($C97,Списки!$A$1:$C$3999,2,0),"")</f>
        <v/>
      </c>
      <c r="C97" s="102"/>
      <c r="D97" s="60" t="str">
        <f aca="false">IFERROR(VLOOKUP($C97,Списки!$A$1:$C$3999,3,0),"")</f>
        <v/>
      </c>
      <c r="E97" s="92"/>
      <c r="F97" s="61" t="str">
        <f aca="false">VLOOKUP(F$11,Графік!$A$5:$C$32,3,0)</f>
        <v>Р</v>
      </c>
      <c r="G97" s="158" t="str">
        <f aca="false">VLOOKUP(G$11,Графік!$A$5:$C$32,3,0)</f>
        <v>Р</v>
      </c>
      <c r="H97" s="158" t="str">
        <f aca="false">VLOOKUP(H$11,Графік!$A$5:$C$32,3,0)</f>
        <v>ВВ</v>
      </c>
      <c r="I97" s="158" t="str">
        <f aca="false">VLOOKUP(I$11,Графік!$A$5:$C$32,3,0)</f>
        <v>ВВ</v>
      </c>
      <c r="J97" s="158" t="str">
        <f aca="false">VLOOKUP(J$11,Графік!$A$5:$C$32,3,0)</f>
        <v>Р</v>
      </c>
      <c r="K97" s="158" t="str">
        <f aca="false">VLOOKUP(K$11,Графік!$A$5:$C$32,3,0)</f>
        <v>Р</v>
      </c>
      <c r="L97" s="158" t="str">
        <f aca="false">VLOOKUP(L$11,Графік!$A$5:$C$32,3,0)</f>
        <v>Р</v>
      </c>
      <c r="M97" s="158" t="str">
        <f aca="false">VLOOKUP(M$11,Графік!$A$5:$C$32,3,0)</f>
        <v>Р</v>
      </c>
      <c r="N97" s="158" t="str">
        <f aca="false">VLOOKUP(N$11,Графік!$A$5:$C$32,3,0)</f>
        <v>ВВ</v>
      </c>
      <c r="O97" s="158" t="str">
        <f aca="false">VLOOKUP(O$11,Графік!$A$5:$C$32,3,0)</f>
        <v>ВВ</v>
      </c>
      <c r="P97" s="158" t="str">
        <f aca="false">VLOOKUP(P$11,Графік!$A$5:$C$32,3,0)</f>
        <v>Р</v>
      </c>
      <c r="Q97" s="158" t="str">
        <f aca="false">VLOOKUP(Q$11,Графік!$A$5:$C$32,3,0)</f>
        <v>Р</v>
      </c>
      <c r="R97" s="158" t="str">
        <f aca="false">VLOOKUP(R$11,Графік!$A$5:$C$32,3,0)</f>
        <v>Р</v>
      </c>
      <c r="S97" s="158" t="str">
        <f aca="false">VLOOKUP(S$11,Графік!$A$5:$C$32,3,0)</f>
        <v>Р</v>
      </c>
      <c r="T97" s="158" t="str">
        <f aca="false">VLOOKUP(T$11,Графік!$A$5:$C$32,3,0)</f>
        <v>ВВ</v>
      </c>
      <c r="U97" s="158" t="str">
        <f aca="false">VLOOKUP(U$11,Графік!$A$5:$C$32,3,0)</f>
        <v>ВВ</v>
      </c>
      <c r="V97" s="158" t="str">
        <f aca="false">VLOOKUP(V$11,Графік!$A$5:$C$32,3,0)</f>
        <v>Р</v>
      </c>
      <c r="W97" s="158" t="str">
        <f aca="false">VLOOKUP(W$11,Графік!$A$5:$C$32,3,0)</f>
        <v>Р</v>
      </c>
      <c r="X97" s="158" t="str">
        <f aca="false">VLOOKUP(X$11,Графік!$A$5:$C$32,3,0)</f>
        <v>Р</v>
      </c>
      <c r="Y97" s="158" t="str">
        <f aca="false">VLOOKUP(Y$11,Графік!$A$5:$C$32,3,0)</f>
        <v>Р</v>
      </c>
      <c r="Z97" s="158" t="str">
        <f aca="false">VLOOKUP(Z$11,Графік!$A$5:$C$32,3,0)</f>
        <v>ВВ</v>
      </c>
      <c r="AA97" s="158" t="str">
        <f aca="false">VLOOKUP(AA$11,Графік!$A$5:$C$32,3,0)</f>
        <v>ВВ</v>
      </c>
      <c r="AB97" s="158" t="str">
        <f aca="false">VLOOKUP(AB$11,Графік!$A$5:$C$32,3,0)</f>
        <v>Р</v>
      </c>
      <c r="AC97" s="158" t="str">
        <f aca="false">VLOOKUP(AC$11,Графік!$A$5:$C$32,3,0)</f>
        <v>Р</v>
      </c>
      <c r="AD97" s="158" t="str">
        <f aca="false">VLOOKUP(AD$11,Графік!$A$5:$C$32,3,0)</f>
        <v>Р</v>
      </c>
      <c r="AE97" s="158" t="str">
        <f aca="false">VLOOKUP(AE$11,Графік!$A$5:$C$32,3,0)</f>
        <v>Р</v>
      </c>
      <c r="AF97" s="158" t="str">
        <f aca="false">VLOOKUP(AF$11,Графік!$A$5:$C$32,3,0)</f>
        <v>ВВ</v>
      </c>
      <c r="AG97" s="158" t="str">
        <f aca="false">VLOOKUP(AG$11,Графік!$A$5:$C$32,3,0)</f>
        <v>ВВ</v>
      </c>
      <c r="AH97" s="158"/>
      <c r="AI97" s="158"/>
      <c r="AJ97" s="161"/>
      <c r="AK97" s="93" t="n">
        <f aca="false">SUMIF($F97:$AJ100,"Р",$F98:$AJ98)</f>
        <v>144</v>
      </c>
      <c r="AL97" s="94" t="n">
        <f aca="false">SUMIF($F99:$AJ100,"НУ",$F100:$AJ100)</f>
        <v>0</v>
      </c>
      <c r="AM97" s="95" t="n">
        <f aca="false">SUMIF(F97:AJ100,"РВ",F98:AJ98)</f>
        <v>0</v>
      </c>
      <c r="AN97" s="96" t="n">
        <f aca="false">AK97+AL97+AM97</f>
        <v>144</v>
      </c>
      <c r="AO97" s="70" t="n">
        <f aca="false">COUNTIF($F97:$AJ100,"=Р")</f>
        <v>18</v>
      </c>
      <c r="AP97" s="97" t="n">
        <f aca="false">COUNTIF($F97:$AJ100,"=ВВ")</f>
        <v>10</v>
      </c>
      <c r="AQ97" s="97" t="n">
        <f aca="false">COUNTIF($F97:$AJ100,"=В")</f>
        <v>0</v>
      </c>
      <c r="AR97" s="98" t="n">
        <f aca="false">COUNTIF($F97:$AJ100,"=НА")</f>
        <v>0</v>
      </c>
      <c r="AS97" s="98" t="n">
        <f aca="false">COUNTIF(F97:AJ100,"=ТН")</f>
        <v>0</v>
      </c>
      <c r="AT97" s="98" t="n">
        <f aca="false">COUNTIF($F97:$AJ100,"=ВД")</f>
        <v>0</v>
      </c>
      <c r="AU97" s="98" t="n">
        <f aca="false">COUNTIF($F97:$AJ100,"=ВП")</f>
        <v>0</v>
      </c>
      <c r="AV97" s="98" t="n">
        <f aca="false">COUNTIF($F97:$AJ100,"=ДД")</f>
        <v>0</v>
      </c>
      <c r="AW97" s="98" t="n">
        <f aca="false">COUNTIF($F97:$AJ100,"=П")</f>
        <v>0</v>
      </c>
      <c r="AX97" s="98" t="n">
        <f aca="false">COUNTIF($F97:$AJ100,"=ПР")</f>
        <v>0</v>
      </c>
      <c r="AY97" s="99" t="n">
        <f aca="false">COUNTIF($F97:$AJ100,"=І")</f>
        <v>0</v>
      </c>
      <c r="AZ97" s="99" t="n">
        <f aca="false">COUNTIF($F97:$AJ100,"=НЗ")</f>
        <v>0</v>
      </c>
      <c r="BA97" s="73" t="str">
        <f aca="false">IF(C97&gt;1,Графік!$D$36,"")</f>
        <v/>
      </c>
    </row>
    <row r="98" customFormat="false" ht="15.75" hidden="false" customHeight="true" outlineLevel="0" collapsed="false">
      <c r="A98" s="57"/>
      <c r="B98" s="58"/>
      <c r="C98" s="102"/>
      <c r="D98" s="60"/>
      <c r="E98" s="100"/>
      <c r="F98" s="75" t="n">
        <f aca="false">IF(F97="Р",8,"")</f>
        <v>8</v>
      </c>
      <c r="G98" s="76" t="n">
        <f aca="false">IF(G97="Р",8,"")</f>
        <v>8</v>
      </c>
      <c r="H98" s="170" t="str">
        <f aca="false">IF(H97="Р",8,"")</f>
        <v/>
      </c>
      <c r="I98" s="170" t="str">
        <f aca="false">IF(I97="Р",8,"")</f>
        <v/>
      </c>
      <c r="J98" s="170" t="n">
        <f aca="false">IF(J97="Р",8,"")</f>
        <v>8</v>
      </c>
      <c r="K98" s="170" t="n">
        <f aca="false">IF(K97="Р",8,"")</f>
        <v>8</v>
      </c>
      <c r="L98" s="170" t="n">
        <f aca="false">IF(L97="Р",8,"")</f>
        <v>8</v>
      </c>
      <c r="M98" s="170" t="n">
        <f aca="false">IF(M97="Р",8,"")</f>
        <v>8</v>
      </c>
      <c r="N98" s="170" t="str">
        <f aca="false">IF(N97="Р",8,"")</f>
        <v/>
      </c>
      <c r="O98" s="170" t="str">
        <f aca="false">IF(O97="Р",8,"")</f>
        <v/>
      </c>
      <c r="P98" s="170" t="n">
        <f aca="false">IF(P97="Р",8,"")</f>
        <v>8</v>
      </c>
      <c r="Q98" s="170" t="n">
        <f aca="false">IF(Q97="Р",8,"")</f>
        <v>8</v>
      </c>
      <c r="R98" s="170" t="n">
        <f aca="false">IF(R97="Р",8,"")</f>
        <v>8</v>
      </c>
      <c r="S98" s="170" t="n">
        <f aca="false">IF(S97="Р",8,"")</f>
        <v>8</v>
      </c>
      <c r="T98" s="170" t="str">
        <f aca="false">IF(T97="Р",8,"")</f>
        <v/>
      </c>
      <c r="U98" s="170" t="str">
        <f aca="false">IF(U97="Р",8,"")</f>
        <v/>
      </c>
      <c r="V98" s="170" t="n">
        <f aca="false">IF(V97="Р",8,"")</f>
        <v>8</v>
      </c>
      <c r="W98" s="170" t="n">
        <f aca="false">IF(W97="Р",8,"")</f>
        <v>8</v>
      </c>
      <c r="X98" s="170" t="n">
        <f aca="false">IF(X97="Р",8,"")</f>
        <v>8</v>
      </c>
      <c r="Y98" s="170" t="n">
        <f aca="false">IF(Y97="Р",8,"")</f>
        <v>8</v>
      </c>
      <c r="Z98" s="170" t="str">
        <f aca="false">IF(Z97="Р",8,"")</f>
        <v/>
      </c>
      <c r="AA98" s="170" t="str">
        <f aca="false">IF(AA97="Р",8,"")</f>
        <v/>
      </c>
      <c r="AB98" s="170" t="n">
        <f aca="false">IF(AB97="Р",8,"")</f>
        <v>8</v>
      </c>
      <c r="AC98" s="170" t="n">
        <f aca="false">IF(AC97="Р",8,"")</f>
        <v>8</v>
      </c>
      <c r="AD98" s="170" t="n">
        <f aca="false">IF(AD97="Р",8,"")</f>
        <v>8</v>
      </c>
      <c r="AE98" s="170" t="n">
        <f aca="false">IF(AE97="Р",8,"")</f>
        <v>8</v>
      </c>
      <c r="AF98" s="170" t="str">
        <f aca="false">IF(AF97="Р",8,"")</f>
        <v/>
      </c>
      <c r="AG98" s="170" t="str">
        <f aca="false">IF(AG97="Р",8,"")</f>
        <v/>
      </c>
      <c r="AH98" s="76"/>
      <c r="AI98" s="76"/>
      <c r="AJ98" s="79"/>
      <c r="AK98" s="93"/>
      <c r="AL98" s="94"/>
      <c r="AM98" s="95"/>
      <c r="AN98" s="96"/>
      <c r="AO98" s="70"/>
      <c r="AP98" s="70"/>
      <c r="AQ98" s="70"/>
      <c r="AR98" s="98"/>
      <c r="AS98" s="98"/>
      <c r="AT98" s="98"/>
      <c r="AU98" s="98"/>
      <c r="AV98" s="98"/>
      <c r="AW98" s="98"/>
      <c r="AX98" s="98"/>
      <c r="AY98" s="99"/>
      <c r="AZ98" s="99"/>
      <c r="BA98" s="73"/>
    </row>
    <row r="99" s="40" customFormat="true" ht="12" hidden="false" customHeight="true" outlineLevel="0" collapsed="false">
      <c r="A99" s="57"/>
      <c r="B99" s="58"/>
      <c r="C99" s="102"/>
      <c r="D99" s="60"/>
      <c r="E99" s="100"/>
      <c r="F99" s="82" t="str">
        <f aca="false">IF(F100&gt;0,"НУ","")</f>
        <v/>
      </c>
      <c r="G99" s="82" t="str">
        <f aca="false">IF(G100&gt;0,"НУ","")</f>
        <v/>
      </c>
      <c r="H99" s="82" t="str">
        <f aca="false">IF(H100&gt;0,"НУ","")</f>
        <v/>
      </c>
      <c r="I99" s="82" t="str">
        <f aca="false">IF(I100&gt;0,"НУ","")</f>
        <v/>
      </c>
      <c r="J99" s="82" t="str">
        <f aca="false">IF(J100&gt;0,"НУ","")</f>
        <v/>
      </c>
      <c r="K99" s="82" t="str">
        <f aca="false">IF(K100&gt;0,"НУ","")</f>
        <v/>
      </c>
      <c r="L99" s="82" t="str">
        <f aca="false">IF(L100&gt;0,"НУ","")</f>
        <v/>
      </c>
      <c r="M99" s="82" t="str">
        <f aca="false">IF(M100&gt;0,"НУ","")</f>
        <v/>
      </c>
      <c r="N99" s="82" t="str">
        <f aca="false">IF(N100&gt;0,"НУ","")</f>
        <v/>
      </c>
      <c r="O99" s="82" t="str">
        <f aca="false">IF(O100&gt;0,"НУ","")</f>
        <v/>
      </c>
      <c r="P99" s="82" t="str">
        <f aca="false">IF(P100&gt;0,"НУ","")</f>
        <v/>
      </c>
      <c r="Q99" s="82" t="str">
        <f aca="false">IF(Q100&gt;0,"НУ","")</f>
        <v/>
      </c>
      <c r="R99" s="82" t="str">
        <f aca="false">IF(R100&gt;0,"НУ","")</f>
        <v/>
      </c>
      <c r="S99" s="82" t="str">
        <f aca="false">IF(S100&gt;0,"НУ","")</f>
        <v/>
      </c>
      <c r="T99" s="82" t="str">
        <f aca="false">IF(T100&gt;0,"НУ","")</f>
        <v/>
      </c>
      <c r="U99" s="82" t="str">
        <f aca="false">IF(U100&gt;0,"НУ","")</f>
        <v/>
      </c>
      <c r="V99" s="82" t="str">
        <f aca="false">IF(V100&gt;0,"НУ","")</f>
        <v/>
      </c>
      <c r="W99" s="82" t="str">
        <f aca="false">IF(W100&gt;0,"НУ","")</f>
        <v/>
      </c>
      <c r="X99" s="82" t="str">
        <f aca="false">IF(X100&gt;0,"НУ","")</f>
        <v/>
      </c>
      <c r="Y99" s="82" t="str">
        <f aca="false">IF(Y100&gt;0,"НУ","")</f>
        <v/>
      </c>
      <c r="Z99" s="82" t="str">
        <f aca="false">IF(Z100&gt;0,"НУ","")</f>
        <v/>
      </c>
      <c r="AA99" s="82" t="str">
        <f aca="false">IF(AA100&gt;0,"НУ","")</f>
        <v/>
      </c>
      <c r="AB99" s="82" t="str">
        <f aca="false">IF(AB100&gt;0,"НУ","")</f>
        <v/>
      </c>
      <c r="AC99" s="82" t="str">
        <f aca="false">IF(AC100&gt;0,"НУ","")</f>
        <v/>
      </c>
      <c r="AD99" s="82" t="str">
        <f aca="false">IF(AD100&gt;0,"НУ","")</f>
        <v/>
      </c>
      <c r="AE99" s="82" t="str">
        <f aca="false">IF(AE100&gt;0,"НУ","")</f>
        <v/>
      </c>
      <c r="AF99" s="82" t="str">
        <f aca="false">IF(AF100&gt;0,"НУ","")</f>
        <v/>
      </c>
      <c r="AG99" s="82" t="str">
        <f aca="false">IF(AG100&gt;0,"НУ","")</f>
        <v/>
      </c>
      <c r="AH99" s="82"/>
      <c r="AI99" s="82"/>
      <c r="AJ99" s="173"/>
      <c r="AK99" s="93"/>
      <c r="AL99" s="94"/>
      <c r="AM99" s="95"/>
      <c r="AN99" s="96"/>
      <c r="AO99" s="70"/>
      <c r="AP99" s="70"/>
      <c r="AQ99" s="70"/>
      <c r="AR99" s="98"/>
      <c r="AS99" s="98"/>
      <c r="AT99" s="98"/>
      <c r="AU99" s="98"/>
      <c r="AV99" s="98"/>
      <c r="AW99" s="98"/>
      <c r="AX99" s="98"/>
      <c r="AY99" s="99"/>
      <c r="AZ99" s="99"/>
      <c r="BA99" s="73"/>
    </row>
    <row r="100" customFormat="false" ht="13.5" hidden="false" customHeight="true" outlineLevel="0" collapsed="false">
      <c r="A100" s="57"/>
      <c r="B100" s="58"/>
      <c r="C100" s="102"/>
      <c r="D100" s="60"/>
      <c r="E100" s="101"/>
      <c r="F100" s="87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91"/>
      <c r="AK100" s="93"/>
      <c r="AL100" s="94"/>
      <c r="AM100" s="95"/>
      <c r="AN100" s="96"/>
      <c r="AO100" s="70"/>
      <c r="AP100" s="70"/>
      <c r="AQ100" s="70"/>
      <c r="AR100" s="98"/>
      <c r="AS100" s="98"/>
      <c r="AT100" s="98"/>
      <c r="AU100" s="98"/>
      <c r="AV100" s="98"/>
      <c r="AW100" s="98"/>
      <c r="AX100" s="98"/>
      <c r="AY100" s="99"/>
      <c r="AZ100" s="99"/>
      <c r="BA100" s="73"/>
    </row>
    <row r="101" customFormat="false" ht="12.75" hidden="false" customHeight="true" outlineLevel="0" collapsed="false">
      <c r="A101" s="57" t="n">
        <v>23</v>
      </c>
      <c r="B101" s="58" t="str">
        <f aca="false">IFERROR(VLOOKUP($C101,Списки!$A$1:$C$3999,2,0),"")</f>
        <v/>
      </c>
      <c r="C101" s="102"/>
      <c r="D101" s="60" t="str">
        <f aca="false">IFERROR(VLOOKUP($C101,Списки!$A$1:$C$3999,3,0),"")</f>
        <v/>
      </c>
      <c r="E101" s="92"/>
      <c r="F101" s="61" t="str">
        <f aca="false">VLOOKUP(F$11,Графік!$A$5:$C$32,3,0)</f>
        <v>Р</v>
      </c>
      <c r="G101" s="158" t="str">
        <f aca="false">VLOOKUP(G$11,Графік!$A$5:$C$32,3,0)</f>
        <v>Р</v>
      </c>
      <c r="H101" s="158" t="str">
        <f aca="false">VLOOKUP(H$11,Графік!$A$5:$C$32,3,0)</f>
        <v>ВВ</v>
      </c>
      <c r="I101" s="158" t="str">
        <f aca="false">VLOOKUP(I$11,Графік!$A$5:$C$32,3,0)</f>
        <v>ВВ</v>
      </c>
      <c r="J101" s="158" t="str">
        <f aca="false">VLOOKUP(J$11,Графік!$A$5:$C$32,3,0)</f>
        <v>Р</v>
      </c>
      <c r="K101" s="158" t="str">
        <f aca="false">VLOOKUP(K$11,Графік!$A$5:$C$32,3,0)</f>
        <v>Р</v>
      </c>
      <c r="L101" s="158" t="str">
        <f aca="false">VLOOKUP(L$11,Графік!$A$5:$C$32,3,0)</f>
        <v>Р</v>
      </c>
      <c r="M101" s="158" t="str">
        <f aca="false">VLOOKUP(M$11,Графік!$A$5:$C$32,3,0)</f>
        <v>Р</v>
      </c>
      <c r="N101" s="158" t="str">
        <f aca="false">VLOOKUP(N$11,Графік!$A$5:$C$32,3,0)</f>
        <v>ВВ</v>
      </c>
      <c r="O101" s="158" t="str">
        <f aca="false">VLOOKUP(O$11,Графік!$A$5:$C$32,3,0)</f>
        <v>ВВ</v>
      </c>
      <c r="P101" s="158" t="str">
        <f aca="false">VLOOKUP(P$11,Графік!$A$5:$C$32,3,0)</f>
        <v>Р</v>
      </c>
      <c r="Q101" s="158" t="str">
        <f aca="false">VLOOKUP(Q$11,Графік!$A$5:$C$32,3,0)</f>
        <v>Р</v>
      </c>
      <c r="R101" s="158" t="str">
        <f aca="false">VLOOKUP(R$11,Графік!$A$5:$C$32,3,0)</f>
        <v>Р</v>
      </c>
      <c r="S101" s="158" t="str">
        <f aca="false">VLOOKUP(S$11,Графік!$A$5:$C$32,3,0)</f>
        <v>Р</v>
      </c>
      <c r="T101" s="158" t="str">
        <f aca="false">VLOOKUP(T$11,Графік!$A$5:$C$32,3,0)</f>
        <v>ВВ</v>
      </c>
      <c r="U101" s="158" t="str">
        <f aca="false">VLOOKUP(U$11,Графік!$A$5:$C$32,3,0)</f>
        <v>ВВ</v>
      </c>
      <c r="V101" s="158" t="str">
        <f aca="false">VLOOKUP(V$11,Графік!$A$5:$C$32,3,0)</f>
        <v>Р</v>
      </c>
      <c r="W101" s="158" t="str">
        <f aca="false">VLOOKUP(W$11,Графік!$A$5:$C$32,3,0)</f>
        <v>Р</v>
      </c>
      <c r="X101" s="158" t="str">
        <f aca="false">VLOOKUP(X$11,Графік!$A$5:$C$32,3,0)</f>
        <v>Р</v>
      </c>
      <c r="Y101" s="158" t="str">
        <f aca="false">VLOOKUP(Y$11,Графік!$A$5:$C$32,3,0)</f>
        <v>Р</v>
      </c>
      <c r="Z101" s="158" t="str">
        <f aca="false">VLOOKUP(Z$11,Графік!$A$5:$C$32,3,0)</f>
        <v>ВВ</v>
      </c>
      <c r="AA101" s="158" t="str">
        <f aca="false">VLOOKUP(AA$11,Графік!$A$5:$C$32,3,0)</f>
        <v>ВВ</v>
      </c>
      <c r="AB101" s="158" t="str">
        <f aca="false">VLOOKUP(AB$11,Графік!$A$5:$C$32,3,0)</f>
        <v>Р</v>
      </c>
      <c r="AC101" s="158" t="str">
        <f aca="false">VLOOKUP(AC$11,Графік!$A$5:$C$32,3,0)</f>
        <v>Р</v>
      </c>
      <c r="AD101" s="158" t="str">
        <f aca="false">VLOOKUP(AD$11,Графік!$A$5:$C$32,3,0)</f>
        <v>Р</v>
      </c>
      <c r="AE101" s="158" t="str">
        <f aca="false">VLOOKUP(AE$11,Графік!$A$5:$C$32,3,0)</f>
        <v>Р</v>
      </c>
      <c r="AF101" s="158" t="str">
        <f aca="false">VLOOKUP(AF$11,Графік!$A$5:$C$32,3,0)</f>
        <v>ВВ</v>
      </c>
      <c r="AG101" s="158" t="str">
        <f aca="false">VLOOKUP(AG$11,Графік!$A$5:$C$32,3,0)</f>
        <v>ВВ</v>
      </c>
      <c r="AH101" s="158"/>
      <c r="AI101" s="158"/>
      <c r="AJ101" s="161"/>
      <c r="AK101" s="93" t="n">
        <f aca="false">SUMIF($F101:$AJ104,"Р",$F102:$AJ102)</f>
        <v>144</v>
      </c>
      <c r="AL101" s="94" t="n">
        <f aca="false">SUMIF($F103:$AJ104,"НУ",$F104:$AJ104)</f>
        <v>0</v>
      </c>
      <c r="AM101" s="95" t="n">
        <f aca="false">SUMIF(F101:AJ104,"РВ",F102:AJ102)</f>
        <v>0</v>
      </c>
      <c r="AN101" s="96" t="n">
        <f aca="false">AK101+AL101+AM101</f>
        <v>144</v>
      </c>
      <c r="AO101" s="70" t="n">
        <f aca="false">COUNTIF($F101:$AJ104,"=Р")</f>
        <v>18</v>
      </c>
      <c r="AP101" s="97" t="n">
        <f aca="false">COUNTIF($F101:$AJ104,"=ВВ")</f>
        <v>10</v>
      </c>
      <c r="AQ101" s="97" t="n">
        <f aca="false">COUNTIF($F101:$AJ104,"=В")</f>
        <v>0</v>
      </c>
      <c r="AR101" s="98" t="n">
        <f aca="false">COUNTIF($F101:$AJ104,"=НА")</f>
        <v>0</v>
      </c>
      <c r="AS101" s="98" t="n">
        <f aca="false">COUNTIF(F101:AJ104,"=ТН")</f>
        <v>0</v>
      </c>
      <c r="AT101" s="98" t="n">
        <f aca="false">COUNTIF($F101:$AJ104,"=ВД")</f>
        <v>0</v>
      </c>
      <c r="AU101" s="98" t="n">
        <f aca="false">COUNTIF($F101:$AJ104,"=ВП")</f>
        <v>0</v>
      </c>
      <c r="AV101" s="98" t="n">
        <f aca="false">COUNTIF($F101:$AJ104,"=ДД")</f>
        <v>0</v>
      </c>
      <c r="AW101" s="98" t="n">
        <f aca="false">COUNTIF($F101:$AJ104,"=П")</f>
        <v>0</v>
      </c>
      <c r="AX101" s="98" t="n">
        <f aca="false">COUNTIF($F101:$AJ104,"=ПР")</f>
        <v>0</v>
      </c>
      <c r="AY101" s="99" t="n">
        <f aca="false">COUNTIF($F101:$AJ104,"=І")</f>
        <v>0</v>
      </c>
      <c r="AZ101" s="99" t="n">
        <f aca="false">COUNTIF($F101:$AJ104,"=НЗ")</f>
        <v>0</v>
      </c>
      <c r="BA101" s="73" t="str">
        <f aca="false">IF(C101&gt;1,Графік!$D$36,"")</f>
        <v/>
      </c>
    </row>
    <row r="102" customFormat="false" ht="12.75" hidden="false" customHeight="true" outlineLevel="0" collapsed="false">
      <c r="A102" s="57"/>
      <c r="B102" s="58"/>
      <c r="C102" s="102"/>
      <c r="D102" s="60"/>
      <c r="E102" s="100"/>
      <c r="F102" s="75" t="n">
        <f aca="false">IF(F101="Р",8,"")</f>
        <v>8</v>
      </c>
      <c r="G102" s="76" t="n">
        <f aca="false">IF(G101="Р",8,"")</f>
        <v>8</v>
      </c>
      <c r="H102" s="170" t="str">
        <f aca="false">IF(H101="Р",8,"")</f>
        <v/>
      </c>
      <c r="I102" s="170" t="str">
        <f aca="false">IF(I101="Р",8,"")</f>
        <v/>
      </c>
      <c r="J102" s="170" t="n">
        <f aca="false">IF(J101="Р",8,"")</f>
        <v>8</v>
      </c>
      <c r="K102" s="170" t="n">
        <f aca="false">IF(K101="Р",8,"")</f>
        <v>8</v>
      </c>
      <c r="L102" s="170" t="n">
        <f aca="false">IF(L101="Р",8,"")</f>
        <v>8</v>
      </c>
      <c r="M102" s="170" t="n">
        <f aca="false">IF(M101="Р",8,"")</f>
        <v>8</v>
      </c>
      <c r="N102" s="170" t="str">
        <f aca="false">IF(N101="Р",8,"")</f>
        <v/>
      </c>
      <c r="O102" s="170" t="str">
        <f aca="false">IF(O101="Р",8,"")</f>
        <v/>
      </c>
      <c r="P102" s="170" t="n">
        <f aca="false">IF(P101="Р",8,"")</f>
        <v>8</v>
      </c>
      <c r="Q102" s="170" t="n">
        <f aca="false">IF(Q101="Р",8,"")</f>
        <v>8</v>
      </c>
      <c r="R102" s="170" t="n">
        <f aca="false">IF(R101="Р",8,"")</f>
        <v>8</v>
      </c>
      <c r="S102" s="170" t="n">
        <f aca="false">IF(S101="Р",8,"")</f>
        <v>8</v>
      </c>
      <c r="T102" s="170" t="str">
        <f aca="false">IF(T101="Р",8,"")</f>
        <v/>
      </c>
      <c r="U102" s="170" t="str">
        <f aca="false">IF(U101="Р",8,"")</f>
        <v/>
      </c>
      <c r="V102" s="170" t="n">
        <f aca="false">IF(V101="Р",8,"")</f>
        <v>8</v>
      </c>
      <c r="W102" s="170" t="n">
        <f aca="false">IF(W101="Р",8,"")</f>
        <v>8</v>
      </c>
      <c r="X102" s="170" t="n">
        <f aca="false">IF(X101="Р",8,"")</f>
        <v>8</v>
      </c>
      <c r="Y102" s="170" t="n">
        <f aca="false">IF(Y101="Р",8,"")</f>
        <v>8</v>
      </c>
      <c r="Z102" s="170" t="str">
        <f aca="false">IF(Z101="Р",8,"")</f>
        <v/>
      </c>
      <c r="AA102" s="170" t="str">
        <f aca="false">IF(AA101="Р",8,"")</f>
        <v/>
      </c>
      <c r="AB102" s="170" t="n">
        <f aca="false">IF(AB101="Р",8,"")</f>
        <v>8</v>
      </c>
      <c r="AC102" s="170" t="n">
        <f aca="false">IF(AC101="Р",8,"")</f>
        <v>8</v>
      </c>
      <c r="AD102" s="170" t="n">
        <f aca="false">IF(AD101="Р",8,"")</f>
        <v>8</v>
      </c>
      <c r="AE102" s="170" t="n">
        <f aca="false">IF(AE101="Р",8,"")</f>
        <v>8</v>
      </c>
      <c r="AF102" s="170" t="str">
        <f aca="false">IF(AF101="Р",8,"")</f>
        <v/>
      </c>
      <c r="AG102" s="170" t="str">
        <f aca="false">IF(AG101="Р",8,"")</f>
        <v/>
      </c>
      <c r="AH102" s="76"/>
      <c r="AI102" s="76"/>
      <c r="AJ102" s="79"/>
      <c r="AK102" s="93"/>
      <c r="AL102" s="94"/>
      <c r="AM102" s="95"/>
      <c r="AN102" s="96"/>
      <c r="AO102" s="70"/>
      <c r="AP102" s="70"/>
      <c r="AQ102" s="70"/>
      <c r="AR102" s="98"/>
      <c r="AS102" s="98"/>
      <c r="AT102" s="98"/>
      <c r="AU102" s="98"/>
      <c r="AV102" s="98"/>
      <c r="AW102" s="98"/>
      <c r="AX102" s="98"/>
      <c r="AY102" s="99"/>
      <c r="AZ102" s="99"/>
      <c r="BA102" s="73"/>
    </row>
    <row r="103" customFormat="false" ht="12.75" hidden="false" customHeight="true" outlineLevel="0" collapsed="false">
      <c r="A103" s="57"/>
      <c r="B103" s="58"/>
      <c r="C103" s="102"/>
      <c r="D103" s="60"/>
      <c r="E103" s="100"/>
      <c r="F103" s="82" t="str">
        <f aca="false">IF(F104&gt;0,"НУ","")</f>
        <v/>
      </c>
      <c r="G103" s="82" t="str">
        <f aca="false">IF(G104&gt;0,"НУ","")</f>
        <v/>
      </c>
      <c r="H103" s="82" t="str">
        <f aca="false">IF(H104&gt;0,"НУ","")</f>
        <v/>
      </c>
      <c r="I103" s="82" t="str">
        <f aca="false">IF(I104&gt;0,"НУ","")</f>
        <v/>
      </c>
      <c r="J103" s="82" t="str">
        <f aca="false">IF(J104&gt;0,"НУ","")</f>
        <v/>
      </c>
      <c r="K103" s="82" t="str">
        <f aca="false">IF(K104&gt;0,"НУ","")</f>
        <v/>
      </c>
      <c r="L103" s="82" t="str">
        <f aca="false">IF(L104&gt;0,"НУ","")</f>
        <v/>
      </c>
      <c r="M103" s="82" t="str">
        <f aca="false">IF(M104&gt;0,"НУ","")</f>
        <v/>
      </c>
      <c r="N103" s="82" t="str">
        <f aca="false">IF(N104&gt;0,"НУ","")</f>
        <v/>
      </c>
      <c r="O103" s="82" t="str">
        <f aca="false">IF(O104&gt;0,"НУ","")</f>
        <v/>
      </c>
      <c r="P103" s="82" t="str">
        <f aca="false">IF(P104&gt;0,"НУ","")</f>
        <v/>
      </c>
      <c r="Q103" s="82" t="str">
        <f aca="false">IF(Q104&gt;0,"НУ","")</f>
        <v/>
      </c>
      <c r="R103" s="82" t="str">
        <f aca="false">IF(R104&gt;0,"НУ","")</f>
        <v/>
      </c>
      <c r="S103" s="82" t="str">
        <f aca="false">IF(S104&gt;0,"НУ","")</f>
        <v/>
      </c>
      <c r="T103" s="82" t="str">
        <f aca="false">IF(T104&gt;0,"НУ","")</f>
        <v/>
      </c>
      <c r="U103" s="82" t="str">
        <f aca="false">IF(U104&gt;0,"НУ","")</f>
        <v/>
      </c>
      <c r="V103" s="82" t="str">
        <f aca="false">IF(V104&gt;0,"НУ","")</f>
        <v/>
      </c>
      <c r="W103" s="82" t="str">
        <f aca="false">IF(W104&gt;0,"НУ","")</f>
        <v/>
      </c>
      <c r="X103" s="82" t="str">
        <f aca="false">IF(X104&gt;0,"НУ","")</f>
        <v/>
      </c>
      <c r="Y103" s="82" t="str">
        <f aca="false">IF(Y104&gt;0,"НУ","")</f>
        <v/>
      </c>
      <c r="Z103" s="82" t="str">
        <f aca="false">IF(Z104&gt;0,"НУ","")</f>
        <v/>
      </c>
      <c r="AA103" s="82" t="str">
        <f aca="false">IF(AA104&gt;0,"НУ","")</f>
        <v/>
      </c>
      <c r="AB103" s="82" t="str">
        <f aca="false">IF(AB104&gt;0,"НУ","")</f>
        <v/>
      </c>
      <c r="AC103" s="82" t="str">
        <f aca="false">IF(AC104&gt;0,"НУ","")</f>
        <v/>
      </c>
      <c r="AD103" s="82" t="str">
        <f aca="false">IF(AD104&gt;0,"НУ","")</f>
        <v/>
      </c>
      <c r="AE103" s="82" t="str">
        <f aca="false">IF(AE104&gt;0,"НУ","")</f>
        <v/>
      </c>
      <c r="AF103" s="82" t="str">
        <f aca="false">IF(AF104&gt;0,"НУ","")</f>
        <v/>
      </c>
      <c r="AG103" s="82" t="str">
        <f aca="false">IF(AG104&gt;0,"НУ","")</f>
        <v/>
      </c>
      <c r="AH103" s="82"/>
      <c r="AI103" s="82"/>
      <c r="AJ103" s="173"/>
      <c r="AK103" s="93"/>
      <c r="AL103" s="94"/>
      <c r="AM103" s="95"/>
      <c r="AN103" s="96"/>
      <c r="AO103" s="70"/>
      <c r="AP103" s="70"/>
      <c r="AQ103" s="70"/>
      <c r="AR103" s="98"/>
      <c r="AS103" s="98"/>
      <c r="AT103" s="98"/>
      <c r="AU103" s="98"/>
      <c r="AV103" s="98"/>
      <c r="AW103" s="98"/>
      <c r="AX103" s="98"/>
      <c r="AY103" s="99"/>
      <c r="AZ103" s="99"/>
      <c r="BA103" s="73"/>
    </row>
    <row r="104" customFormat="false" ht="13.5" hidden="false" customHeight="true" outlineLevel="0" collapsed="false">
      <c r="A104" s="57"/>
      <c r="B104" s="58"/>
      <c r="C104" s="102"/>
      <c r="D104" s="60"/>
      <c r="E104" s="101"/>
      <c r="F104" s="87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91"/>
      <c r="AK104" s="93"/>
      <c r="AL104" s="94"/>
      <c r="AM104" s="95"/>
      <c r="AN104" s="96"/>
      <c r="AO104" s="70"/>
      <c r="AP104" s="70"/>
      <c r="AQ104" s="70"/>
      <c r="AR104" s="98"/>
      <c r="AS104" s="98"/>
      <c r="AT104" s="98"/>
      <c r="AU104" s="98"/>
      <c r="AV104" s="98"/>
      <c r="AW104" s="98"/>
      <c r="AX104" s="98"/>
      <c r="AY104" s="99"/>
      <c r="AZ104" s="99"/>
      <c r="BA104" s="73"/>
    </row>
    <row r="105" customFormat="false" ht="12.75" hidden="false" customHeight="true" outlineLevel="0" collapsed="false">
      <c r="A105" s="57" t="n">
        <v>24</v>
      </c>
      <c r="B105" s="58" t="str">
        <f aca="false">IFERROR(VLOOKUP($C105,Списки!$A$1:$C$3999,2,0),"")</f>
        <v/>
      </c>
      <c r="C105" s="102"/>
      <c r="D105" s="60" t="str">
        <f aca="false">IFERROR(VLOOKUP($C105,Списки!$A$1:$C$3999,3,0),"")</f>
        <v/>
      </c>
      <c r="E105" s="92"/>
      <c r="F105" s="61" t="str">
        <f aca="false">VLOOKUP(F$11,Графік!$A$5:$C$32,3,0)</f>
        <v>Р</v>
      </c>
      <c r="G105" s="158" t="str">
        <f aca="false">VLOOKUP(G$11,Графік!$A$5:$C$32,3,0)</f>
        <v>Р</v>
      </c>
      <c r="H105" s="158" t="str">
        <f aca="false">VLOOKUP(H$11,Графік!$A$5:$C$32,3,0)</f>
        <v>ВВ</v>
      </c>
      <c r="I105" s="158" t="str">
        <f aca="false">VLOOKUP(I$11,Графік!$A$5:$C$32,3,0)</f>
        <v>ВВ</v>
      </c>
      <c r="J105" s="158" t="str">
        <f aca="false">VLOOKUP(J$11,Графік!$A$5:$C$32,3,0)</f>
        <v>Р</v>
      </c>
      <c r="K105" s="158" t="str">
        <f aca="false">VLOOKUP(K$11,Графік!$A$5:$C$32,3,0)</f>
        <v>Р</v>
      </c>
      <c r="L105" s="158" t="str">
        <f aca="false">VLOOKUP(L$11,Графік!$A$5:$C$32,3,0)</f>
        <v>Р</v>
      </c>
      <c r="M105" s="158" t="str">
        <f aca="false">VLOOKUP(M$11,Графік!$A$5:$C$32,3,0)</f>
        <v>Р</v>
      </c>
      <c r="N105" s="158" t="str">
        <f aca="false">VLOOKUP(N$11,Графік!$A$5:$C$32,3,0)</f>
        <v>ВВ</v>
      </c>
      <c r="O105" s="158" t="str">
        <f aca="false">VLOOKUP(O$11,Графік!$A$5:$C$32,3,0)</f>
        <v>ВВ</v>
      </c>
      <c r="P105" s="158" t="str">
        <f aca="false">VLOOKUP(P$11,Графік!$A$5:$C$32,3,0)</f>
        <v>Р</v>
      </c>
      <c r="Q105" s="158" t="str">
        <f aca="false">VLOOKUP(Q$11,Графік!$A$5:$C$32,3,0)</f>
        <v>Р</v>
      </c>
      <c r="R105" s="158" t="str">
        <f aca="false">VLOOKUP(R$11,Графік!$A$5:$C$32,3,0)</f>
        <v>Р</v>
      </c>
      <c r="S105" s="158" t="str">
        <f aca="false">VLOOKUP(S$11,Графік!$A$5:$C$32,3,0)</f>
        <v>Р</v>
      </c>
      <c r="T105" s="158" t="str">
        <f aca="false">VLOOKUP(T$11,Графік!$A$5:$C$32,3,0)</f>
        <v>ВВ</v>
      </c>
      <c r="U105" s="158" t="str">
        <f aca="false">VLOOKUP(U$11,Графік!$A$5:$C$32,3,0)</f>
        <v>ВВ</v>
      </c>
      <c r="V105" s="158" t="str">
        <f aca="false">VLOOKUP(V$11,Графік!$A$5:$C$32,3,0)</f>
        <v>Р</v>
      </c>
      <c r="W105" s="158" t="str">
        <f aca="false">VLOOKUP(W$11,Графік!$A$5:$C$32,3,0)</f>
        <v>Р</v>
      </c>
      <c r="X105" s="158" t="str">
        <f aca="false">VLOOKUP(X$11,Графік!$A$5:$C$32,3,0)</f>
        <v>Р</v>
      </c>
      <c r="Y105" s="158" t="str">
        <f aca="false">VLOOKUP(Y$11,Графік!$A$5:$C$32,3,0)</f>
        <v>Р</v>
      </c>
      <c r="Z105" s="158" t="str">
        <f aca="false">VLOOKUP(Z$11,Графік!$A$5:$C$32,3,0)</f>
        <v>ВВ</v>
      </c>
      <c r="AA105" s="158" t="str">
        <f aca="false">VLOOKUP(AA$11,Графік!$A$5:$C$32,3,0)</f>
        <v>ВВ</v>
      </c>
      <c r="AB105" s="158" t="str">
        <f aca="false">VLOOKUP(AB$11,Графік!$A$5:$C$32,3,0)</f>
        <v>Р</v>
      </c>
      <c r="AC105" s="158" t="str">
        <f aca="false">VLOOKUP(AC$11,Графік!$A$5:$C$32,3,0)</f>
        <v>Р</v>
      </c>
      <c r="AD105" s="158" t="str">
        <f aca="false">VLOOKUP(AD$11,Графік!$A$5:$C$32,3,0)</f>
        <v>Р</v>
      </c>
      <c r="AE105" s="158" t="str">
        <f aca="false">VLOOKUP(AE$11,Графік!$A$5:$C$32,3,0)</f>
        <v>Р</v>
      </c>
      <c r="AF105" s="158" t="str">
        <f aca="false">VLOOKUP(AF$11,Графік!$A$5:$C$32,3,0)</f>
        <v>ВВ</v>
      </c>
      <c r="AG105" s="158" t="str">
        <f aca="false">VLOOKUP(AG$11,Графік!$A$5:$C$32,3,0)</f>
        <v>ВВ</v>
      </c>
      <c r="AH105" s="158"/>
      <c r="AI105" s="158"/>
      <c r="AJ105" s="161"/>
      <c r="AK105" s="93" t="n">
        <f aca="false">SUMIF($F105:$AJ108,"Р",$F106:$AJ106)</f>
        <v>144</v>
      </c>
      <c r="AL105" s="94" t="n">
        <f aca="false">SUMIF($F107:$AJ108,"НУ",$F108:$AJ108)</f>
        <v>0</v>
      </c>
      <c r="AM105" s="95" t="n">
        <f aca="false">SUMIF(F105:AJ108,"РВ",F106:AJ106)</f>
        <v>0</v>
      </c>
      <c r="AN105" s="96" t="n">
        <f aca="false">AK105+AL105+AM105</f>
        <v>144</v>
      </c>
      <c r="AO105" s="70" t="n">
        <f aca="false">COUNTIF($F105:$AJ108,"=Р")</f>
        <v>18</v>
      </c>
      <c r="AP105" s="97" t="n">
        <f aca="false">COUNTIF($F105:$AJ108,"=ВВ")</f>
        <v>10</v>
      </c>
      <c r="AQ105" s="97" t="n">
        <f aca="false">COUNTIF($F105:$AJ108,"=В")</f>
        <v>0</v>
      </c>
      <c r="AR105" s="98" t="n">
        <f aca="false">COUNTIF($F105:$AJ108,"=НА")</f>
        <v>0</v>
      </c>
      <c r="AS105" s="98" t="n">
        <f aca="false">COUNTIF(F105:AJ108,"=ТН")</f>
        <v>0</v>
      </c>
      <c r="AT105" s="98" t="n">
        <f aca="false">COUNTIF($F105:$AJ108,"=ВД")</f>
        <v>0</v>
      </c>
      <c r="AU105" s="98" t="n">
        <f aca="false">COUNTIF($F105:$AJ108,"=ВП")</f>
        <v>0</v>
      </c>
      <c r="AV105" s="98" t="n">
        <f aca="false">COUNTIF($F105:$AJ108,"=ДД")</f>
        <v>0</v>
      </c>
      <c r="AW105" s="98" t="n">
        <f aca="false">COUNTIF($F105:$AJ108,"=П")</f>
        <v>0</v>
      </c>
      <c r="AX105" s="98" t="n">
        <f aca="false">COUNTIF($F105:$AJ108,"=ПР")</f>
        <v>0</v>
      </c>
      <c r="AY105" s="99" t="n">
        <f aca="false">COUNTIF($F105:$AJ108,"=І")</f>
        <v>0</v>
      </c>
      <c r="AZ105" s="99" t="n">
        <f aca="false">COUNTIF($F105:$AJ108,"=НЗ")</f>
        <v>0</v>
      </c>
      <c r="BA105" s="73" t="str">
        <f aca="false">IF(C105&gt;1,Графік!$D$36,"")</f>
        <v/>
      </c>
    </row>
    <row r="106" customFormat="false" ht="12.75" hidden="false" customHeight="true" outlineLevel="0" collapsed="false">
      <c r="A106" s="57"/>
      <c r="B106" s="58"/>
      <c r="C106" s="102"/>
      <c r="D106" s="60"/>
      <c r="E106" s="100"/>
      <c r="F106" s="75" t="n">
        <f aca="false">IF(F105="Р",8,"")</f>
        <v>8</v>
      </c>
      <c r="G106" s="76" t="n">
        <f aca="false">IF(G105="Р",8,"")</f>
        <v>8</v>
      </c>
      <c r="H106" s="170" t="str">
        <f aca="false">IF(H105="Р",8,"")</f>
        <v/>
      </c>
      <c r="I106" s="170" t="str">
        <f aca="false">IF(I105="Р",8,"")</f>
        <v/>
      </c>
      <c r="J106" s="170" t="n">
        <f aca="false">IF(J105="Р",8,"")</f>
        <v>8</v>
      </c>
      <c r="K106" s="170" t="n">
        <f aca="false">IF(K105="Р",8,"")</f>
        <v>8</v>
      </c>
      <c r="L106" s="170" t="n">
        <f aca="false">IF(L105="Р",8,"")</f>
        <v>8</v>
      </c>
      <c r="M106" s="170" t="n">
        <f aca="false">IF(M105="Р",8,"")</f>
        <v>8</v>
      </c>
      <c r="N106" s="170" t="str">
        <f aca="false">IF(N105="Р",8,"")</f>
        <v/>
      </c>
      <c r="O106" s="170" t="str">
        <f aca="false">IF(O105="Р",8,"")</f>
        <v/>
      </c>
      <c r="P106" s="170" t="n">
        <f aca="false">IF(P105="Р",8,"")</f>
        <v>8</v>
      </c>
      <c r="Q106" s="170" t="n">
        <f aca="false">IF(Q105="Р",8,"")</f>
        <v>8</v>
      </c>
      <c r="R106" s="170" t="n">
        <f aca="false">IF(R105="Р",8,"")</f>
        <v>8</v>
      </c>
      <c r="S106" s="170" t="n">
        <f aca="false">IF(S105="Р",8,"")</f>
        <v>8</v>
      </c>
      <c r="T106" s="170" t="str">
        <f aca="false">IF(T105="Р",8,"")</f>
        <v/>
      </c>
      <c r="U106" s="170" t="str">
        <f aca="false">IF(U105="Р",8,"")</f>
        <v/>
      </c>
      <c r="V106" s="170" t="n">
        <f aca="false">IF(V105="Р",8,"")</f>
        <v>8</v>
      </c>
      <c r="W106" s="170" t="n">
        <f aca="false">IF(W105="Р",8,"")</f>
        <v>8</v>
      </c>
      <c r="X106" s="170" t="n">
        <f aca="false">IF(X105="Р",8,"")</f>
        <v>8</v>
      </c>
      <c r="Y106" s="170" t="n">
        <f aca="false">IF(Y105="Р",8,"")</f>
        <v>8</v>
      </c>
      <c r="Z106" s="170" t="str">
        <f aca="false">IF(Z105="Р",8,"")</f>
        <v/>
      </c>
      <c r="AA106" s="170" t="str">
        <f aca="false">IF(AA105="Р",8,"")</f>
        <v/>
      </c>
      <c r="AB106" s="170" t="n">
        <f aca="false">IF(AB105="Р",8,"")</f>
        <v>8</v>
      </c>
      <c r="AC106" s="170" t="n">
        <f aca="false">IF(AC105="Р",8,"")</f>
        <v>8</v>
      </c>
      <c r="AD106" s="170" t="n">
        <f aca="false">IF(AD105="Р",8,"")</f>
        <v>8</v>
      </c>
      <c r="AE106" s="170" t="n">
        <f aca="false">IF(AE105="Р",8,"")</f>
        <v>8</v>
      </c>
      <c r="AF106" s="170" t="str">
        <f aca="false">IF(AF105="Р",8,"")</f>
        <v/>
      </c>
      <c r="AG106" s="170" t="str">
        <f aca="false">IF(AG105="Р",8,"")</f>
        <v/>
      </c>
      <c r="AH106" s="76"/>
      <c r="AI106" s="76"/>
      <c r="AJ106" s="79"/>
      <c r="AK106" s="93"/>
      <c r="AL106" s="94"/>
      <c r="AM106" s="95"/>
      <c r="AN106" s="96"/>
      <c r="AO106" s="70"/>
      <c r="AP106" s="70"/>
      <c r="AQ106" s="70"/>
      <c r="AR106" s="98"/>
      <c r="AS106" s="98"/>
      <c r="AT106" s="98"/>
      <c r="AU106" s="98"/>
      <c r="AV106" s="98"/>
      <c r="AW106" s="98"/>
      <c r="AX106" s="98"/>
      <c r="AY106" s="99"/>
      <c r="AZ106" s="99"/>
      <c r="BA106" s="73"/>
    </row>
    <row r="107" customFormat="false" ht="12.75" hidden="false" customHeight="true" outlineLevel="0" collapsed="false">
      <c r="A107" s="57"/>
      <c r="B107" s="58"/>
      <c r="C107" s="102"/>
      <c r="D107" s="60"/>
      <c r="E107" s="100"/>
      <c r="F107" s="82" t="str">
        <f aca="false">IF(F108&gt;0,"НУ","")</f>
        <v/>
      </c>
      <c r="G107" s="82" t="str">
        <f aca="false">IF(G108&gt;0,"НУ","")</f>
        <v/>
      </c>
      <c r="H107" s="82" t="str">
        <f aca="false">IF(H108&gt;0,"НУ","")</f>
        <v/>
      </c>
      <c r="I107" s="82" t="str">
        <f aca="false">IF(I108&gt;0,"НУ","")</f>
        <v/>
      </c>
      <c r="J107" s="82" t="str">
        <f aca="false">IF(J108&gt;0,"НУ","")</f>
        <v/>
      </c>
      <c r="K107" s="82" t="str">
        <f aca="false">IF(K108&gt;0,"НУ","")</f>
        <v/>
      </c>
      <c r="L107" s="82" t="str">
        <f aca="false">IF(L108&gt;0,"НУ","")</f>
        <v/>
      </c>
      <c r="M107" s="82" t="str">
        <f aca="false">IF(M108&gt;0,"НУ","")</f>
        <v/>
      </c>
      <c r="N107" s="82" t="str">
        <f aca="false">IF(N108&gt;0,"НУ","")</f>
        <v/>
      </c>
      <c r="O107" s="82" t="str">
        <f aca="false">IF(O108&gt;0,"НУ","")</f>
        <v/>
      </c>
      <c r="P107" s="82" t="str">
        <f aca="false">IF(P108&gt;0,"НУ","")</f>
        <v/>
      </c>
      <c r="Q107" s="82" t="str">
        <f aca="false">IF(Q108&gt;0,"НУ","")</f>
        <v/>
      </c>
      <c r="R107" s="82" t="str">
        <f aca="false">IF(R108&gt;0,"НУ","")</f>
        <v/>
      </c>
      <c r="S107" s="82" t="str">
        <f aca="false">IF(S108&gt;0,"НУ","")</f>
        <v/>
      </c>
      <c r="T107" s="82" t="str">
        <f aca="false">IF(T108&gt;0,"НУ","")</f>
        <v/>
      </c>
      <c r="U107" s="82" t="str">
        <f aca="false">IF(U108&gt;0,"НУ","")</f>
        <v/>
      </c>
      <c r="V107" s="82" t="str">
        <f aca="false">IF(V108&gt;0,"НУ","")</f>
        <v/>
      </c>
      <c r="W107" s="82" t="str">
        <f aca="false">IF(W108&gt;0,"НУ","")</f>
        <v/>
      </c>
      <c r="X107" s="82" t="str">
        <f aca="false">IF(X108&gt;0,"НУ","")</f>
        <v/>
      </c>
      <c r="Y107" s="82" t="str">
        <f aca="false">IF(Y108&gt;0,"НУ","")</f>
        <v/>
      </c>
      <c r="Z107" s="82" t="str">
        <f aca="false">IF(Z108&gt;0,"НУ","")</f>
        <v/>
      </c>
      <c r="AA107" s="82" t="str">
        <f aca="false">IF(AA108&gt;0,"НУ","")</f>
        <v/>
      </c>
      <c r="AB107" s="82" t="str">
        <f aca="false">IF(AB108&gt;0,"НУ","")</f>
        <v/>
      </c>
      <c r="AC107" s="82" t="str">
        <f aca="false">IF(AC108&gt;0,"НУ","")</f>
        <v/>
      </c>
      <c r="AD107" s="82" t="str">
        <f aca="false">IF(AD108&gt;0,"НУ","")</f>
        <v/>
      </c>
      <c r="AE107" s="82" t="str">
        <f aca="false">IF(AE108&gt;0,"НУ","")</f>
        <v/>
      </c>
      <c r="AF107" s="82" t="str">
        <f aca="false">IF(AF108&gt;0,"НУ","")</f>
        <v/>
      </c>
      <c r="AG107" s="82" t="str">
        <f aca="false">IF(AG108&gt;0,"НУ","")</f>
        <v/>
      </c>
      <c r="AH107" s="82"/>
      <c r="AI107" s="82"/>
      <c r="AJ107" s="173"/>
      <c r="AK107" s="93"/>
      <c r="AL107" s="94"/>
      <c r="AM107" s="95"/>
      <c r="AN107" s="96"/>
      <c r="AO107" s="70"/>
      <c r="AP107" s="70"/>
      <c r="AQ107" s="70"/>
      <c r="AR107" s="98"/>
      <c r="AS107" s="98"/>
      <c r="AT107" s="98"/>
      <c r="AU107" s="98"/>
      <c r="AV107" s="98"/>
      <c r="AW107" s="98"/>
      <c r="AX107" s="98"/>
      <c r="AY107" s="99"/>
      <c r="AZ107" s="99"/>
      <c r="BA107" s="73"/>
    </row>
    <row r="108" customFormat="false" ht="13.5" hidden="false" customHeight="true" outlineLevel="0" collapsed="false">
      <c r="A108" s="57"/>
      <c r="B108" s="58"/>
      <c r="C108" s="102"/>
      <c r="D108" s="60"/>
      <c r="E108" s="101"/>
      <c r="F108" s="87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91"/>
      <c r="AK108" s="93"/>
      <c r="AL108" s="94"/>
      <c r="AM108" s="95"/>
      <c r="AN108" s="96"/>
      <c r="AO108" s="70"/>
      <c r="AP108" s="70"/>
      <c r="AQ108" s="70"/>
      <c r="AR108" s="98"/>
      <c r="AS108" s="98"/>
      <c r="AT108" s="98"/>
      <c r="AU108" s="98"/>
      <c r="AV108" s="98"/>
      <c r="AW108" s="98"/>
      <c r="AX108" s="98"/>
      <c r="AY108" s="99"/>
      <c r="AZ108" s="99"/>
      <c r="BA108" s="73"/>
    </row>
    <row r="109" customFormat="false" ht="12.75" hidden="false" customHeight="true" outlineLevel="0" collapsed="false">
      <c r="A109" s="57" t="n">
        <v>25</v>
      </c>
      <c r="B109" s="58" t="str">
        <f aca="false">IFERROR(VLOOKUP($C109,Списки!$A$1:$C$3999,2,0),"")</f>
        <v/>
      </c>
      <c r="C109" s="102"/>
      <c r="D109" s="60" t="str">
        <f aca="false">IFERROR(VLOOKUP($C109,Списки!$A$1:$C$3999,3,0),"")</f>
        <v/>
      </c>
      <c r="E109" s="92"/>
      <c r="F109" s="61" t="str">
        <f aca="false">VLOOKUP(F$11,Графік!$A$5:$C$32,3,0)</f>
        <v>Р</v>
      </c>
      <c r="G109" s="158" t="str">
        <f aca="false">VLOOKUP(G$11,Графік!$A$5:$C$32,3,0)</f>
        <v>Р</v>
      </c>
      <c r="H109" s="158" t="str">
        <f aca="false">VLOOKUP(H$11,Графік!$A$5:$C$32,3,0)</f>
        <v>ВВ</v>
      </c>
      <c r="I109" s="158" t="str">
        <f aca="false">VLOOKUP(I$11,Графік!$A$5:$C$32,3,0)</f>
        <v>ВВ</v>
      </c>
      <c r="J109" s="158" t="str">
        <f aca="false">VLOOKUP(J$11,Графік!$A$5:$C$32,3,0)</f>
        <v>Р</v>
      </c>
      <c r="K109" s="158" t="str">
        <f aca="false">VLOOKUP(K$11,Графік!$A$5:$C$32,3,0)</f>
        <v>Р</v>
      </c>
      <c r="L109" s="158" t="str">
        <f aca="false">VLOOKUP(L$11,Графік!$A$5:$C$32,3,0)</f>
        <v>Р</v>
      </c>
      <c r="M109" s="158" t="str">
        <f aca="false">VLOOKUP(M$11,Графік!$A$5:$C$32,3,0)</f>
        <v>Р</v>
      </c>
      <c r="N109" s="158" t="str">
        <f aca="false">VLOOKUP(N$11,Графік!$A$5:$C$32,3,0)</f>
        <v>ВВ</v>
      </c>
      <c r="O109" s="158" t="str">
        <f aca="false">VLOOKUP(O$11,Графік!$A$5:$C$32,3,0)</f>
        <v>ВВ</v>
      </c>
      <c r="P109" s="158" t="str">
        <f aca="false">VLOOKUP(P$11,Графік!$A$5:$C$32,3,0)</f>
        <v>Р</v>
      </c>
      <c r="Q109" s="158" t="str">
        <f aca="false">VLOOKUP(Q$11,Графік!$A$5:$C$32,3,0)</f>
        <v>Р</v>
      </c>
      <c r="R109" s="158" t="str">
        <f aca="false">VLOOKUP(R$11,Графік!$A$5:$C$32,3,0)</f>
        <v>Р</v>
      </c>
      <c r="S109" s="158" t="str">
        <f aca="false">VLOOKUP(S$11,Графік!$A$5:$C$32,3,0)</f>
        <v>Р</v>
      </c>
      <c r="T109" s="158" t="str">
        <f aca="false">VLOOKUP(T$11,Графік!$A$5:$C$32,3,0)</f>
        <v>ВВ</v>
      </c>
      <c r="U109" s="158" t="str">
        <f aca="false">VLOOKUP(U$11,Графік!$A$5:$C$32,3,0)</f>
        <v>ВВ</v>
      </c>
      <c r="V109" s="158" t="str">
        <f aca="false">VLOOKUP(V$11,Графік!$A$5:$C$32,3,0)</f>
        <v>Р</v>
      </c>
      <c r="W109" s="158" t="str">
        <f aca="false">VLOOKUP(W$11,Графік!$A$5:$C$32,3,0)</f>
        <v>Р</v>
      </c>
      <c r="X109" s="158" t="str">
        <f aca="false">VLOOKUP(X$11,Графік!$A$5:$C$32,3,0)</f>
        <v>Р</v>
      </c>
      <c r="Y109" s="158" t="str">
        <f aca="false">VLOOKUP(Y$11,Графік!$A$5:$C$32,3,0)</f>
        <v>Р</v>
      </c>
      <c r="Z109" s="158" t="str">
        <f aca="false">VLOOKUP(Z$11,Графік!$A$5:$C$32,3,0)</f>
        <v>ВВ</v>
      </c>
      <c r="AA109" s="158" t="str">
        <f aca="false">VLOOKUP(AA$11,Графік!$A$5:$C$32,3,0)</f>
        <v>ВВ</v>
      </c>
      <c r="AB109" s="158" t="str">
        <f aca="false">VLOOKUP(AB$11,Графік!$A$5:$C$32,3,0)</f>
        <v>Р</v>
      </c>
      <c r="AC109" s="158" t="str">
        <f aca="false">VLOOKUP(AC$11,Графік!$A$5:$C$32,3,0)</f>
        <v>Р</v>
      </c>
      <c r="AD109" s="158" t="str">
        <f aca="false">VLOOKUP(AD$11,Графік!$A$5:$C$32,3,0)</f>
        <v>Р</v>
      </c>
      <c r="AE109" s="158" t="str">
        <f aca="false">VLOOKUP(AE$11,Графік!$A$5:$C$32,3,0)</f>
        <v>Р</v>
      </c>
      <c r="AF109" s="158" t="str">
        <f aca="false">VLOOKUP(AF$11,Графік!$A$5:$C$32,3,0)</f>
        <v>ВВ</v>
      </c>
      <c r="AG109" s="158" t="str">
        <f aca="false">VLOOKUP(AG$11,Графік!$A$5:$C$32,3,0)</f>
        <v>ВВ</v>
      </c>
      <c r="AH109" s="158"/>
      <c r="AI109" s="158"/>
      <c r="AJ109" s="161"/>
      <c r="AK109" s="93" t="n">
        <f aca="false">SUMIF($F109:$AJ112,"Р",$F110:$AJ110)</f>
        <v>144</v>
      </c>
      <c r="AL109" s="94" t="n">
        <f aca="false">SUMIF($F111:$AJ112,"НУ",$F112:$AJ112)</f>
        <v>0</v>
      </c>
      <c r="AM109" s="95" t="n">
        <f aca="false">SUMIF(F109:AJ112,"РВ",F110:AJ110)</f>
        <v>0</v>
      </c>
      <c r="AN109" s="96" t="n">
        <f aca="false">AK109+AL109+AM109</f>
        <v>144</v>
      </c>
      <c r="AO109" s="70" t="n">
        <f aca="false">COUNTIF($F109:$AJ112,"=Р")</f>
        <v>18</v>
      </c>
      <c r="AP109" s="97" t="n">
        <f aca="false">COUNTIF($F109:$AJ112,"=ВВ")</f>
        <v>10</v>
      </c>
      <c r="AQ109" s="97" t="n">
        <f aca="false">COUNTIF($F109:$AJ112,"=В")</f>
        <v>0</v>
      </c>
      <c r="AR109" s="98" t="n">
        <f aca="false">COUNTIF($F109:$AJ112,"=НА")</f>
        <v>0</v>
      </c>
      <c r="AS109" s="98" t="n">
        <f aca="false">COUNTIF(F109:AJ112,"=ТН")</f>
        <v>0</v>
      </c>
      <c r="AT109" s="98" t="n">
        <f aca="false">COUNTIF($F109:$AJ112,"=ВД")</f>
        <v>0</v>
      </c>
      <c r="AU109" s="98" t="n">
        <f aca="false">COUNTIF($F109:$AJ112,"=ВП")</f>
        <v>0</v>
      </c>
      <c r="AV109" s="98" t="n">
        <f aca="false">COUNTIF($F109:$AJ112,"=ДД")</f>
        <v>0</v>
      </c>
      <c r="AW109" s="98" t="n">
        <f aca="false">COUNTIF($F109:$AJ112,"=П")</f>
        <v>0</v>
      </c>
      <c r="AX109" s="98" t="n">
        <f aca="false">COUNTIF($F109:$AJ112,"=ПР")</f>
        <v>0</v>
      </c>
      <c r="AY109" s="99" t="n">
        <f aca="false">COUNTIF($F109:$AJ112,"=І")</f>
        <v>0</v>
      </c>
      <c r="AZ109" s="99" t="n">
        <f aca="false">COUNTIF($F109:$AJ112,"=НЗ")</f>
        <v>0</v>
      </c>
      <c r="BA109" s="73" t="str">
        <f aca="false">IF(C109&gt;1,Графік!$D$36,"")</f>
        <v/>
      </c>
    </row>
    <row r="110" customFormat="false" ht="12.75" hidden="false" customHeight="true" outlineLevel="0" collapsed="false">
      <c r="A110" s="57"/>
      <c r="B110" s="58"/>
      <c r="C110" s="102"/>
      <c r="D110" s="60"/>
      <c r="E110" s="100"/>
      <c r="F110" s="75" t="n">
        <f aca="false">IF(F109="Р",8,"")</f>
        <v>8</v>
      </c>
      <c r="G110" s="76" t="n">
        <f aca="false">IF(G109="Р",8,"")</f>
        <v>8</v>
      </c>
      <c r="H110" s="170" t="str">
        <f aca="false">IF(H109="Р",8,"")</f>
        <v/>
      </c>
      <c r="I110" s="170" t="str">
        <f aca="false">IF(I109="Р",8,"")</f>
        <v/>
      </c>
      <c r="J110" s="170" t="n">
        <f aca="false">IF(J109="Р",8,"")</f>
        <v>8</v>
      </c>
      <c r="K110" s="170" t="n">
        <f aca="false">IF(K109="Р",8,"")</f>
        <v>8</v>
      </c>
      <c r="L110" s="170" t="n">
        <f aca="false">IF(L109="Р",8,"")</f>
        <v>8</v>
      </c>
      <c r="M110" s="170" t="n">
        <f aca="false">IF(M109="Р",8,"")</f>
        <v>8</v>
      </c>
      <c r="N110" s="170" t="str">
        <f aca="false">IF(N109="Р",8,"")</f>
        <v/>
      </c>
      <c r="O110" s="170" t="str">
        <f aca="false">IF(O109="Р",8,"")</f>
        <v/>
      </c>
      <c r="P110" s="170" t="n">
        <f aca="false">IF(P109="Р",8,"")</f>
        <v>8</v>
      </c>
      <c r="Q110" s="170" t="n">
        <f aca="false">IF(Q109="Р",8,"")</f>
        <v>8</v>
      </c>
      <c r="R110" s="170" t="n">
        <f aca="false">IF(R109="Р",8,"")</f>
        <v>8</v>
      </c>
      <c r="S110" s="170" t="n">
        <f aca="false">IF(S109="Р",8,"")</f>
        <v>8</v>
      </c>
      <c r="T110" s="170" t="str">
        <f aca="false">IF(T109="Р",8,"")</f>
        <v/>
      </c>
      <c r="U110" s="170" t="str">
        <f aca="false">IF(U109="Р",8,"")</f>
        <v/>
      </c>
      <c r="V110" s="170" t="n">
        <f aca="false">IF(V109="Р",8,"")</f>
        <v>8</v>
      </c>
      <c r="W110" s="170" t="n">
        <f aca="false">IF(W109="Р",8,"")</f>
        <v>8</v>
      </c>
      <c r="X110" s="170" t="n">
        <f aca="false">IF(X109="Р",8,"")</f>
        <v>8</v>
      </c>
      <c r="Y110" s="170" t="n">
        <f aca="false">IF(Y109="Р",8,"")</f>
        <v>8</v>
      </c>
      <c r="Z110" s="170" t="str">
        <f aca="false">IF(Z109="Р",8,"")</f>
        <v/>
      </c>
      <c r="AA110" s="170" t="str">
        <f aca="false">IF(AA109="Р",8,"")</f>
        <v/>
      </c>
      <c r="AB110" s="170" t="n">
        <f aca="false">IF(AB109="Р",8,"")</f>
        <v>8</v>
      </c>
      <c r="AC110" s="170" t="n">
        <f aca="false">IF(AC109="Р",8,"")</f>
        <v>8</v>
      </c>
      <c r="AD110" s="170" t="n">
        <f aca="false">IF(AD109="Р",8,"")</f>
        <v>8</v>
      </c>
      <c r="AE110" s="170" t="n">
        <f aca="false">IF(AE109="Р",8,"")</f>
        <v>8</v>
      </c>
      <c r="AF110" s="170" t="str">
        <f aca="false">IF(AF109="Р",8,"")</f>
        <v/>
      </c>
      <c r="AG110" s="170" t="str">
        <f aca="false">IF(AG109="Р",8,"")</f>
        <v/>
      </c>
      <c r="AH110" s="76"/>
      <c r="AI110" s="76"/>
      <c r="AJ110" s="79"/>
      <c r="AK110" s="93"/>
      <c r="AL110" s="94"/>
      <c r="AM110" s="95"/>
      <c r="AN110" s="96"/>
      <c r="AO110" s="70"/>
      <c r="AP110" s="70"/>
      <c r="AQ110" s="70"/>
      <c r="AR110" s="98"/>
      <c r="AS110" s="98"/>
      <c r="AT110" s="98"/>
      <c r="AU110" s="98"/>
      <c r="AV110" s="98"/>
      <c r="AW110" s="98"/>
      <c r="AX110" s="98"/>
      <c r="AY110" s="99"/>
      <c r="AZ110" s="99"/>
      <c r="BA110" s="73"/>
    </row>
    <row r="111" customFormat="false" ht="12.75" hidden="false" customHeight="true" outlineLevel="0" collapsed="false">
      <c r="A111" s="57"/>
      <c r="B111" s="58"/>
      <c r="C111" s="102"/>
      <c r="D111" s="60"/>
      <c r="E111" s="100"/>
      <c r="F111" s="82" t="str">
        <f aca="false">IF(F112&gt;0,"НУ","")</f>
        <v/>
      </c>
      <c r="G111" s="82" t="str">
        <f aca="false">IF(G112&gt;0,"НУ","")</f>
        <v/>
      </c>
      <c r="H111" s="82" t="str">
        <f aca="false">IF(H112&gt;0,"НУ","")</f>
        <v/>
      </c>
      <c r="I111" s="82" t="str">
        <f aca="false">IF(I112&gt;0,"НУ","")</f>
        <v/>
      </c>
      <c r="J111" s="82" t="str">
        <f aca="false">IF(J112&gt;0,"НУ","")</f>
        <v/>
      </c>
      <c r="K111" s="82" t="str">
        <f aca="false">IF(K112&gt;0,"НУ","")</f>
        <v/>
      </c>
      <c r="L111" s="82" t="str">
        <f aca="false">IF(L112&gt;0,"НУ","")</f>
        <v/>
      </c>
      <c r="M111" s="82" t="str">
        <f aca="false">IF(M112&gt;0,"НУ","")</f>
        <v/>
      </c>
      <c r="N111" s="82" t="str">
        <f aca="false">IF(N112&gt;0,"НУ","")</f>
        <v/>
      </c>
      <c r="O111" s="82" t="str">
        <f aca="false">IF(O112&gt;0,"НУ","")</f>
        <v/>
      </c>
      <c r="P111" s="82" t="str">
        <f aca="false">IF(P112&gt;0,"НУ","")</f>
        <v/>
      </c>
      <c r="Q111" s="82" t="str">
        <f aca="false">IF(Q112&gt;0,"НУ","")</f>
        <v/>
      </c>
      <c r="R111" s="82" t="str">
        <f aca="false">IF(R112&gt;0,"НУ","")</f>
        <v/>
      </c>
      <c r="S111" s="82" t="str">
        <f aca="false">IF(S112&gt;0,"НУ","")</f>
        <v/>
      </c>
      <c r="T111" s="82" t="str">
        <f aca="false">IF(T112&gt;0,"НУ","")</f>
        <v/>
      </c>
      <c r="U111" s="82" t="str">
        <f aca="false">IF(U112&gt;0,"НУ","")</f>
        <v/>
      </c>
      <c r="V111" s="82" t="str">
        <f aca="false">IF(V112&gt;0,"НУ","")</f>
        <v/>
      </c>
      <c r="W111" s="82" t="str">
        <f aca="false">IF(W112&gt;0,"НУ","")</f>
        <v/>
      </c>
      <c r="X111" s="82" t="str">
        <f aca="false">IF(X112&gt;0,"НУ","")</f>
        <v/>
      </c>
      <c r="Y111" s="82" t="str">
        <f aca="false">IF(Y112&gt;0,"НУ","")</f>
        <v/>
      </c>
      <c r="Z111" s="82" t="str">
        <f aca="false">IF(Z112&gt;0,"НУ","")</f>
        <v/>
      </c>
      <c r="AA111" s="82" t="str">
        <f aca="false">IF(AA112&gt;0,"НУ","")</f>
        <v/>
      </c>
      <c r="AB111" s="82" t="str">
        <f aca="false">IF(AB112&gt;0,"НУ","")</f>
        <v/>
      </c>
      <c r="AC111" s="82" t="str">
        <f aca="false">IF(AC112&gt;0,"НУ","")</f>
        <v/>
      </c>
      <c r="AD111" s="82" t="str">
        <f aca="false">IF(AD112&gt;0,"НУ","")</f>
        <v/>
      </c>
      <c r="AE111" s="82" t="str">
        <f aca="false">IF(AE112&gt;0,"НУ","")</f>
        <v/>
      </c>
      <c r="AF111" s="82" t="str">
        <f aca="false">IF(AF112&gt;0,"НУ","")</f>
        <v/>
      </c>
      <c r="AG111" s="82" t="str">
        <f aca="false">IF(AG112&gt;0,"НУ","")</f>
        <v/>
      </c>
      <c r="AH111" s="82"/>
      <c r="AI111" s="82"/>
      <c r="AJ111" s="173"/>
      <c r="AK111" s="93"/>
      <c r="AL111" s="94"/>
      <c r="AM111" s="95"/>
      <c r="AN111" s="96"/>
      <c r="AO111" s="70"/>
      <c r="AP111" s="70"/>
      <c r="AQ111" s="70"/>
      <c r="AR111" s="98"/>
      <c r="AS111" s="98"/>
      <c r="AT111" s="98"/>
      <c r="AU111" s="98"/>
      <c r="AV111" s="98"/>
      <c r="AW111" s="98"/>
      <c r="AX111" s="98"/>
      <c r="AY111" s="99"/>
      <c r="AZ111" s="99"/>
      <c r="BA111" s="73"/>
    </row>
    <row r="112" customFormat="false" ht="13.5" hidden="false" customHeight="true" outlineLevel="0" collapsed="false">
      <c r="A112" s="57"/>
      <c r="B112" s="58"/>
      <c r="C112" s="102"/>
      <c r="D112" s="60"/>
      <c r="E112" s="101"/>
      <c r="F112" s="87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91"/>
      <c r="AK112" s="93"/>
      <c r="AL112" s="94"/>
      <c r="AM112" s="95"/>
      <c r="AN112" s="96"/>
      <c r="AO112" s="70"/>
      <c r="AP112" s="70"/>
      <c r="AQ112" s="70"/>
      <c r="AR112" s="98"/>
      <c r="AS112" s="98"/>
      <c r="AT112" s="98"/>
      <c r="AU112" s="98"/>
      <c r="AV112" s="98"/>
      <c r="AW112" s="98"/>
      <c r="AX112" s="98"/>
      <c r="AY112" s="99"/>
      <c r="AZ112" s="99"/>
      <c r="BA112" s="73"/>
    </row>
    <row r="113" customFormat="false" ht="12.75" hidden="false" customHeight="true" outlineLevel="0" collapsed="false">
      <c r="A113" s="57" t="n">
        <v>26</v>
      </c>
      <c r="B113" s="58" t="str">
        <f aca="false">IFERROR(VLOOKUP($C113,Списки!$A$1:$C$3999,2,0),"")</f>
        <v/>
      </c>
      <c r="C113" s="102"/>
      <c r="D113" s="60" t="str">
        <f aca="false">IFERROR(VLOOKUP($C113,Списки!$A$1:$C$3999,3,0),"")</f>
        <v/>
      </c>
      <c r="E113" s="92"/>
      <c r="F113" s="61" t="str">
        <f aca="false">VLOOKUP(F$11,Графік!$A$5:$C$32,3,0)</f>
        <v>Р</v>
      </c>
      <c r="G113" s="158" t="str">
        <f aca="false">VLOOKUP(G$11,Графік!$A$5:$C$32,3,0)</f>
        <v>Р</v>
      </c>
      <c r="H113" s="158" t="str">
        <f aca="false">VLOOKUP(H$11,Графік!$A$5:$C$32,3,0)</f>
        <v>ВВ</v>
      </c>
      <c r="I113" s="158" t="str">
        <f aca="false">VLOOKUP(I$11,Графік!$A$5:$C$32,3,0)</f>
        <v>ВВ</v>
      </c>
      <c r="J113" s="158" t="str">
        <f aca="false">VLOOKUP(J$11,Графік!$A$5:$C$32,3,0)</f>
        <v>Р</v>
      </c>
      <c r="K113" s="158" t="str">
        <f aca="false">VLOOKUP(K$11,Графік!$A$5:$C$32,3,0)</f>
        <v>Р</v>
      </c>
      <c r="L113" s="158" t="str">
        <f aca="false">VLOOKUP(L$11,Графік!$A$5:$C$32,3,0)</f>
        <v>Р</v>
      </c>
      <c r="M113" s="158" t="str">
        <f aca="false">VLOOKUP(M$11,Графік!$A$5:$C$32,3,0)</f>
        <v>Р</v>
      </c>
      <c r="N113" s="158" t="str">
        <f aca="false">VLOOKUP(N$11,Графік!$A$5:$C$32,3,0)</f>
        <v>ВВ</v>
      </c>
      <c r="O113" s="158" t="str">
        <f aca="false">VLOOKUP(O$11,Графік!$A$5:$C$32,3,0)</f>
        <v>ВВ</v>
      </c>
      <c r="P113" s="158" t="str">
        <f aca="false">VLOOKUP(P$11,Графік!$A$5:$C$32,3,0)</f>
        <v>Р</v>
      </c>
      <c r="Q113" s="158" t="str">
        <f aca="false">VLOOKUP(Q$11,Графік!$A$5:$C$32,3,0)</f>
        <v>Р</v>
      </c>
      <c r="R113" s="158" t="str">
        <f aca="false">VLOOKUP(R$11,Графік!$A$5:$C$32,3,0)</f>
        <v>Р</v>
      </c>
      <c r="S113" s="158" t="str">
        <f aca="false">VLOOKUP(S$11,Графік!$A$5:$C$32,3,0)</f>
        <v>Р</v>
      </c>
      <c r="T113" s="158" t="str">
        <f aca="false">VLOOKUP(T$11,Графік!$A$5:$C$32,3,0)</f>
        <v>ВВ</v>
      </c>
      <c r="U113" s="158" t="str">
        <f aca="false">VLOOKUP(U$11,Графік!$A$5:$C$32,3,0)</f>
        <v>ВВ</v>
      </c>
      <c r="V113" s="158" t="str">
        <f aca="false">VLOOKUP(V$11,Графік!$A$5:$C$32,3,0)</f>
        <v>Р</v>
      </c>
      <c r="W113" s="158" t="str">
        <f aca="false">VLOOKUP(W$11,Графік!$A$5:$C$32,3,0)</f>
        <v>Р</v>
      </c>
      <c r="X113" s="158" t="str">
        <f aca="false">VLOOKUP(X$11,Графік!$A$5:$C$32,3,0)</f>
        <v>Р</v>
      </c>
      <c r="Y113" s="158" t="str">
        <f aca="false">VLOOKUP(Y$11,Графік!$A$5:$C$32,3,0)</f>
        <v>Р</v>
      </c>
      <c r="Z113" s="158" t="str">
        <f aca="false">VLOOKUP(Z$11,Графік!$A$5:$C$32,3,0)</f>
        <v>ВВ</v>
      </c>
      <c r="AA113" s="158" t="str">
        <f aca="false">VLOOKUP(AA$11,Графік!$A$5:$C$32,3,0)</f>
        <v>ВВ</v>
      </c>
      <c r="AB113" s="158" t="str">
        <f aca="false">VLOOKUP(AB$11,Графік!$A$5:$C$32,3,0)</f>
        <v>Р</v>
      </c>
      <c r="AC113" s="158" t="str">
        <f aca="false">VLOOKUP(AC$11,Графік!$A$5:$C$32,3,0)</f>
        <v>Р</v>
      </c>
      <c r="AD113" s="158" t="str">
        <f aca="false">VLOOKUP(AD$11,Графік!$A$5:$C$32,3,0)</f>
        <v>Р</v>
      </c>
      <c r="AE113" s="158" t="str">
        <f aca="false">VLOOKUP(AE$11,Графік!$A$5:$C$32,3,0)</f>
        <v>Р</v>
      </c>
      <c r="AF113" s="158" t="str">
        <f aca="false">VLOOKUP(AF$11,Графік!$A$5:$C$32,3,0)</f>
        <v>ВВ</v>
      </c>
      <c r="AG113" s="158" t="str">
        <f aca="false">VLOOKUP(AG$11,Графік!$A$5:$C$32,3,0)</f>
        <v>ВВ</v>
      </c>
      <c r="AH113" s="158"/>
      <c r="AI113" s="158"/>
      <c r="AJ113" s="161"/>
      <c r="AK113" s="93" t="n">
        <f aca="false">SUMIF($F113:$AJ116,"Р",$F114:$AJ114)</f>
        <v>144</v>
      </c>
      <c r="AL113" s="94" t="n">
        <f aca="false">SUMIF($F115:$AJ116,"НУ",$F116:$AJ116)</f>
        <v>0</v>
      </c>
      <c r="AM113" s="95" t="n">
        <f aca="false">SUMIF(F113:AJ116,"РВ",F114:AJ114)</f>
        <v>0</v>
      </c>
      <c r="AN113" s="96" t="n">
        <f aca="false">AK113+AL113+AM113</f>
        <v>144</v>
      </c>
      <c r="AO113" s="70" t="n">
        <f aca="false">COUNTIF($F113:$AJ116,"=Р")</f>
        <v>18</v>
      </c>
      <c r="AP113" s="97" t="n">
        <f aca="false">COUNTIF($F113:$AJ116,"=ВВ")</f>
        <v>10</v>
      </c>
      <c r="AQ113" s="97" t="n">
        <f aca="false">COUNTIF($F113:$AJ116,"=В")</f>
        <v>0</v>
      </c>
      <c r="AR113" s="98" t="n">
        <f aca="false">COUNTIF($F113:$AJ116,"=НА")</f>
        <v>0</v>
      </c>
      <c r="AS113" s="98" t="n">
        <f aca="false">COUNTIF(F113:AJ116,"=ТН")</f>
        <v>0</v>
      </c>
      <c r="AT113" s="98" t="n">
        <f aca="false">COUNTIF($F113:$AJ116,"=ВД")</f>
        <v>0</v>
      </c>
      <c r="AU113" s="98" t="n">
        <f aca="false">COUNTIF($F113:$AJ116,"=ВП")</f>
        <v>0</v>
      </c>
      <c r="AV113" s="98" t="n">
        <f aca="false">COUNTIF($F113:$AJ116,"=ДД")</f>
        <v>0</v>
      </c>
      <c r="AW113" s="98" t="n">
        <f aca="false">COUNTIF($F113:$AJ116,"=П")</f>
        <v>0</v>
      </c>
      <c r="AX113" s="98" t="n">
        <f aca="false">COUNTIF($F113:$AJ116,"=ПР")</f>
        <v>0</v>
      </c>
      <c r="AY113" s="99" t="n">
        <f aca="false">COUNTIF($F113:$AJ116,"=І")</f>
        <v>0</v>
      </c>
      <c r="AZ113" s="99" t="n">
        <f aca="false">COUNTIF($F113:$AJ116,"=НЗ")</f>
        <v>0</v>
      </c>
      <c r="BA113" s="73" t="str">
        <f aca="false">IF(C113&gt;1,Графік!$D$36,"")</f>
        <v/>
      </c>
    </row>
    <row r="114" customFormat="false" ht="12.75" hidden="false" customHeight="true" outlineLevel="0" collapsed="false">
      <c r="A114" s="57"/>
      <c r="B114" s="58"/>
      <c r="C114" s="102"/>
      <c r="D114" s="60"/>
      <c r="E114" s="100"/>
      <c r="F114" s="75" t="n">
        <f aca="false">IF(F113="Р",8,"")</f>
        <v>8</v>
      </c>
      <c r="G114" s="76" t="n">
        <f aca="false">IF(G113="Р",8,"")</f>
        <v>8</v>
      </c>
      <c r="H114" s="170" t="str">
        <f aca="false">IF(H113="Р",8,"")</f>
        <v/>
      </c>
      <c r="I114" s="170" t="str">
        <f aca="false">IF(I113="Р",8,"")</f>
        <v/>
      </c>
      <c r="J114" s="170" t="n">
        <f aca="false">IF(J113="Р",8,"")</f>
        <v>8</v>
      </c>
      <c r="K114" s="170" t="n">
        <f aca="false">IF(K113="Р",8,"")</f>
        <v>8</v>
      </c>
      <c r="L114" s="170" t="n">
        <f aca="false">IF(L113="Р",8,"")</f>
        <v>8</v>
      </c>
      <c r="M114" s="170" t="n">
        <f aca="false">IF(M113="Р",8,"")</f>
        <v>8</v>
      </c>
      <c r="N114" s="170" t="str">
        <f aca="false">IF(N113="Р",8,"")</f>
        <v/>
      </c>
      <c r="O114" s="170" t="str">
        <f aca="false">IF(O113="Р",8,"")</f>
        <v/>
      </c>
      <c r="P114" s="170" t="n">
        <f aca="false">IF(P113="Р",8,"")</f>
        <v>8</v>
      </c>
      <c r="Q114" s="170" t="n">
        <f aca="false">IF(Q113="Р",8,"")</f>
        <v>8</v>
      </c>
      <c r="R114" s="170" t="n">
        <f aca="false">IF(R113="Р",8,"")</f>
        <v>8</v>
      </c>
      <c r="S114" s="170" t="n">
        <f aca="false">IF(S113="Р",8,"")</f>
        <v>8</v>
      </c>
      <c r="T114" s="170" t="str">
        <f aca="false">IF(T113="Р",8,"")</f>
        <v/>
      </c>
      <c r="U114" s="170" t="str">
        <f aca="false">IF(U113="Р",8,"")</f>
        <v/>
      </c>
      <c r="V114" s="170" t="n">
        <f aca="false">IF(V113="Р",8,"")</f>
        <v>8</v>
      </c>
      <c r="W114" s="170" t="n">
        <f aca="false">IF(W113="Р",8,"")</f>
        <v>8</v>
      </c>
      <c r="X114" s="170" t="n">
        <f aca="false">IF(X113="Р",8,"")</f>
        <v>8</v>
      </c>
      <c r="Y114" s="170" t="n">
        <f aca="false">IF(Y113="Р",8,"")</f>
        <v>8</v>
      </c>
      <c r="Z114" s="170" t="str">
        <f aca="false">IF(Z113="Р",8,"")</f>
        <v/>
      </c>
      <c r="AA114" s="170" t="str">
        <f aca="false">IF(AA113="Р",8,"")</f>
        <v/>
      </c>
      <c r="AB114" s="170" t="n">
        <f aca="false">IF(AB113="Р",8,"")</f>
        <v>8</v>
      </c>
      <c r="AC114" s="170" t="n">
        <f aca="false">IF(AC113="Р",8,"")</f>
        <v>8</v>
      </c>
      <c r="AD114" s="170" t="n">
        <f aca="false">IF(AD113="Р",8,"")</f>
        <v>8</v>
      </c>
      <c r="AE114" s="170" t="n">
        <f aca="false">IF(AE113="Р",8,"")</f>
        <v>8</v>
      </c>
      <c r="AF114" s="170" t="str">
        <f aca="false">IF(AF113="Р",8,"")</f>
        <v/>
      </c>
      <c r="AG114" s="170" t="str">
        <f aca="false">IF(AG113="Р",8,"")</f>
        <v/>
      </c>
      <c r="AH114" s="76"/>
      <c r="AI114" s="76"/>
      <c r="AJ114" s="79"/>
      <c r="AK114" s="93"/>
      <c r="AL114" s="94"/>
      <c r="AM114" s="95"/>
      <c r="AN114" s="96"/>
      <c r="AO114" s="70"/>
      <c r="AP114" s="70"/>
      <c r="AQ114" s="70"/>
      <c r="AR114" s="98"/>
      <c r="AS114" s="98"/>
      <c r="AT114" s="98"/>
      <c r="AU114" s="98"/>
      <c r="AV114" s="98"/>
      <c r="AW114" s="98"/>
      <c r="AX114" s="98"/>
      <c r="AY114" s="99"/>
      <c r="AZ114" s="99"/>
      <c r="BA114" s="73"/>
    </row>
    <row r="115" customFormat="false" ht="12.75" hidden="false" customHeight="true" outlineLevel="0" collapsed="false">
      <c r="A115" s="57"/>
      <c r="B115" s="58"/>
      <c r="C115" s="102"/>
      <c r="D115" s="60"/>
      <c r="E115" s="100"/>
      <c r="F115" s="82" t="str">
        <f aca="false">IF(F116&gt;0,"НУ","")</f>
        <v/>
      </c>
      <c r="G115" s="82" t="str">
        <f aca="false">IF(G116&gt;0,"НУ","")</f>
        <v/>
      </c>
      <c r="H115" s="82" t="str">
        <f aca="false">IF(H116&gt;0,"НУ","")</f>
        <v/>
      </c>
      <c r="I115" s="82" t="str">
        <f aca="false">IF(I116&gt;0,"НУ","")</f>
        <v/>
      </c>
      <c r="J115" s="82" t="str">
        <f aca="false">IF(J116&gt;0,"НУ","")</f>
        <v/>
      </c>
      <c r="K115" s="82" t="str">
        <f aca="false">IF(K116&gt;0,"НУ","")</f>
        <v/>
      </c>
      <c r="L115" s="82" t="str">
        <f aca="false">IF(L116&gt;0,"НУ","")</f>
        <v/>
      </c>
      <c r="M115" s="82" t="str">
        <f aca="false">IF(M116&gt;0,"НУ","")</f>
        <v/>
      </c>
      <c r="N115" s="82" t="str">
        <f aca="false">IF(N116&gt;0,"НУ","")</f>
        <v/>
      </c>
      <c r="O115" s="82" t="str">
        <f aca="false">IF(O116&gt;0,"НУ","")</f>
        <v/>
      </c>
      <c r="P115" s="82" t="str">
        <f aca="false">IF(P116&gt;0,"НУ","")</f>
        <v/>
      </c>
      <c r="Q115" s="82" t="str">
        <f aca="false">IF(Q116&gt;0,"НУ","")</f>
        <v/>
      </c>
      <c r="R115" s="82" t="str">
        <f aca="false">IF(R116&gt;0,"НУ","")</f>
        <v/>
      </c>
      <c r="S115" s="82" t="str">
        <f aca="false">IF(S116&gt;0,"НУ","")</f>
        <v/>
      </c>
      <c r="T115" s="82" t="str">
        <f aca="false">IF(T116&gt;0,"НУ","")</f>
        <v/>
      </c>
      <c r="U115" s="82" t="str">
        <f aca="false">IF(U116&gt;0,"НУ","")</f>
        <v/>
      </c>
      <c r="V115" s="82" t="str">
        <f aca="false">IF(V116&gt;0,"НУ","")</f>
        <v/>
      </c>
      <c r="W115" s="82" t="str">
        <f aca="false">IF(W116&gt;0,"НУ","")</f>
        <v/>
      </c>
      <c r="X115" s="82" t="str">
        <f aca="false">IF(X116&gt;0,"НУ","")</f>
        <v/>
      </c>
      <c r="Y115" s="82" t="str">
        <f aca="false">IF(Y116&gt;0,"НУ","")</f>
        <v/>
      </c>
      <c r="Z115" s="82" t="str">
        <f aca="false">IF(Z116&gt;0,"НУ","")</f>
        <v/>
      </c>
      <c r="AA115" s="82" t="str">
        <f aca="false">IF(AA116&gt;0,"НУ","")</f>
        <v/>
      </c>
      <c r="AB115" s="82" t="str">
        <f aca="false">IF(AB116&gt;0,"НУ","")</f>
        <v/>
      </c>
      <c r="AC115" s="82" t="str">
        <f aca="false">IF(AC116&gt;0,"НУ","")</f>
        <v/>
      </c>
      <c r="AD115" s="82" t="str">
        <f aca="false">IF(AD116&gt;0,"НУ","")</f>
        <v/>
      </c>
      <c r="AE115" s="82" t="str">
        <f aca="false">IF(AE116&gt;0,"НУ","")</f>
        <v/>
      </c>
      <c r="AF115" s="82" t="str">
        <f aca="false">IF(AF116&gt;0,"НУ","")</f>
        <v/>
      </c>
      <c r="AG115" s="82" t="str">
        <f aca="false">IF(AG116&gt;0,"НУ","")</f>
        <v/>
      </c>
      <c r="AH115" s="82"/>
      <c r="AI115" s="82"/>
      <c r="AJ115" s="173"/>
      <c r="AK115" s="93"/>
      <c r="AL115" s="94"/>
      <c r="AM115" s="95"/>
      <c r="AN115" s="96"/>
      <c r="AO115" s="70"/>
      <c r="AP115" s="70"/>
      <c r="AQ115" s="70"/>
      <c r="AR115" s="98"/>
      <c r="AS115" s="98"/>
      <c r="AT115" s="98"/>
      <c r="AU115" s="98"/>
      <c r="AV115" s="98"/>
      <c r="AW115" s="98"/>
      <c r="AX115" s="98"/>
      <c r="AY115" s="99"/>
      <c r="AZ115" s="99"/>
      <c r="BA115" s="73"/>
    </row>
    <row r="116" customFormat="false" ht="13.5" hidden="false" customHeight="true" outlineLevel="0" collapsed="false">
      <c r="A116" s="57"/>
      <c r="B116" s="58"/>
      <c r="C116" s="102"/>
      <c r="D116" s="60"/>
      <c r="E116" s="101"/>
      <c r="F116" s="87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91"/>
      <c r="AK116" s="93"/>
      <c r="AL116" s="94"/>
      <c r="AM116" s="95"/>
      <c r="AN116" s="96"/>
      <c r="AO116" s="70"/>
      <c r="AP116" s="70"/>
      <c r="AQ116" s="70"/>
      <c r="AR116" s="98"/>
      <c r="AS116" s="98"/>
      <c r="AT116" s="98"/>
      <c r="AU116" s="98"/>
      <c r="AV116" s="98"/>
      <c r="AW116" s="98"/>
      <c r="AX116" s="98"/>
      <c r="AY116" s="99"/>
      <c r="AZ116" s="99"/>
      <c r="BA116" s="73"/>
    </row>
    <row r="117" customFormat="false" ht="12.75" hidden="false" customHeight="true" outlineLevel="0" collapsed="false">
      <c r="A117" s="57" t="n">
        <v>27</v>
      </c>
      <c r="B117" s="58" t="str">
        <f aca="false">IFERROR(VLOOKUP($C117,Списки!$A$1:$C$3999,2,0),"")</f>
        <v/>
      </c>
      <c r="C117" s="102"/>
      <c r="D117" s="60" t="str">
        <f aca="false">IFERROR(VLOOKUP($C117,Списки!$A$1:$C$3999,3,0),"")</f>
        <v/>
      </c>
      <c r="E117" s="92"/>
      <c r="F117" s="61" t="str">
        <f aca="false">VLOOKUP(F$11,Графік!$A$5:$C$32,3,0)</f>
        <v>Р</v>
      </c>
      <c r="G117" s="158" t="str">
        <f aca="false">VLOOKUP(G$11,Графік!$A$5:$C$32,3,0)</f>
        <v>Р</v>
      </c>
      <c r="H117" s="158" t="str">
        <f aca="false">VLOOKUP(H$11,Графік!$A$5:$C$32,3,0)</f>
        <v>ВВ</v>
      </c>
      <c r="I117" s="158" t="str">
        <f aca="false">VLOOKUP(I$11,Графік!$A$5:$C$32,3,0)</f>
        <v>ВВ</v>
      </c>
      <c r="J117" s="158" t="str">
        <f aca="false">VLOOKUP(J$11,Графік!$A$5:$C$32,3,0)</f>
        <v>Р</v>
      </c>
      <c r="K117" s="158" t="str">
        <f aca="false">VLOOKUP(K$11,Графік!$A$5:$C$32,3,0)</f>
        <v>Р</v>
      </c>
      <c r="L117" s="158" t="str">
        <f aca="false">VLOOKUP(L$11,Графік!$A$5:$C$32,3,0)</f>
        <v>Р</v>
      </c>
      <c r="M117" s="158" t="str">
        <f aca="false">VLOOKUP(M$11,Графік!$A$5:$C$32,3,0)</f>
        <v>Р</v>
      </c>
      <c r="N117" s="158" t="str">
        <f aca="false">VLOOKUP(N$11,Графік!$A$5:$C$32,3,0)</f>
        <v>ВВ</v>
      </c>
      <c r="O117" s="158" t="str">
        <f aca="false">VLOOKUP(O$11,Графік!$A$5:$C$32,3,0)</f>
        <v>ВВ</v>
      </c>
      <c r="P117" s="158" t="str">
        <f aca="false">VLOOKUP(P$11,Графік!$A$5:$C$32,3,0)</f>
        <v>Р</v>
      </c>
      <c r="Q117" s="158" t="str">
        <f aca="false">VLOOKUP(Q$11,Графік!$A$5:$C$32,3,0)</f>
        <v>Р</v>
      </c>
      <c r="R117" s="158" t="str">
        <f aca="false">VLOOKUP(R$11,Графік!$A$5:$C$32,3,0)</f>
        <v>Р</v>
      </c>
      <c r="S117" s="158" t="str">
        <f aca="false">VLOOKUP(S$11,Графік!$A$5:$C$32,3,0)</f>
        <v>Р</v>
      </c>
      <c r="T117" s="158" t="str">
        <f aca="false">VLOOKUP(T$11,Графік!$A$5:$C$32,3,0)</f>
        <v>ВВ</v>
      </c>
      <c r="U117" s="158" t="str">
        <f aca="false">VLOOKUP(U$11,Графік!$A$5:$C$32,3,0)</f>
        <v>ВВ</v>
      </c>
      <c r="V117" s="158" t="str">
        <f aca="false">VLOOKUP(V$11,Графік!$A$5:$C$32,3,0)</f>
        <v>Р</v>
      </c>
      <c r="W117" s="158" t="str">
        <f aca="false">VLOOKUP(W$11,Графік!$A$5:$C$32,3,0)</f>
        <v>Р</v>
      </c>
      <c r="X117" s="158" t="str">
        <f aca="false">VLOOKUP(X$11,Графік!$A$5:$C$32,3,0)</f>
        <v>Р</v>
      </c>
      <c r="Y117" s="158" t="str">
        <f aca="false">VLOOKUP(Y$11,Графік!$A$5:$C$32,3,0)</f>
        <v>Р</v>
      </c>
      <c r="Z117" s="158" t="str">
        <f aca="false">VLOOKUP(Z$11,Графік!$A$5:$C$32,3,0)</f>
        <v>ВВ</v>
      </c>
      <c r="AA117" s="158" t="str">
        <f aca="false">VLOOKUP(AA$11,Графік!$A$5:$C$32,3,0)</f>
        <v>ВВ</v>
      </c>
      <c r="AB117" s="158" t="str">
        <f aca="false">VLOOKUP(AB$11,Графік!$A$5:$C$32,3,0)</f>
        <v>Р</v>
      </c>
      <c r="AC117" s="158" t="str">
        <f aca="false">VLOOKUP(AC$11,Графік!$A$5:$C$32,3,0)</f>
        <v>Р</v>
      </c>
      <c r="AD117" s="158" t="str">
        <f aca="false">VLOOKUP(AD$11,Графік!$A$5:$C$32,3,0)</f>
        <v>Р</v>
      </c>
      <c r="AE117" s="158" t="str">
        <f aca="false">VLOOKUP(AE$11,Графік!$A$5:$C$32,3,0)</f>
        <v>Р</v>
      </c>
      <c r="AF117" s="158" t="str">
        <f aca="false">VLOOKUP(AF$11,Графік!$A$5:$C$32,3,0)</f>
        <v>ВВ</v>
      </c>
      <c r="AG117" s="158" t="str">
        <f aca="false">VLOOKUP(AG$11,Графік!$A$5:$C$32,3,0)</f>
        <v>ВВ</v>
      </c>
      <c r="AH117" s="158"/>
      <c r="AI117" s="158"/>
      <c r="AJ117" s="161"/>
      <c r="AK117" s="93" t="n">
        <f aca="false">SUMIF($F117:$AJ120,"Р",$F118:$AJ118)</f>
        <v>144</v>
      </c>
      <c r="AL117" s="94" t="n">
        <f aca="false">SUMIF($F119:$AJ120,"НУ",$F120:$AJ120)</f>
        <v>0</v>
      </c>
      <c r="AM117" s="95" t="n">
        <f aca="false">SUMIF(F117:AJ120,"РВ",F118:AJ118)</f>
        <v>0</v>
      </c>
      <c r="AN117" s="96" t="n">
        <f aca="false">AK117+AL117+AM117</f>
        <v>144</v>
      </c>
      <c r="AO117" s="70" t="n">
        <f aca="false">COUNTIF($F117:$AJ120,"=Р")</f>
        <v>18</v>
      </c>
      <c r="AP117" s="97" t="n">
        <f aca="false">COUNTIF($F117:$AJ120,"=ВВ")</f>
        <v>10</v>
      </c>
      <c r="AQ117" s="97" t="n">
        <f aca="false">COUNTIF($F117:$AJ120,"=В")</f>
        <v>0</v>
      </c>
      <c r="AR117" s="98" t="n">
        <f aca="false">COUNTIF($F117:$AJ120,"=НА")</f>
        <v>0</v>
      </c>
      <c r="AS117" s="98" t="n">
        <f aca="false">COUNTIF(F117:AJ120,"=ТН")</f>
        <v>0</v>
      </c>
      <c r="AT117" s="98" t="n">
        <f aca="false">COUNTIF($F117:$AJ120,"=ВД")</f>
        <v>0</v>
      </c>
      <c r="AU117" s="98" t="n">
        <f aca="false">COUNTIF($F117:$AJ120,"=ВП")</f>
        <v>0</v>
      </c>
      <c r="AV117" s="98" t="n">
        <f aca="false">COUNTIF($F117:$AJ120,"=ДД")</f>
        <v>0</v>
      </c>
      <c r="AW117" s="98" t="n">
        <f aca="false">COUNTIF($F117:$AJ120,"=П")</f>
        <v>0</v>
      </c>
      <c r="AX117" s="98" t="n">
        <f aca="false">COUNTIF($F117:$AJ120,"=ПР")</f>
        <v>0</v>
      </c>
      <c r="AY117" s="99" t="n">
        <f aca="false">COUNTIF($F117:$AJ120,"=І")</f>
        <v>0</v>
      </c>
      <c r="AZ117" s="99" t="n">
        <f aca="false">COUNTIF($F117:$AJ120,"=НЗ")</f>
        <v>0</v>
      </c>
      <c r="BA117" s="73" t="str">
        <f aca="false">IF(C117&gt;1,Графік!$D$36,"")</f>
        <v/>
      </c>
    </row>
    <row r="118" customFormat="false" ht="12.75" hidden="false" customHeight="true" outlineLevel="0" collapsed="false">
      <c r="A118" s="57"/>
      <c r="B118" s="58"/>
      <c r="C118" s="102"/>
      <c r="D118" s="60"/>
      <c r="E118" s="100"/>
      <c r="F118" s="75" t="n">
        <f aca="false">IF(F117="Р",8,"")</f>
        <v>8</v>
      </c>
      <c r="G118" s="76" t="n">
        <f aca="false">IF(G117="Р",8,"")</f>
        <v>8</v>
      </c>
      <c r="H118" s="170" t="str">
        <f aca="false">IF(H117="Р",8,"")</f>
        <v/>
      </c>
      <c r="I118" s="170" t="str">
        <f aca="false">IF(I117="Р",8,"")</f>
        <v/>
      </c>
      <c r="J118" s="170" t="n">
        <f aca="false">IF(J117="Р",8,"")</f>
        <v>8</v>
      </c>
      <c r="K118" s="170" t="n">
        <f aca="false">IF(K117="Р",8,"")</f>
        <v>8</v>
      </c>
      <c r="L118" s="170" t="n">
        <f aca="false">IF(L117="Р",8,"")</f>
        <v>8</v>
      </c>
      <c r="M118" s="170" t="n">
        <f aca="false">IF(M117="Р",8,"")</f>
        <v>8</v>
      </c>
      <c r="N118" s="170" t="str">
        <f aca="false">IF(N117="Р",8,"")</f>
        <v/>
      </c>
      <c r="O118" s="170" t="str">
        <f aca="false">IF(O117="Р",8,"")</f>
        <v/>
      </c>
      <c r="P118" s="170" t="n">
        <f aca="false">IF(P117="Р",8,"")</f>
        <v>8</v>
      </c>
      <c r="Q118" s="170" t="n">
        <f aca="false">IF(Q117="Р",8,"")</f>
        <v>8</v>
      </c>
      <c r="R118" s="170" t="n">
        <f aca="false">IF(R117="Р",8,"")</f>
        <v>8</v>
      </c>
      <c r="S118" s="170" t="n">
        <f aca="false">IF(S117="Р",8,"")</f>
        <v>8</v>
      </c>
      <c r="T118" s="170" t="str">
        <f aca="false">IF(T117="Р",8,"")</f>
        <v/>
      </c>
      <c r="U118" s="170" t="str">
        <f aca="false">IF(U117="Р",8,"")</f>
        <v/>
      </c>
      <c r="V118" s="170" t="n">
        <f aca="false">IF(V117="Р",8,"")</f>
        <v>8</v>
      </c>
      <c r="W118" s="170" t="n">
        <f aca="false">IF(W117="Р",8,"")</f>
        <v>8</v>
      </c>
      <c r="X118" s="170" t="n">
        <f aca="false">IF(X117="Р",8,"")</f>
        <v>8</v>
      </c>
      <c r="Y118" s="170" t="n">
        <f aca="false">IF(Y117="Р",8,"")</f>
        <v>8</v>
      </c>
      <c r="Z118" s="170" t="str">
        <f aca="false">IF(Z117="Р",8,"")</f>
        <v/>
      </c>
      <c r="AA118" s="170" t="str">
        <f aca="false">IF(AA117="Р",8,"")</f>
        <v/>
      </c>
      <c r="AB118" s="170" t="n">
        <f aca="false">IF(AB117="Р",8,"")</f>
        <v>8</v>
      </c>
      <c r="AC118" s="170" t="n">
        <f aca="false">IF(AC117="Р",8,"")</f>
        <v>8</v>
      </c>
      <c r="AD118" s="170" t="n">
        <f aca="false">IF(AD117="Р",8,"")</f>
        <v>8</v>
      </c>
      <c r="AE118" s="170" t="n">
        <f aca="false">IF(AE117="Р",8,"")</f>
        <v>8</v>
      </c>
      <c r="AF118" s="170" t="str">
        <f aca="false">IF(AF117="Р",8,"")</f>
        <v/>
      </c>
      <c r="AG118" s="170" t="str">
        <f aca="false">IF(AG117="Р",8,"")</f>
        <v/>
      </c>
      <c r="AH118" s="76"/>
      <c r="AI118" s="76"/>
      <c r="AJ118" s="79"/>
      <c r="AK118" s="93"/>
      <c r="AL118" s="94"/>
      <c r="AM118" s="95"/>
      <c r="AN118" s="96"/>
      <c r="AO118" s="70"/>
      <c r="AP118" s="70"/>
      <c r="AQ118" s="70"/>
      <c r="AR118" s="98"/>
      <c r="AS118" s="98"/>
      <c r="AT118" s="98"/>
      <c r="AU118" s="98"/>
      <c r="AV118" s="98"/>
      <c r="AW118" s="98"/>
      <c r="AX118" s="98"/>
      <c r="AY118" s="99"/>
      <c r="AZ118" s="99"/>
      <c r="BA118" s="73"/>
    </row>
    <row r="119" customFormat="false" ht="12.75" hidden="false" customHeight="true" outlineLevel="0" collapsed="false">
      <c r="A119" s="57"/>
      <c r="B119" s="58"/>
      <c r="C119" s="102"/>
      <c r="D119" s="60"/>
      <c r="E119" s="100"/>
      <c r="F119" s="82" t="str">
        <f aca="false">IF(F120&gt;0,"НУ","")</f>
        <v/>
      </c>
      <c r="G119" s="82" t="str">
        <f aca="false">IF(G120&gt;0,"НУ","")</f>
        <v/>
      </c>
      <c r="H119" s="82" t="str">
        <f aca="false">IF(H120&gt;0,"НУ","")</f>
        <v/>
      </c>
      <c r="I119" s="82" t="str">
        <f aca="false">IF(I120&gt;0,"НУ","")</f>
        <v/>
      </c>
      <c r="J119" s="82" t="str">
        <f aca="false">IF(J120&gt;0,"НУ","")</f>
        <v/>
      </c>
      <c r="K119" s="82" t="str">
        <f aca="false">IF(K120&gt;0,"НУ","")</f>
        <v/>
      </c>
      <c r="L119" s="82" t="str">
        <f aca="false">IF(L120&gt;0,"НУ","")</f>
        <v/>
      </c>
      <c r="M119" s="82" t="str">
        <f aca="false">IF(M120&gt;0,"НУ","")</f>
        <v/>
      </c>
      <c r="N119" s="82" t="str">
        <f aca="false">IF(N120&gt;0,"НУ","")</f>
        <v/>
      </c>
      <c r="O119" s="82" t="str">
        <f aca="false">IF(O120&gt;0,"НУ","")</f>
        <v/>
      </c>
      <c r="P119" s="82" t="str">
        <f aca="false">IF(P120&gt;0,"НУ","")</f>
        <v/>
      </c>
      <c r="Q119" s="82" t="str">
        <f aca="false">IF(Q120&gt;0,"НУ","")</f>
        <v/>
      </c>
      <c r="R119" s="82" t="str">
        <f aca="false">IF(R120&gt;0,"НУ","")</f>
        <v/>
      </c>
      <c r="S119" s="82" t="str">
        <f aca="false">IF(S120&gt;0,"НУ","")</f>
        <v/>
      </c>
      <c r="T119" s="82" t="str">
        <f aca="false">IF(T120&gt;0,"НУ","")</f>
        <v/>
      </c>
      <c r="U119" s="82" t="str">
        <f aca="false">IF(U120&gt;0,"НУ","")</f>
        <v/>
      </c>
      <c r="V119" s="82" t="str">
        <f aca="false">IF(V120&gt;0,"НУ","")</f>
        <v/>
      </c>
      <c r="W119" s="82" t="str">
        <f aca="false">IF(W120&gt;0,"НУ","")</f>
        <v/>
      </c>
      <c r="X119" s="82" t="str">
        <f aca="false">IF(X120&gt;0,"НУ","")</f>
        <v/>
      </c>
      <c r="Y119" s="82" t="str">
        <f aca="false">IF(Y120&gt;0,"НУ","")</f>
        <v/>
      </c>
      <c r="Z119" s="82" t="str">
        <f aca="false">IF(Z120&gt;0,"НУ","")</f>
        <v/>
      </c>
      <c r="AA119" s="82" t="str">
        <f aca="false">IF(AA120&gt;0,"НУ","")</f>
        <v/>
      </c>
      <c r="AB119" s="82" t="str">
        <f aca="false">IF(AB120&gt;0,"НУ","")</f>
        <v/>
      </c>
      <c r="AC119" s="82" t="str">
        <f aca="false">IF(AC120&gt;0,"НУ","")</f>
        <v/>
      </c>
      <c r="AD119" s="82" t="str">
        <f aca="false">IF(AD120&gt;0,"НУ","")</f>
        <v/>
      </c>
      <c r="AE119" s="82" t="str">
        <f aca="false">IF(AE120&gt;0,"НУ","")</f>
        <v/>
      </c>
      <c r="AF119" s="82" t="str">
        <f aca="false">IF(AF120&gt;0,"НУ","")</f>
        <v/>
      </c>
      <c r="AG119" s="82" t="str">
        <f aca="false">IF(AG120&gt;0,"НУ","")</f>
        <v/>
      </c>
      <c r="AH119" s="82"/>
      <c r="AI119" s="82"/>
      <c r="AJ119" s="173"/>
      <c r="AK119" s="93"/>
      <c r="AL119" s="94"/>
      <c r="AM119" s="95"/>
      <c r="AN119" s="96"/>
      <c r="AO119" s="70"/>
      <c r="AP119" s="70"/>
      <c r="AQ119" s="70"/>
      <c r="AR119" s="98"/>
      <c r="AS119" s="98"/>
      <c r="AT119" s="98"/>
      <c r="AU119" s="98"/>
      <c r="AV119" s="98"/>
      <c r="AW119" s="98"/>
      <c r="AX119" s="98"/>
      <c r="AY119" s="99"/>
      <c r="AZ119" s="99"/>
      <c r="BA119" s="73"/>
    </row>
    <row r="120" customFormat="false" ht="13.5" hidden="false" customHeight="true" outlineLevel="0" collapsed="false">
      <c r="A120" s="57"/>
      <c r="B120" s="58"/>
      <c r="C120" s="102"/>
      <c r="D120" s="60"/>
      <c r="E120" s="101"/>
      <c r="F120" s="87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91"/>
      <c r="AK120" s="93"/>
      <c r="AL120" s="94"/>
      <c r="AM120" s="95"/>
      <c r="AN120" s="96"/>
      <c r="AO120" s="70"/>
      <c r="AP120" s="70"/>
      <c r="AQ120" s="70"/>
      <c r="AR120" s="98"/>
      <c r="AS120" s="98"/>
      <c r="AT120" s="98"/>
      <c r="AU120" s="98"/>
      <c r="AV120" s="98"/>
      <c r="AW120" s="98"/>
      <c r="AX120" s="98"/>
      <c r="AY120" s="99"/>
      <c r="AZ120" s="99"/>
      <c r="BA120" s="73"/>
    </row>
    <row r="121" customFormat="false" ht="12.75" hidden="false" customHeight="true" outlineLevel="0" collapsed="false">
      <c r="A121" s="57" t="n">
        <v>28</v>
      </c>
      <c r="B121" s="58" t="str">
        <f aca="false">IFERROR(VLOOKUP($C121,Списки!$A$1:$C$3999,2,0),"")</f>
        <v/>
      </c>
      <c r="C121" s="102"/>
      <c r="D121" s="60" t="str">
        <f aca="false">IFERROR(VLOOKUP($C121,Списки!$A$1:$C$3999,3,0),"")</f>
        <v/>
      </c>
      <c r="E121" s="92"/>
      <c r="F121" s="61" t="str">
        <f aca="false">VLOOKUP(F$11,Графік!$A$5:$C$32,3,0)</f>
        <v>Р</v>
      </c>
      <c r="G121" s="158" t="str">
        <f aca="false">VLOOKUP(G$11,Графік!$A$5:$C$32,3,0)</f>
        <v>Р</v>
      </c>
      <c r="H121" s="158" t="str">
        <f aca="false">VLOOKUP(H$11,Графік!$A$5:$C$32,3,0)</f>
        <v>ВВ</v>
      </c>
      <c r="I121" s="158" t="str">
        <f aca="false">VLOOKUP(I$11,Графік!$A$5:$C$32,3,0)</f>
        <v>ВВ</v>
      </c>
      <c r="J121" s="158" t="str">
        <f aca="false">VLOOKUP(J$11,Графік!$A$5:$C$32,3,0)</f>
        <v>Р</v>
      </c>
      <c r="K121" s="158" t="str">
        <f aca="false">VLOOKUP(K$11,Графік!$A$5:$C$32,3,0)</f>
        <v>Р</v>
      </c>
      <c r="L121" s="158" t="str">
        <f aca="false">VLOOKUP(L$11,Графік!$A$5:$C$32,3,0)</f>
        <v>Р</v>
      </c>
      <c r="M121" s="158" t="str">
        <f aca="false">VLOOKUP(M$11,Графік!$A$5:$C$32,3,0)</f>
        <v>Р</v>
      </c>
      <c r="N121" s="158" t="str">
        <f aca="false">VLOOKUP(N$11,Графік!$A$5:$C$32,3,0)</f>
        <v>ВВ</v>
      </c>
      <c r="O121" s="158" t="str">
        <f aca="false">VLOOKUP(O$11,Графік!$A$5:$C$32,3,0)</f>
        <v>ВВ</v>
      </c>
      <c r="P121" s="158" t="str">
        <f aca="false">VLOOKUP(P$11,Графік!$A$5:$C$32,3,0)</f>
        <v>Р</v>
      </c>
      <c r="Q121" s="158" t="str">
        <f aca="false">VLOOKUP(Q$11,Графік!$A$5:$C$32,3,0)</f>
        <v>Р</v>
      </c>
      <c r="R121" s="158" t="str">
        <f aca="false">VLOOKUP(R$11,Графік!$A$5:$C$32,3,0)</f>
        <v>Р</v>
      </c>
      <c r="S121" s="158" t="str">
        <f aca="false">VLOOKUP(S$11,Графік!$A$5:$C$32,3,0)</f>
        <v>Р</v>
      </c>
      <c r="T121" s="158" t="str">
        <f aca="false">VLOOKUP(T$11,Графік!$A$5:$C$32,3,0)</f>
        <v>ВВ</v>
      </c>
      <c r="U121" s="158" t="str">
        <f aca="false">VLOOKUP(U$11,Графік!$A$5:$C$32,3,0)</f>
        <v>ВВ</v>
      </c>
      <c r="V121" s="158" t="str">
        <f aca="false">VLOOKUP(V$11,Графік!$A$5:$C$32,3,0)</f>
        <v>Р</v>
      </c>
      <c r="W121" s="158" t="str">
        <f aca="false">VLOOKUP(W$11,Графік!$A$5:$C$32,3,0)</f>
        <v>Р</v>
      </c>
      <c r="X121" s="158" t="str">
        <f aca="false">VLOOKUP(X$11,Графік!$A$5:$C$32,3,0)</f>
        <v>Р</v>
      </c>
      <c r="Y121" s="158" t="str">
        <f aca="false">VLOOKUP(Y$11,Графік!$A$5:$C$32,3,0)</f>
        <v>Р</v>
      </c>
      <c r="Z121" s="158" t="str">
        <f aca="false">VLOOKUP(Z$11,Графік!$A$5:$C$32,3,0)</f>
        <v>ВВ</v>
      </c>
      <c r="AA121" s="158" t="str">
        <f aca="false">VLOOKUP(AA$11,Графік!$A$5:$C$32,3,0)</f>
        <v>ВВ</v>
      </c>
      <c r="AB121" s="158" t="str">
        <f aca="false">VLOOKUP(AB$11,Графік!$A$5:$C$32,3,0)</f>
        <v>Р</v>
      </c>
      <c r="AC121" s="158" t="str">
        <f aca="false">VLOOKUP(AC$11,Графік!$A$5:$C$32,3,0)</f>
        <v>Р</v>
      </c>
      <c r="AD121" s="158" t="str">
        <f aca="false">VLOOKUP(AD$11,Графік!$A$5:$C$32,3,0)</f>
        <v>Р</v>
      </c>
      <c r="AE121" s="158" t="str">
        <f aca="false">VLOOKUP(AE$11,Графік!$A$5:$C$32,3,0)</f>
        <v>Р</v>
      </c>
      <c r="AF121" s="158" t="str">
        <f aca="false">VLOOKUP(AF$11,Графік!$A$5:$C$32,3,0)</f>
        <v>ВВ</v>
      </c>
      <c r="AG121" s="158" t="str">
        <f aca="false">VLOOKUP(AG$11,Графік!$A$5:$C$32,3,0)</f>
        <v>ВВ</v>
      </c>
      <c r="AH121" s="158"/>
      <c r="AI121" s="158"/>
      <c r="AJ121" s="161"/>
      <c r="AK121" s="93" t="n">
        <f aca="false">SUMIF($F121:$AJ124,"Р",$F122:$AJ122)</f>
        <v>144</v>
      </c>
      <c r="AL121" s="94" t="n">
        <f aca="false">SUMIF($F123:$AJ124,"НУ",$F124:$AJ124)</f>
        <v>0</v>
      </c>
      <c r="AM121" s="95" t="n">
        <f aca="false">SUMIF(F121:AJ124,"РВ",F122:AJ122)</f>
        <v>0</v>
      </c>
      <c r="AN121" s="96" t="n">
        <f aca="false">AK121+AL121+AM121</f>
        <v>144</v>
      </c>
      <c r="AO121" s="70" t="n">
        <f aca="false">COUNTIF($F121:$AJ124,"=Р")</f>
        <v>18</v>
      </c>
      <c r="AP121" s="97" t="n">
        <f aca="false">COUNTIF($F121:$AJ124,"=ВВ")</f>
        <v>10</v>
      </c>
      <c r="AQ121" s="97" t="n">
        <f aca="false">COUNTIF($F121:$AJ124,"=В")</f>
        <v>0</v>
      </c>
      <c r="AR121" s="98" t="n">
        <f aca="false">COUNTIF($F121:$AJ124,"=НА")</f>
        <v>0</v>
      </c>
      <c r="AS121" s="98" t="n">
        <f aca="false">COUNTIF(F121:AJ124,"=ТН")</f>
        <v>0</v>
      </c>
      <c r="AT121" s="98" t="n">
        <f aca="false">COUNTIF($F121:$AJ124,"=ВД")</f>
        <v>0</v>
      </c>
      <c r="AU121" s="98" t="n">
        <f aca="false">COUNTIF($F121:$AJ124,"=ВП")</f>
        <v>0</v>
      </c>
      <c r="AV121" s="98" t="n">
        <f aca="false">COUNTIF($F121:$AJ124,"=ДД")</f>
        <v>0</v>
      </c>
      <c r="AW121" s="98" t="n">
        <f aca="false">COUNTIF($F121:$AJ124,"=П")</f>
        <v>0</v>
      </c>
      <c r="AX121" s="98" t="n">
        <f aca="false">COUNTIF($F121:$AJ124,"=ПР")</f>
        <v>0</v>
      </c>
      <c r="AY121" s="99" t="n">
        <f aca="false">COUNTIF($F121:$AJ124,"=І")</f>
        <v>0</v>
      </c>
      <c r="AZ121" s="99" t="n">
        <f aca="false">COUNTIF($F121:$AJ124,"=НЗ")</f>
        <v>0</v>
      </c>
      <c r="BA121" s="73" t="str">
        <f aca="false">IF(C121&gt;1,Графік!$D$36,"")</f>
        <v/>
      </c>
    </row>
    <row r="122" customFormat="false" ht="12.75" hidden="false" customHeight="true" outlineLevel="0" collapsed="false">
      <c r="A122" s="57"/>
      <c r="B122" s="58"/>
      <c r="C122" s="102"/>
      <c r="D122" s="60"/>
      <c r="E122" s="100"/>
      <c r="F122" s="75" t="n">
        <f aca="false">IF(F121="Р",8,"")</f>
        <v>8</v>
      </c>
      <c r="G122" s="76" t="n">
        <f aca="false">IF(G121="Р",8,"")</f>
        <v>8</v>
      </c>
      <c r="H122" s="170" t="str">
        <f aca="false">IF(H121="Р",8,"")</f>
        <v/>
      </c>
      <c r="I122" s="170" t="str">
        <f aca="false">IF(I121="Р",8,"")</f>
        <v/>
      </c>
      <c r="J122" s="170" t="n">
        <f aca="false">IF(J121="Р",8,"")</f>
        <v>8</v>
      </c>
      <c r="K122" s="170" t="n">
        <f aca="false">IF(K121="Р",8,"")</f>
        <v>8</v>
      </c>
      <c r="L122" s="170" t="n">
        <f aca="false">IF(L121="Р",8,"")</f>
        <v>8</v>
      </c>
      <c r="M122" s="170" t="n">
        <f aca="false">IF(M121="Р",8,"")</f>
        <v>8</v>
      </c>
      <c r="N122" s="170" t="str">
        <f aca="false">IF(N121="Р",8,"")</f>
        <v/>
      </c>
      <c r="O122" s="170" t="str">
        <f aca="false">IF(O121="Р",8,"")</f>
        <v/>
      </c>
      <c r="P122" s="170" t="n">
        <f aca="false">IF(P121="Р",8,"")</f>
        <v>8</v>
      </c>
      <c r="Q122" s="170" t="n">
        <f aca="false">IF(Q121="Р",8,"")</f>
        <v>8</v>
      </c>
      <c r="R122" s="170" t="n">
        <f aca="false">IF(R121="Р",8,"")</f>
        <v>8</v>
      </c>
      <c r="S122" s="170" t="n">
        <f aca="false">IF(S121="Р",8,"")</f>
        <v>8</v>
      </c>
      <c r="T122" s="170" t="str">
        <f aca="false">IF(T121="Р",8,"")</f>
        <v/>
      </c>
      <c r="U122" s="170" t="str">
        <f aca="false">IF(U121="Р",8,"")</f>
        <v/>
      </c>
      <c r="V122" s="170" t="n">
        <f aca="false">IF(V121="Р",8,"")</f>
        <v>8</v>
      </c>
      <c r="W122" s="170" t="n">
        <f aca="false">IF(W121="Р",8,"")</f>
        <v>8</v>
      </c>
      <c r="X122" s="170" t="n">
        <f aca="false">IF(X121="Р",8,"")</f>
        <v>8</v>
      </c>
      <c r="Y122" s="170" t="n">
        <f aca="false">IF(Y121="Р",8,"")</f>
        <v>8</v>
      </c>
      <c r="Z122" s="170" t="str">
        <f aca="false">IF(Z121="Р",8,"")</f>
        <v/>
      </c>
      <c r="AA122" s="170" t="str">
        <f aca="false">IF(AA121="Р",8,"")</f>
        <v/>
      </c>
      <c r="AB122" s="170" t="n">
        <f aca="false">IF(AB121="Р",8,"")</f>
        <v>8</v>
      </c>
      <c r="AC122" s="170" t="n">
        <f aca="false">IF(AC121="Р",8,"")</f>
        <v>8</v>
      </c>
      <c r="AD122" s="170" t="n">
        <f aca="false">IF(AD121="Р",8,"")</f>
        <v>8</v>
      </c>
      <c r="AE122" s="170" t="n">
        <f aca="false">IF(AE121="Р",8,"")</f>
        <v>8</v>
      </c>
      <c r="AF122" s="170" t="str">
        <f aca="false">IF(AF121="Р",8,"")</f>
        <v/>
      </c>
      <c r="AG122" s="170" t="str">
        <f aca="false">IF(AG121="Р",8,"")</f>
        <v/>
      </c>
      <c r="AH122" s="76"/>
      <c r="AI122" s="76"/>
      <c r="AJ122" s="79"/>
      <c r="AK122" s="93"/>
      <c r="AL122" s="94"/>
      <c r="AM122" s="95"/>
      <c r="AN122" s="96"/>
      <c r="AO122" s="70"/>
      <c r="AP122" s="70"/>
      <c r="AQ122" s="70"/>
      <c r="AR122" s="98"/>
      <c r="AS122" s="98"/>
      <c r="AT122" s="98"/>
      <c r="AU122" s="98"/>
      <c r="AV122" s="98"/>
      <c r="AW122" s="98"/>
      <c r="AX122" s="98"/>
      <c r="AY122" s="99"/>
      <c r="AZ122" s="99"/>
      <c r="BA122" s="73"/>
    </row>
    <row r="123" customFormat="false" ht="12.75" hidden="false" customHeight="true" outlineLevel="0" collapsed="false">
      <c r="A123" s="57"/>
      <c r="B123" s="58"/>
      <c r="C123" s="102"/>
      <c r="D123" s="60"/>
      <c r="E123" s="100"/>
      <c r="F123" s="82" t="str">
        <f aca="false">IF(F124&gt;0,"НУ","")</f>
        <v/>
      </c>
      <c r="G123" s="82" t="str">
        <f aca="false">IF(G124&gt;0,"НУ","")</f>
        <v/>
      </c>
      <c r="H123" s="82" t="str">
        <f aca="false">IF(H124&gt;0,"НУ","")</f>
        <v/>
      </c>
      <c r="I123" s="82" t="str">
        <f aca="false">IF(I124&gt;0,"НУ","")</f>
        <v/>
      </c>
      <c r="J123" s="82" t="str">
        <f aca="false">IF(J124&gt;0,"НУ","")</f>
        <v/>
      </c>
      <c r="K123" s="82" t="str">
        <f aca="false">IF(K124&gt;0,"НУ","")</f>
        <v/>
      </c>
      <c r="L123" s="82" t="str">
        <f aca="false">IF(L124&gt;0,"НУ","")</f>
        <v/>
      </c>
      <c r="M123" s="82" t="str">
        <f aca="false">IF(M124&gt;0,"НУ","")</f>
        <v/>
      </c>
      <c r="N123" s="82" t="str">
        <f aca="false">IF(N124&gt;0,"НУ","")</f>
        <v/>
      </c>
      <c r="O123" s="82" t="str">
        <f aca="false">IF(O124&gt;0,"НУ","")</f>
        <v/>
      </c>
      <c r="P123" s="82" t="str">
        <f aca="false">IF(P124&gt;0,"НУ","")</f>
        <v/>
      </c>
      <c r="Q123" s="82" t="str">
        <f aca="false">IF(Q124&gt;0,"НУ","")</f>
        <v/>
      </c>
      <c r="R123" s="82" t="str">
        <f aca="false">IF(R124&gt;0,"НУ","")</f>
        <v/>
      </c>
      <c r="S123" s="82" t="str">
        <f aca="false">IF(S124&gt;0,"НУ","")</f>
        <v/>
      </c>
      <c r="T123" s="82" t="str">
        <f aca="false">IF(T124&gt;0,"НУ","")</f>
        <v/>
      </c>
      <c r="U123" s="82" t="str">
        <f aca="false">IF(U124&gt;0,"НУ","")</f>
        <v/>
      </c>
      <c r="V123" s="82" t="str">
        <f aca="false">IF(V124&gt;0,"НУ","")</f>
        <v/>
      </c>
      <c r="W123" s="82" t="str">
        <f aca="false">IF(W124&gt;0,"НУ","")</f>
        <v/>
      </c>
      <c r="X123" s="82" t="str">
        <f aca="false">IF(X124&gt;0,"НУ","")</f>
        <v/>
      </c>
      <c r="Y123" s="82" t="str">
        <f aca="false">IF(Y124&gt;0,"НУ","")</f>
        <v/>
      </c>
      <c r="Z123" s="82" t="str">
        <f aca="false">IF(Z124&gt;0,"НУ","")</f>
        <v/>
      </c>
      <c r="AA123" s="82" t="str">
        <f aca="false">IF(AA124&gt;0,"НУ","")</f>
        <v/>
      </c>
      <c r="AB123" s="82" t="str">
        <f aca="false">IF(AB124&gt;0,"НУ","")</f>
        <v/>
      </c>
      <c r="AC123" s="82" t="str">
        <f aca="false">IF(AC124&gt;0,"НУ","")</f>
        <v/>
      </c>
      <c r="AD123" s="82" t="str">
        <f aca="false">IF(AD124&gt;0,"НУ","")</f>
        <v/>
      </c>
      <c r="AE123" s="82" t="str">
        <f aca="false">IF(AE124&gt;0,"НУ","")</f>
        <v/>
      </c>
      <c r="AF123" s="82" t="str">
        <f aca="false">IF(AF124&gt;0,"НУ","")</f>
        <v/>
      </c>
      <c r="AG123" s="82" t="str">
        <f aca="false">IF(AG124&gt;0,"НУ","")</f>
        <v/>
      </c>
      <c r="AH123" s="82"/>
      <c r="AI123" s="82"/>
      <c r="AJ123" s="173"/>
      <c r="AK123" s="93"/>
      <c r="AL123" s="94"/>
      <c r="AM123" s="95"/>
      <c r="AN123" s="96"/>
      <c r="AO123" s="70"/>
      <c r="AP123" s="70"/>
      <c r="AQ123" s="70"/>
      <c r="AR123" s="98"/>
      <c r="AS123" s="98"/>
      <c r="AT123" s="98"/>
      <c r="AU123" s="98"/>
      <c r="AV123" s="98"/>
      <c r="AW123" s="98"/>
      <c r="AX123" s="98"/>
      <c r="AY123" s="99"/>
      <c r="AZ123" s="99"/>
      <c r="BA123" s="73"/>
    </row>
    <row r="124" customFormat="false" ht="13.5" hidden="false" customHeight="true" outlineLevel="0" collapsed="false">
      <c r="A124" s="57"/>
      <c r="B124" s="58"/>
      <c r="C124" s="102"/>
      <c r="D124" s="60"/>
      <c r="E124" s="101"/>
      <c r="F124" s="87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91"/>
      <c r="AK124" s="93"/>
      <c r="AL124" s="94"/>
      <c r="AM124" s="95"/>
      <c r="AN124" s="96"/>
      <c r="AO124" s="70"/>
      <c r="AP124" s="70"/>
      <c r="AQ124" s="70"/>
      <c r="AR124" s="98"/>
      <c r="AS124" s="98"/>
      <c r="AT124" s="98"/>
      <c r="AU124" s="98"/>
      <c r="AV124" s="98"/>
      <c r="AW124" s="98"/>
      <c r="AX124" s="98"/>
      <c r="AY124" s="99"/>
      <c r="AZ124" s="99"/>
      <c r="BA124" s="73"/>
    </row>
    <row r="125" customFormat="false" ht="12.75" hidden="false" customHeight="true" outlineLevel="0" collapsed="false">
      <c r="A125" s="57" t="n">
        <v>29</v>
      </c>
      <c r="B125" s="58" t="str">
        <f aca="false">IFERROR(VLOOKUP($C125,Списки!$A$1:$C$3999,2,0),"")</f>
        <v/>
      </c>
      <c r="C125" s="102"/>
      <c r="D125" s="60" t="str">
        <f aca="false">IFERROR(VLOOKUP($C125,Списки!$A$1:$C$3999,3,0),"")</f>
        <v/>
      </c>
      <c r="E125" s="92"/>
      <c r="F125" s="61" t="str">
        <f aca="false">VLOOKUP(F$11,Графік!$A$5:$C$32,3,0)</f>
        <v>Р</v>
      </c>
      <c r="G125" s="158" t="str">
        <f aca="false">VLOOKUP(G$11,Графік!$A$5:$C$32,3,0)</f>
        <v>Р</v>
      </c>
      <c r="H125" s="158" t="str">
        <f aca="false">VLOOKUP(H$11,Графік!$A$5:$C$32,3,0)</f>
        <v>ВВ</v>
      </c>
      <c r="I125" s="158" t="str">
        <f aca="false">VLOOKUP(I$11,Графік!$A$5:$C$32,3,0)</f>
        <v>ВВ</v>
      </c>
      <c r="J125" s="158" t="str">
        <f aca="false">VLOOKUP(J$11,Графік!$A$5:$C$32,3,0)</f>
        <v>Р</v>
      </c>
      <c r="K125" s="158" t="str">
        <f aca="false">VLOOKUP(K$11,Графік!$A$5:$C$32,3,0)</f>
        <v>Р</v>
      </c>
      <c r="L125" s="158" t="str">
        <f aca="false">VLOOKUP(L$11,Графік!$A$5:$C$32,3,0)</f>
        <v>Р</v>
      </c>
      <c r="M125" s="158" t="str">
        <f aca="false">VLOOKUP(M$11,Графік!$A$5:$C$32,3,0)</f>
        <v>Р</v>
      </c>
      <c r="N125" s="158" t="str">
        <f aca="false">VLOOKUP(N$11,Графік!$A$5:$C$32,3,0)</f>
        <v>ВВ</v>
      </c>
      <c r="O125" s="158" t="str">
        <f aca="false">VLOOKUP(O$11,Графік!$A$5:$C$32,3,0)</f>
        <v>ВВ</v>
      </c>
      <c r="P125" s="158" t="str">
        <f aca="false">VLOOKUP(P$11,Графік!$A$5:$C$32,3,0)</f>
        <v>Р</v>
      </c>
      <c r="Q125" s="158" t="str">
        <f aca="false">VLOOKUP(Q$11,Графік!$A$5:$C$32,3,0)</f>
        <v>Р</v>
      </c>
      <c r="R125" s="158" t="str">
        <f aca="false">VLOOKUP(R$11,Графік!$A$5:$C$32,3,0)</f>
        <v>Р</v>
      </c>
      <c r="S125" s="158" t="str">
        <f aca="false">VLOOKUP(S$11,Графік!$A$5:$C$32,3,0)</f>
        <v>Р</v>
      </c>
      <c r="T125" s="158" t="str">
        <f aca="false">VLOOKUP(T$11,Графік!$A$5:$C$32,3,0)</f>
        <v>ВВ</v>
      </c>
      <c r="U125" s="158" t="str">
        <f aca="false">VLOOKUP(U$11,Графік!$A$5:$C$32,3,0)</f>
        <v>ВВ</v>
      </c>
      <c r="V125" s="158" t="str">
        <f aca="false">VLOOKUP(V$11,Графік!$A$5:$C$32,3,0)</f>
        <v>Р</v>
      </c>
      <c r="W125" s="158" t="str">
        <f aca="false">VLOOKUP(W$11,Графік!$A$5:$C$32,3,0)</f>
        <v>Р</v>
      </c>
      <c r="X125" s="158" t="str">
        <f aca="false">VLOOKUP(X$11,Графік!$A$5:$C$32,3,0)</f>
        <v>Р</v>
      </c>
      <c r="Y125" s="158" t="str">
        <f aca="false">VLOOKUP(Y$11,Графік!$A$5:$C$32,3,0)</f>
        <v>Р</v>
      </c>
      <c r="Z125" s="158" t="str">
        <f aca="false">VLOOKUP(Z$11,Графік!$A$5:$C$32,3,0)</f>
        <v>ВВ</v>
      </c>
      <c r="AA125" s="158" t="str">
        <f aca="false">VLOOKUP(AA$11,Графік!$A$5:$C$32,3,0)</f>
        <v>ВВ</v>
      </c>
      <c r="AB125" s="158" t="str">
        <f aca="false">VLOOKUP(AB$11,Графік!$A$5:$C$32,3,0)</f>
        <v>Р</v>
      </c>
      <c r="AC125" s="158" t="str">
        <f aca="false">VLOOKUP(AC$11,Графік!$A$5:$C$32,3,0)</f>
        <v>Р</v>
      </c>
      <c r="AD125" s="158" t="str">
        <f aca="false">VLOOKUP(AD$11,Графік!$A$5:$C$32,3,0)</f>
        <v>Р</v>
      </c>
      <c r="AE125" s="158" t="str">
        <f aca="false">VLOOKUP(AE$11,Графік!$A$5:$C$32,3,0)</f>
        <v>Р</v>
      </c>
      <c r="AF125" s="158" t="str">
        <f aca="false">VLOOKUP(AF$11,Графік!$A$5:$C$32,3,0)</f>
        <v>ВВ</v>
      </c>
      <c r="AG125" s="158" t="str">
        <f aca="false">VLOOKUP(AG$11,Графік!$A$5:$C$32,3,0)</f>
        <v>ВВ</v>
      </c>
      <c r="AH125" s="158"/>
      <c r="AI125" s="158"/>
      <c r="AJ125" s="161"/>
      <c r="AK125" s="93" t="n">
        <f aca="false">SUMIF($F125:$AJ128,"Р",$F126:$AJ126)</f>
        <v>144</v>
      </c>
      <c r="AL125" s="94" t="n">
        <f aca="false">SUMIF($F127:$AJ128,"НУ",$F128:$AJ128)</f>
        <v>0</v>
      </c>
      <c r="AM125" s="95" t="n">
        <f aca="false">SUMIF(F125:AJ128,"РВ",F126:AJ126)</f>
        <v>0</v>
      </c>
      <c r="AN125" s="96" t="n">
        <f aca="false">AK125+AL125+AM125</f>
        <v>144</v>
      </c>
      <c r="AO125" s="70" t="n">
        <f aca="false">COUNTIF($F125:$AJ128,"=Р")</f>
        <v>18</v>
      </c>
      <c r="AP125" s="97" t="n">
        <f aca="false">COUNTIF($F125:$AJ128,"=ВВ")</f>
        <v>10</v>
      </c>
      <c r="AQ125" s="97" t="n">
        <f aca="false">COUNTIF($F125:$AJ128,"=В")</f>
        <v>0</v>
      </c>
      <c r="AR125" s="98" t="n">
        <f aca="false">COUNTIF($F125:$AJ128,"=НА")</f>
        <v>0</v>
      </c>
      <c r="AS125" s="98" t="n">
        <f aca="false">COUNTIF(F125:AJ128,"=ТН")</f>
        <v>0</v>
      </c>
      <c r="AT125" s="98" t="n">
        <f aca="false">COUNTIF($F125:$AJ128,"=ВД")</f>
        <v>0</v>
      </c>
      <c r="AU125" s="98" t="n">
        <f aca="false">COUNTIF($F125:$AJ128,"=ВП")</f>
        <v>0</v>
      </c>
      <c r="AV125" s="98" t="n">
        <f aca="false">COUNTIF($F125:$AJ128,"=ДД")</f>
        <v>0</v>
      </c>
      <c r="AW125" s="98" t="n">
        <f aca="false">COUNTIF($F125:$AJ128,"=П")</f>
        <v>0</v>
      </c>
      <c r="AX125" s="98" t="n">
        <f aca="false">COUNTIF($F125:$AJ128,"=ПР")</f>
        <v>0</v>
      </c>
      <c r="AY125" s="99" t="n">
        <f aca="false">COUNTIF($F125:$AJ128,"=І")</f>
        <v>0</v>
      </c>
      <c r="AZ125" s="99" t="n">
        <f aca="false">COUNTIF($F125:$AJ128,"=НЗ")</f>
        <v>0</v>
      </c>
      <c r="BA125" s="73" t="str">
        <f aca="false">IF(C125&gt;1,Графік!$D$36,"")</f>
        <v/>
      </c>
    </row>
    <row r="126" customFormat="false" ht="12.75" hidden="false" customHeight="true" outlineLevel="0" collapsed="false">
      <c r="A126" s="57"/>
      <c r="B126" s="58"/>
      <c r="C126" s="102"/>
      <c r="D126" s="60"/>
      <c r="E126" s="100"/>
      <c r="F126" s="75" t="n">
        <f aca="false">IF(F125="Р",8,"")</f>
        <v>8</v>
      </c>
      <c r="G126" s="76" t="n">
        <f aca="false">IF(G125="Р",8,"")</f>
        <v>8</v>
      </c>
      <c r="H126" s="170" t="str">
        <f aca="false">IF(H125="Р",8,"")</f>
        <v/>
      </c>
      <c r="I126" s="170" t="str">
        <f aca="false">IF(I125="Р",8,"")</f>
        <v/>
      </c>
      <c r="J126" s="170" t="n">
        <f aca="false">IF(J125="Р",8,"")</f>
        <v>8</v>
      </c>
      <c r="K126" s="170" t="n">
        <f aca="false">IF(K125="Р",8,"")</f>
        <v>8</v>
      </c>
      <c r="L126" s="170" t="n">
        <f aca="false">IF(L125="Р",8,"")</f>
        <v>8</v>
      </c>
      <c r="M126" s="170" t="n">
        <f aca="false">IF(M125="Р",8,"")</f>
        <v>8</v>
      </c>
      <c r="N126" s="170" t="str">
        <f aca="false">IF(N125="Р",8,"")</f>
        <v/>
      </c>
      <c r="O126" s="170" t="str">
        <f aca="false">IF(O125="Р",8,"")</f>
        <v/>
      </c>
      <c r="P126" s="170" t="n">
        <f aca="false">IF(P125="Р",8,"")</f>
        <v>8</v>
      </c>
      <c r="Q126" s="170" t="n">
        <f aca="false">IF(Q125="Р",8,"")</f>
        <v>8</v>
      </c>
      <c r="R126" s="170" t="n">
        <f aca="false">IF(R125="Р",8,"")</f>
        <v>8</v>
      </c>
      <c r="S126" s="170" t="n">
        <f aca="false">IF(S125="Р",8,"")</f>
        <v>8</v>
      </c>
      <c r="T126" s="170" t="str">
        <f aca="false">IF(T125="Р",8,"")</f>
        <v/>
      </c>
      <c r="U126" s="170" t="str">
        <f aca="false">IF(U125="Р",8,"")</f>
        <v/>
      </c>
      <c r="V126" s="170" t="n">
        <f aca="false">IF(V125="Р",8,"")</f>
        <v>8</v>
      </c>
      <c r="W126" s="170" t="n">
        <f aca="false">IF(W125="Р",8,"")</f>
        <v>8</v>
      </c>
      <c r="X126" s="170" t="n">
        <f aca="false">IF(X125="Р",8,"")</f>
        <v>8</v>
      </c>
      <c r="Y126" s="170" t="n">
        <f aca="false">IF(Y125="Р",8,"")</f>
        <v>8</v>
      </c>
      <c r="Z126" s="170" t="str">
        <f aca="false">IF(Z125="Р",8,"")</f>
        <v/>
      </c>
      <c r="AA126" s="170" t="str">
        <f aca="false">IF(AA125="Р",8,"")</f>
        <v/>
      </c>
      <c r="AB126" s="170" t="n">
        <f aca="false">IF(AB125="Р",8,"")</f>
        <v>8</v>
      </c>
      <c r="AC126" s="170" t="n">
        <f aca="false">IF(AC125="Р",8,"")</f>
        <v>8</v>
      </c>
      <c r="AD126" s="170" t="n">
        <f aca="false">IF(AD125="Р",8,"")</f>
        <v>8</v>
      </c>
      <c r="AE126" s="170" t="n">
        <f aca="false">IF(AE125="Р",8,"")</f>
        <v>8</v>
      </c>
      <c r="AF126" s="170" t="str">
        <f aca="false">IF(AF125="Р",8,"")</f>
        <v/>
      </c>
      <c r="AG126" s="170" t="str">
        <f aca="false">IF(AG125="Р",8,"")</f>
        <v/>
      </c>
      <c r="AH126" s="76"/>
      <c r="AI126" s="76"/>
      <c r="AJ126" s="79"/>
      <c r="AK126" s="93"/>
      <c r="AL126" s="94"/>
      <c r="AM126" s="95"/>
      <c r="AN126" s="96"/>
      <c r="AO126" s="70"/>
      <c r="AP126" s="70"/>
      <c r="AQ126" s="70"/>
      <c r="AR126" s="98"/>
      <c r="AS126" s="98"/>
      <c r="AT126" s="98"/>
      <c r="AU126" s="98"/>
      <c r="AV126" s="98"/>
      <c r="AW126" s="98"/>
      <c r="AX126" s="98"/>
      <c r="AY126" s="99"/>
      <c r="AZ126" s="99"/>
      <c r="BA126" s="73"/>
    </row>
    <row r="127" customFormat="false" ht="12.75" hidden="false" customHeight="true" outlineLevel="0" collapsed="false">
      <c r="A127" s="57"/>
      <c r="B127" s="58"/>
      <c r="C127" s="102"/>
      <c r="D127" s="60"/>
      <c r="E127" s="100"/>
      <c r="F127" s="82" t="str">
        <f aca="false">IF(F128&gt;0,"НУ","")</f>
        <v/>
      </c>
      <c r="G127" s="82" t="str">
        <f aca="false">IF(G128&gt;0,"НУ","")</f>
        <v/>
      </c>
      <c r="H127" s="82" t="str">
        <f aca="false">IF(H128&gt;0,"НУ","")</f>
        <v/>
      </c>
      <c r="I127" s="82" t="str">
        <f aca="false">IF(I128&gt;0,"НУ","")</f>
        <v/>
      </c>
      <c r="J127" s="82" t="str">
        <f aca="false">IF(J128&gt;0,"НУ","")</f>
        <v/>
      </c>
      <c r="K127" s="82" t="str">
        <f aca="false">IF(K128&gt;0,"НУ","")</f>
        <v/>
      </c>
      <c r="L127" s="82" t="str">
        <f aca="false">IF(L128&gt;0,"НУ","")</f>
        <v/>
      </c>
      <c r="M127" s="82" t="str">
        <f aca="false">IF(M128&gt;0,"НУ","")</f>
        <v/>
      </c>
      <c r="N127" s="82" t="str">
        <f aca="false">IF(N128&gt;0,"НУ","")</f>
        <v/>
      </c>
      <c r="O127" s="82" t="str">
        <f aca="false">IF(O128&gt;0,"НУ","")</f>
        <v/>
      </c>
      <c r="P127" s="82" t="str">
        <f aca="false">IF(P128&gt;0,"НУ","")</f>
        <v/>
      </c>
      <c r="Q127" s="82" t="str">
        <f aca="false">IF(Q128&gt;0,"НУ","")</f>
        <v/>
      </c>
      <c r="R127" s="82" t="str">
        <f aca="false">IF(R128&gt;0,"НУ","")</f>
        <v/>
      </c>
      <c r="S127" s="82" t="str">
        <f aca="false">IF(S128&gt;0,"НУ","")</f>
        <v/>
      </c>
      <c r="T127" s="82" t="str">
        <f aca="false">IF(T128&gt;0,"НУ","")</f>
        <v/>
      </c>
      <c r="U127" s="82" t="str">
        <f aca="false">IF(U128&gt;0,"НУ","")</f>
        <v/>
      </c>
      <c r="V127" s="82" t="str">
        <f aca="false">IF(V128&gt;0,"НУ","")</f>
        <v/>
      </c>
      <c r="W127" s="82" t="str">
        <f aca="false">IF(W128&gt;0,"НУ","")</f>
        <v/>
      </c>
      <c r="X127" s="82" t="str">
        <f aca="false">IF(X128&gt;0,"НУ","")</f>
        <v/>
      </c>
      <c r="Y127" s="82" t="str">
        <f aca="false">IF(Y128&gt;0,"НУ","")</f>
        <v/>
      </c>
      <c r="Z127" s="82" t="str">
        <f aca="false">IF(Z128&gt;0,"НУ","")</f>
        <v/>
      </c>
      <c r="AA127" s="82" t="str">
        <f aca="false">IF(AA128&gt;0,"НУ","")</f>
        <v/>
      </c>
      <c r="AB127" s="82" t="str">
        <f aca="false">IF(AB128&gt;0,"НУ","")</f>
        <v/>
      </c>
      <c r="AC127" s="82" t="str">
        <f aca="false">IF(AC128&gt;0,"НУ","")</f>
        <v/>
      </c>
      <c r="AD127" s="82" t="str">
        <f aca="false">IF(AD128&gt;0,"НУ","")</f>
        <v/>
      </c>
      <c r="AE127" s="82" t="str">
        <f aca="false">IF(AE128&gt;0,"НУ","")</f>
        <v/>
      </c>
      <c r="AF127" s="82" t="str">
        <f aca="false">IF(AF128&gt;0,"НУ","")</f>
        <v/>
      </c>
      <c r="AG127" s="82" t="str">
        <f aca="false">IF(AG128&gt;0,"НУ","")</f>
        <v/>
      </c>
      <c r="AH127" s="82"/>
      <c r="AI127" s="82"/>
      <c r="AJ127" s="173"/>
      <c r="AK127" s="93"/>
      <c r="AL127" s="94"/>
      <c r="AM127" s="95"/>
      <c r="AN127" s="96"/>
      <c r="AO127" s="70"/>
      <c r="AP127" s="70"/>
      <c r="AQ127" s="70"/>
      <c r="AR127" s="98"/>
      <c r="AS127" s="98"/>
      <c r="AT127" s="98"/>
      <c r="AU127" s="98"/>
      <c r="AV127" s="98"/>
      <c r="AW127" s="98"/>
      <c r="AX127" s="98"/>
      <c r="AY127" s="99"/>
      <c r="AZ127" s="99"/>
      <c r="BA127" s="73"/>
    </row>
    <row r="128" customFormat="false" ht="13.5" hidden="false" customHeight="true" outlineLevel="0" collapsed="false">
      <c r="A128" s="57"/>
      <c r="B128" s="58"/>
      <c r="C128" s="102"/>
      <c r="D128" s="60"/>
      <c r="E128" s="101"/>
      <c r="F128" s="87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91"/>
      <c r="AK128" s="93"/>
      <c r="AL128" s="94"/>
      <c r="AM128" s="95"/>
      <c r="AN128" s="96"/>
      <c r="AO128" s="70"/>
      <c r="AP128" s="70"/>
      <c r="AQ128" s="70"/>
      <c r="AR128" s="98"/>
      <c r="AS128" s="98"/>
      <c r="AT128" s="98"/>
      <c r="AU128" s="98"/>
      <c r="AV128" s="98"/>
      <c r="AW128" s="98"/>
      <c r="AX128" s="98"/>
      <c r="AY128" s="99"/>
      <c r="AZ128" s="99"/>
      <c r="BA128" s="73"/>
    </row>
    <row r="129" customFormat="false" ht="12.75" hidden="false" customHeight="true" outlineLevel="0" collapsed="false">
      <c r="A129" s="57" t="n">
        <v>30</v>
      </c>
      <c r="B129" s="58" t="str">
        <f aca="false">IFERROR(VLOOKUP($C129,Списки!$A$1:$C$3999,2,0),"")</f>
        <v/>
      </c>
      <c r="C129" s="102"/>
      <c r="D129" s="60" t="str">
        <f aca="false">IFERROR(VLOOKUP($C129,Списки!$A$1:$C$3999,3,0),"")</f>
        <v/>
      </c>
      <c r="E129" s="92"/>
      <c r="F129" s="61" t="str">
        <f aca="false">VLOOKUP(F$11,Графік!$A$5:$C$32,3,0)</f>
        <v>Р</v>
      </c>
      <c r="G129" s="158" t="str">
        <f aca="false">VLOOKUP(G$11,Графік!$A$5:$C$32,3,0)</f>
        <v>Р</v>
      </c>
      <c r="H129" s="158" t="str">
        <f aca="false">VLOOKUP(H$11,Графік!$A$5:$C$32,3,0)</f>
        <v>ВВ</v>
      </c>
      <c r="I129" s="158" t="str">
        <f aca="false">VLOOKUP(I$11,Графік!$A$5:$C$32,3,0)</f>
        <v>ВВ</v>
      </c>
      <c r="J129" s="158" t="str">
        <f aca="false">VLOOKUP(J$11,Графік!$A$5:$C$32,3,0)</f>
        <v>Р</v>
      </c>
      <c r="K129" s="158" t="str">
        <f aca="false">VLOOKUP(K$11,Графік!$A$5:$C$32,3,0)</f>
        <v>Р</v>
      </c>
      <c r="L129" s="158" t="str">
        <f aca="false">VLOOKUP(L$11,Графік!$A$5:$C$32,3,0)</f>
        <v>Р</v>
      </c>
      <c r="M129" s="158" t="str">
        <f aca="false">VLOOKUP(M$11,Графік!$A$5:$C$32,3,0)</f>
        <v>Р</v>
      </c>
      <c r="N129" s="158" t="str">
        <f aca="false">VLOOKUP(N$11,Графік!$A$5:$C$32,3,0)</f>
        <v>ВВ</v>
      </c>
      <c r="O129" s="158" t="str">
        <f aca="false">VLOOKUP(O$11,Графік!$A$5:$C$32,3,0)</f>
        <v>ВВ</v>
      </c>
      <c r="P129" s="158" t="str">
        <f aca="false">VLOOKUP(P$11,Графік!$A$5:$C$32,3,0)</f>
        <v>Р</v>
      </c>
      <c r="Q129" s="158" t="str">
        <f aca="false">VLOOKUP(Q$11,Графік!$A$5:$C$32,3,0)</f>
        <v>Р</v>
      </c>
      <c r="R129" s="158" t="str">
        <f aca="false">VLOOKUP(R$11,Графік!$A$5:$C$32,3,0)</f>
        <v>Р</v>
      </c>
      <c r="S129" s="158" t="str">
        <f aca="false">VLOOKUP(S$11,Графік!$A$5:$C$32,3,0)</f>
        <v>Р</v>
      </c>
      <c r="T129" s="158" t="str">
        <f aca="false">VLOOKUP(T$11,Графік!$A$5:$C$32,3,0)</f>
        <v>ВВ</v>
      </c>
      <c r="U129" s="158" t="str">
        <f aca="false">VLOOKUP(U$11,Графік!$A$5:$C$32,3,0)</f>
        <v>ВВ</v>
      </c>
      <c r="V129" s="158" t="str">
        <f aca="false">VLOOKUP(V$11,Графік!$A$5:$C$32,3,0)</f>
        <v>Р</v>
      </c>
      <c r="W129" s="158" t="str">
        <f aca="false">VLOOKUP(W$11,Графік!$A$5:$C$32,3,0)</f>
        <v>Р</v>
      </c>
      <c r="X129" s="158" t="str">
        <f aca="false">VLOOKUP(X$11,Графік!$A$5:$C$32,3,0)</f>
        <v>Р</v>
      </c>
      <c r="Y129" s="158" t="str">
        <f aca="false">VLOOKUP(Y$11,Графік!$A$5:$C$32,3,0)</f>
        <v>Р</v>
      </c>
      <c r="Z129" s="158" t="str">
        <f aca="false">VLOOKUP(Z$11,Графік!$A$5:$C$32,3,0)</f>
        <v>ВВ</v>
      </c>
      <c r="AA129" s="158" t="str">
        <f aca="false">VLOOKUP(AA$11,Графік!$A$5:$C$32,3,0)</f>
        <v>ВВ</v>
      </c>
      <c r="AB129" s="158" t="str">
        <f aca="false">VLOOKUP(AB$11,Графік!$A$5:$C$32,3,0)</f>
        <v>Р</v>
      </c>
      <c r="AC129" s="158" t="str">
        <f aca="false">VLOOKUP(AC$11,Графік!$A$5:$C$32,3,0)</f>
        <v>Р</v>
      </c>
      <c r="AD129" s="158" t="str">
        <f aca="false">VLOOKUP(AD$11,Графік!$A$5:$C$32,3,0)</f>
        <v>Р</v>
      </c>
      <c r="AE129" s="158" t="str">
        <f aca="false">VLOOKUP(AE$11,Графік!$A$5:$C$32,3,0)</f>
        <v>Р</v>
      </c>
      <c r="AF129" s="158" t="str">
        <f aca="false">VLOOKUP(AF$11,Графік!$A$5:$C$32,3,0)</f>
        <v>ВВ</v>
      </c>
      <c r="AG129" s="158" t="str">
        <f aca="false">VLOOKUP(AG$11,Графік!$A$5:$C$32,3,0)</f>
        <v>ВВ</v>
      </c>
      <c r="AH129" s="158"/>
      <c r="AI129" s="158"/>
      <c r="AJ129" s="161"/>
      <c r="AK129" s="93" t="n">
        <f aca="false">SUMIF($F129:$AJ132,"Р",$F130:$AJ130)</f>
        <v>144</v>
      </c>
      <c r="AL129" s="94" t="n">
        <f aca="false">SUMIF($F131:$AJ132,"НУ",$F132:$AJ132)</f>
        <v>0</v>
      </c>
      <c r="AM129" s="95" t="n">
        <f aca="false">SUMIF(F129:AJ132,"РВ",F130:AJ130)</f>
        <v>0</v>
      </c>
      <c r="AN129" s="96" t="n">
        <f aca="false">AK129+AL129+AM129</f>
        <v>144</v>
      </c>
      <c r="AO129" s="70" t="n">
        <f aca="false">COUNTIF($F129:$AJ132,"=Р")</f>
        <v>18</v>
      </c>
      <c r="AP129" s="97" t="n">
        <f aca="false">COUNTIF($F129:$AJ132,"=ВВ")</f>
        <v>10</v>
      </c>
      <c r="AQ129" s="97" t="n">
        <f aca="false">COUNTIF($F129:$AJ132,"=В")</f>
        <v>0</v>
      </c>
      <c r="AR129" s="98" t="n">
        <f aca="false">COUNTIF($F129:$AJ132,"=НА")</f>
        <v>0</v>
      </c>
      <c r="AS129" s="98" t="n">
        <f aca="false">COUNTIF(F129:AJ132,"=ТН")</f>
        <v>0</v>
      </c>
      <c r="AT129" s="98" t="n">
        <f aca="false">COUNTIF($F129:$AJ132,"=ВД")</f>
        <v>0</v>
      </c>
      <c r="AU129" s="98" t="n">
        <f aca="false">COUNTIF($F129:$AJ132,"=ВП")</f>
        <v>0</v>
      </c>
      <c r="AV129" s="98" t="n">
        <f aca="false">COUNTIF($F129:$AJ132,"=ДД")</f>
        <v>0</v>
      </c>
      <c r="AW129" s="98" t="n">
        <f aca="false">COUNTIF($F129:$AJ132,"=П")</f>
        <v>0</v>
      </c>
      <c r="AX129" s="98" t="n">
        <f aca="false">COUNTIF($F129:$AJ132,"=ПР")</f>
        <v>0</v>
      </c>
      <c r="AY129" s="99" t="n">
        <f aca="false">COUNTIF($F129:$AJ132,"=І")</f>
        <v>0</v>
      </c>
      <c r="AZ129" s="99" t="n">
        <f aca="false">COUNTIF($F129:$AJ132,"=НЗ")</f>
        <v>0</v>
      </c>
      <c r="BA129" s="73" t="str">
        <f aca="false">IF(C129&gt;1,Графік!$D$36,"")</f>
        <v/>
      </c>
    </row>
    <row r="130" customFormat="false" ht="12.75" hidden="false" customHeight="true" outlineLevel="0" collapsed="false">
      <c r="A130" s="57"/>
      <c r="B130" s="58"/>
      <c r="C130" s="102"/>
      <c r="D130" s="60"/>
      <c r="E130" s="100"/>
      <c r="F130" s="75" t="n">
        <f aca="false">IF(F129="Р",8,"")</f>
        <v>8</v>
      </c>
      <c r="G130" s="76" t="n">
        <f aca="false">IF(G129="Р",8,"")</f>
        <v>8</v>
      </c>
      <c r="H130" s="170" t="str">
        <f aca="false">IF(H129="Р",8,"")</f>
        <v/>
      </c>
      <c r="I130" s="170" t="str">
        <f aca="false">IF(I129="Р",8,"")</f>
        <v/>
      </c>
      <c r="J130" s="170" t="n">
        <f aca="false">IF(J129="Р",8,"")</f>
        <v>8</v>
      </c>
      <c r="K130" s="170" t="n">
        <f aca="false">IF(K129="Р",8,"")</f>
        <v>8</v>
      </c>
      <c r="L130" s="170" t="n">
        <f aca="false">IF(L129="Р",8,"")</f>
        <v>8</v>
      </c>
      <c r="M130" s="170" t="n">
        <f aca="false">IF(M129="Р",8,"")</f>
        <v>8</v>
      </c>
      <c r="N130" s="170" t="str">
        <f aca="false">IF(N129="Р",8,"")</f>
        <v/>
      </c>
      <c r="O130" s="170" t="str">
        <f aca="false">IF(O129="Р",8,"")</f>
        <v/>
      </c>
      <c r="P130" s="170" t="n">
        <f aca="false">IF(P129="Р",8,"")</f>
        <v>8</v>
      </c>
      <c r="Q130" s="170" t="n">
        <f aca="false">IF(Q129="Р",8,"")</f>
        <v>8</v>
      </c>
      <c r="R130" s="170" t="n">
        <f aca="false">IF(R129="Р",8,"")</f>
        <v>8</v>
      </c>
      <c r="S130" s="170" t="n">
        <f aca="false">IF(S129="Р",8,"")</f>
        <v>8</v>
      </c>
      <c r="T130" s="170" t="str">
        <f aca="false">IF(T129="Р",8,"")</f>
        <v/>
      </c>
      <c r="U130" s="170" t="str">
        <f aca="false">IF(U129="Р",8,"")</f>
        <v/>
      </c>
      <c r="V130" s="170" t="n">
        <f aca="false">IF(V129="Р",8,"")</f>
        <v>8</v>
      </c>
      <c r="W130" s="170" t="n">
        <f aca="false">IF(W129="Р",8,"")</f>
        <v>8</v>
      </c>
      <c r="X130" s="170" t="n">
        <f aca="false">IF(X129="Р",8,"")</f>
        <v>8</v>
      </c>
      <c r="Y130" s="170" t="n">
        <f aca="false">IF(Y129="Р",8,"")</f>
        <v>8</v>
      </c>
      <c r="Z130" s="170" t="str">
        <f aca="false">IF(Z129="Р",8,"")</f>
        <v/>
      </c>
      <c r="AA130" s="170" t="str">
        <f aca="false">IF(AA129="Р",8,"")</f>
        <v/>
      </c>
      <c r="AB130" s="170" t="n">
        <f aca="false">IF(AB129="Р",8,"")</f>
        <v>8</v>
      </c>
      <c r="AC130" s="170" t="n">
        <f aca="false">IF(AC129="Р",8,"")</f>
        <v>8</v>
      </c>
      <c r="AD130" s="170" t="n">
        <f aca="false">IF(AD129="Р",8,"")</f>
        <v>8</v>
      </c>
      <c r="AE130" s="170" t="n">
        <f aca="false">IF(AE129="Р",8,"")</f>
        <v>8</v>
      </c>
      <c r="AF130" s="170" t="str">
        <f aca="false">IF(AF129="Р",8,"")</f>
        <v/>
      </c>
      <c r="AG130" s="170" t="str">
        <f aca="false">IF(AG129="Р",8,"")</f>
        <v/>
      </c>
      <c r="AH130" s="76"/>
      <c r="AI130" s="76"/>
      <c r="AJ130" s="79"/>
      <c r="AK130" s="93"/>
      <c r="AL130" s="94"/>
      <c r="AM130" s="95"/>
      <c r="AN130" s="96"/>
      <c r="AO130" s="70"/>
      <c r="AP130" s="70"/>
      <c r="AQ130" s="70"/>
      <c r="AR130" s="98"/>
      <c r="AS130" s="98"/>
      <c r="AT130" s="98"/>
      <c r="AU130" s="98"/>
      <c r="AV130" s="98"/>
      <c r="AW130" s="98"/>
      <c r="AX130" s="98"/>
      <c r="AY130" s="99"/>
      <c r="AZ130" s="99"/>
      <c r="BA130" s="73"/>
    </row>
    <row r="131" customFormat="false" ht="12.75" hidden="false" customHeight="true" outlineLevel="0" collapsed="false">
      <c r="A131" s="57"/>
      <c r="B131" s="58"/>
      <c r="C131" s="102"/>
      <c r="D131" s="60"/>
      <c r="E131" s="100"/>
      <c r="F131" s="82" t="str">
        <f aca="false">IF(F132&gt;0,"НУ","")</f>
        <v/>
      </c>
      <c r="G131" s="82" t="str">
        <f aca="false">IF(G132&gt;0,"НУ","")</f>
        <v/>
      </c>
      <c r="H131" s="82" t="str">
        <f aca="false">IF(H132&gt;0,"НУ","")</f>
        <v/>
      </c>
      <c r="I131" s="82" t="str">
        <f aca="false">IF(I132&gt;0,"НУ","")</f>
        <v/>
      </c>
      <c r="J131" s="82" t="str">
        <f aca="false">IF(J132&gt;0,"НУ","")</f>
        <v/>
      </c>
      <c r="K131" s="82" t="str">
        <f aca="false">IF(K132&gt;0,"НУ","")</f>
        <v/>
      </c>
      <c r="L131" s="82" t="str">
        <f aca="false">IF(L132&gt;0,"НУ","")</f>
        <v/>
      </c>
      <c r="M131" s="82" t="str">
        <f aca="false">IF(M132&gt;0,"НУ","")</f>
        <v/>
      </c>
      <c r="N131" s="82" t="str">
        <f aca="false">IF(N132&gt;0,"НУ","")</f>
        <v/>
      </c>
      <c r="O131" s="82" t="str">
        <f aca="false">IF(O132&gt;0,"НУ","")</f>
        <v/>
      </c>
      <c r="P131" s="82" t="str">
        <f aca="false">IF(P132&gt;0,"НУ","")</f>
        <v/>
      </c>
      <c r="Q131" s="82" t="str">
        <f aca="false">IF(Q132&gt;0,"НУ","")</f>
        <v/>
      </c>
      <c r="R131" s="82" t="str">
        <f aca="false">IF(R132&gt;0,"НУ","")</f>
        <v/>
      </c>
      <c r="S131" s="82" t="str">
        <f aca="false">IF(S132&gt;0,"НУ","")</f>
        <v/>
      </c>
      <c r="T131" s="82" t="str">
        <f aca="false">IF(T132&gt;0,"НУ","")</f>
        <v/>
      </c>
      <c r="U131" s="82" t="str">
        <f aca="false">IF(U132&gt;0,"НУ","")</f>
        <v/>
      </c>
      <c r="V131" s="82" t="str">
        <f aca="false">IF(V132&gt;0,"НУ","")</f>
        <v/>
      </c>
      <c r="W131" s="82" t="str">
        <f aca="false">IF(W132&gt;0,"НУ","")</f>
        <v/>
      </c>
      <c r="X131" s="82" t="str">
        <f aca="false">IF(X132&gt;0,"НУ","")</f>
        <v/>
      </c>
      <c r="Y131" s="82" t="str">
        <f aca="false">IF(Y132&gt;0,"НУ","")</f>
        <v/>
      </c>
      <c r="Z131" s="82" t="str">
        <f aca="false">IF(Z132&gt;0,"НУ","")</f>
        <v/>
      </c>
      <c r="AA131" s="82" t="str">
        <f aca="false">IF(AA132&gt;0,"НУ","")</f>
        <v/>
      </c>
      <c r="AB131" s="82" t="str">
        <f aca="false">IF(AB132&gt;0,"НУ","")</f>
        <v/>
      </c>
      <c r="AC131" s="82" t="str">
        <f aca="false">IF(AC132&gt;0,"НУ","")</f>
        <v/>
      </c>
      <c r="AD131" s="82" t="str">
        <f aca="false">IF(AD132&gt;0,"НУ","")</f>
        <v/>
      </c>
      <c r="AE131" s="82" t="str">
        <f aca="false">IF(AE132&gt;0,"НУ","")</f>
        <v/>
      </c>
      <c r="AF131" s="82" t="str">
        <f aca="false">IF(AF132&gt;0,"НУ","")</f>
        <v/>
      </c>
      <c r="AG131" s="82" t="str">
        <f aca="false">IF(AG132&gt;0,"НУ","")</f>
        <v/>
      </c>
      <c r="AH131" s="82"/>
      <c r="AI131" s="82"/>
      <c r="AJ131" s="173"/>
      <c r="AK131" s="93"/>
      <c r="AL131" s="94"/>
      <c r="AM131" s="95"/>
      <c r="AN131" s="96"/>
      <c r="AO131" s="70"/>
      <c r="AP131" s="70"/>
      <c r="AQ131" s="70"/>
      <c r="AR131" s="98"/>
      <c r="AS131" s="98"/>
      <c r="AT131" s="98"/>
      <c r="AU131" s="98"/>
      <c r="AV131" s="98"/>
      <c r="AW131" s="98"/>
      <c r="AX131" s="98"/>
      <c r="AY131" s="99"/>
      <c r="AZ131" s="99"/>
      <c r="BA131" s="73"/>
    </row>
    <row r="132" customFormat="false" ht="13.5" hidden="false" customHeight="true" outlineLevel="0" collapsed="false">
      <c r="A132" s="57"/>
      <c r="B132" s="58"/>
      <c r="C132" s="102"/>
      <c r="D132" s="60"/>
      <c r="E132" s="101"/>
      <c r="F132" s="87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91"/>
      <c r="AK132" s="93"/>
      <c r="AL132" s="94"/>
      <c r="AM132" s="95"/>
      <c r="AN132" s="96"/>
      <c r="AO132" s="70"/>
      <c r="AP132" s="70"/>
      <c r="AQ132" s="70"/>
      <c r="AR132" s="98"/>
      <c r="AS132" s="98"/>
      <c r="AT132" s="98"/>
      <c r="AU132" s="98"/>
      <c r="AV132" s="98"/>
      <c r="AW132" s="98"/>
      <c r="AX132" s="98"/>
      <c r="AY132" s="99"/>
      <c r="AZ132" s="99"/>
      <c r="BA132" s="73"/>
    </row>
    <row r="133" customFormat="false" ht="26.45" hidden="false" customHeight="true" outlineLevel="0" collapsed="false">
      <c r="A133" s="57" t="n">
        <v>31</v>
      </c>
      <c r="B133" s="58" t="str">
        <f aca="false">IFERROR(VLOOKUP($C133,Списки!$A$1:$C$3999,2,0),"")</f>
        <v/>
      </c>
      <c r="C133" s="102"/>
      <c r="D133" s="60" t="str">
        <f aca="false">IFERROR(VLOOKUP($C133,Списки!$A$1:$C$3999,3,0),"")</f>
        <v/>
      </c>
      <c r="E133" s="92"/>
      <c r="F133" s="61" t="str">
        <f aca="false">VLOOKUP(F$11,Графік!$A$5:$C$32,3,0)</f>
        <v>Р</v>
      </c>
      <c r="G133" s="158" t="str">
        <f aca="false">VLOOKUP(G$11,Графік!$A$5:$C$32,3,0)</f>
        <v>Р</v>
      </c>
      <c r="H133" s="158" t="str">
        <f aca="false">VLOOKUP(H$11,Графік!$A$5:$C$32,3,0)</f>
        <v>ВВ</v>
      </c>
      <c r="I133" s="158" t="str">
        <f aca="false">VLOOKUP(I$11,Графік!$A$5:$C$32,3,0)</f>
        <v>ВВ</v>
      </c>
      <c r="J133" s="158" t="str">
        <f aca="false">VLOOKUP(J$11,Графік!$A$5:$C$32,3,0)</f>
        <v>Р</v>
      </c>
      <c r="K133" s="158" t="str">
        <f aca="false">VLOOKUP(K$11,Графік!$A$5:$C$32,3,0)</f>
        <v>Р</v>
      </c>
      <c r="L133" s="158" t="str">
        <f aca="false">VLOOKUP(L$11,Графік!$A$5:$C$32,3,0)</f>
        <v>Р</v>
      </c>
      <c r="M133" s="158" t="str">
        <f aca="false">VLOOKUP(M$11,Графік!$A$5:$C$32,3,0)</f>
        <v>Р</v>
      </c>
      <c r="N133" s="158" t="str">
        <f aca="false">VLOOKUP(N$11,Графік!$A$5:$C$32,3,0)</f>
        <v>ВВ</v>
      </c>
      <c r="O133" s="158" t="str">
        <f aca="false">VLOOKUP(O$11,Графік!$A$5:$C$32,3,0)</f>
        <v>ВВ</v>
      </c>
      <c r="P133" s="158" t="str">
        <f aca="false">VLOOKUP(P$11,Графік!$A$5:$C$32,3,0)</f>
        <v>Р</v>
      </c>
      <c r="Q133" s="158" t="str">
        <f aca="false">VLOOKUP(Q$11,Графік!$A$5:$C$32,3,0)</f>
        <v>Р</v>
      </c>
      <c r="R133" s="158" t="str">
        <f aca="false">VLOOKUP(R$11,Графік!$A$5:$C$32,3,0)</f>
        <v>Р</v>
      </c>
      <c r="S133" s="158" t="str">
        <f aca="false">VLOOKUP(S$11,Графік!$A$5:$C$32,3,0)</f>
        <v>Р</v>
      </c>
      <c r="T133" s="158" t="str">
        <f aca="false">VLOOKUP(T$11,Графік!$A$5:$C$32,3,0)</f>
        <v>ВВ</v>
      </c>
      <c r="U133" s="158" t="str">
        <f aca="false">VLOOKUP(U$11,Графік!$A$5:$C$32,3,0)</f>
        <v>ВВ</v>
      </c>
      <c r="V133" s="158" t="str">
        <f aca="false">VLOOKUP(V$11,Графік!$A$5:$C$32,3,0)</f>
        <v>Р</v>
      </c>
      <c r="W133" s="158" t="str">
        <f aca="false">VLOOKUP(W$11,Графік!$A$5:$C$32,3,0)</f>
        <v>Р</v>
      </c>
      <c r="X133" s="158" t="str">
        <f aca="false">VLOOKUP(X$11,Графік!$A$5:$C$32,3,0)</f>
        <v>Р</v>
      </c>
      <c r="Y133" s="158" t="str">
        <f aca="false">VLOOKUP(Y$11,Графік!$A$5:$C$32,3,0)</f>
        <v>Р</v>
      </c>
      <c r="Z133" s="158" t="str">
        <f aca="false">VLOOKUP(Z$11,Графік!$A$5:$C$32,3,0)</f>
        <v>ВВ</v>
      </c>
      <c r="AA133" s="158" t="str">
        <f aca="false">VLOOKUP(AA$11,Графік!$A$5:$C$32,3,0)</f>
        <v>ВВ</v>
      </c>
      <c r="AB133" s="158" t="str">
        <f aca="false">VLOOKUP(AB$11,Графік!$A$5:$C$32,3,0)</f>
        <v>Р</v>
      </c>
      <c r="AC133" s="158" t="str">
        <f aca="false">VLOOKUP(AC$11,Графік!$A$5:$C$32,3,0)</f>
        <v>Р</v>
      </c>
      <c r="AD133" s="158" t="str">
        <f aca="false">VLOOKUP(AD$11,Графік!$A$5:$C$32,3,0)</f>
        <v>Р</v>
      </c>
      <c r="AE133" s="158" t="str">
        <f aca="false">VLOOKUP(AE$11,Графік!$A$5:$C$32,3,0)</f>
        <v>Р</v>
      </c>
      <c r="AF133" s="158" t="str">
        <f aca="false">VLOOKUP(AF$11,Графік!$A$5:$C$32,3,0)</f>
        <v>ВВ</v>
      </c>
      <c r="AG133" s="158" t="str">
        <f aca="false">VLOOKUP(AG$11,Графік!$A$5:$C$32,3,0)</f>
        <v>ВВ</v>
      </c>
      <c r="AH133" s="158"/>
      <c r="AI133" s="158"/>
      <c r="AJ133" s="161"/>
      <c r="AK133" s="93" t="n">
        <f aca="false">SUMIF($F133:$AJ136,"Р",$F134:$AJ134)</f>
        <v>144</v>
      </c>
      <c r="AL133" s="94" t="n">
        <f aca="false">SUMIF($F135:$AJ136,"НУ",$F136:$AJ136)</f>
        <v>0</v>
      </c>
      <c r="AM133" s="95" t="n">
        <f aca="false">SUMIF(F133:AJ136,"РВ",F134:AJ134)</f>
        <v>0</v>
      </c>
      <c r="AN133" s="96" t="n">
        <f aca="false">AK133+AL133+AM133</f>
        <v>144</v>
      </c>
      <c r="AO133" s="70" t="n">
        <f aca="false">COUNTIF($F133:$AJ136,"=Р")</f>
        <v>18</v>
      </c>
      <c r="AP133" s="97" t="n">
        <f aca="false">COUNTIF($F133:$AJ136,"=ВВ")</f>
        <v>10</v>
      </c>
      <c r="AQ133" s="97" t="n">
        <f aca="false">COUNTIF($F133:$AJ136,"=В")</f>
        <v>0</v>
      </c>
      <c r="AR133" s="98" t="n">
        <f aca="false">COUNTIF($F133:$AJ136,"=НА")</f>
        <v>0</v>
      </c>
      <c r="AS133" s="98" t="n">
        <f aca="false">COUNTIF(F133:AJ136,"=ТН")</f>
        <v>0</v>
      </c>
      <c r="AT133" s="98" t="n">
        <f aca="false">COUNTIF($F133:$AJ136,"=ВД")</f>
        <v>0</v>
      </c>
      <c r="AU133" s="98" t="n">
        <f aca="false">COUNTIF($F133:$AJ136,"=ВП")</f>
        <v>0</v>
      </c>
      <c r="AV133" s="98" t="n">
        <f aca="false">COUNTIF($F133:$AJ136,"=ДД")</f>
        <v>0</v>
      </c>
      <c r="AW133" s="98" t="n">
        <f aca="false">COUNTIF($F133:$AJ136,"=П")</f>
        <v>0</v>
      </c>
      <c r="AX133" s="98" t="n">
        <f aca="false">COUNTIF($F133:$AJ136,"=ПР")</f>
        <v>0</v>
      </c>
      <c r="AY133" s="99" t="n">
        <f aca="false">COUNTIF($F133:$AJ136,"=І")</f>
        <v>0</v>
      </c>
      <c r="AZ133" s="99" t="n">
        <f aca="false">COUNTIF($F133:$AJ136,"=НЗ")</f>
        <v>0</v>
      </c>
      <c r="BA133" s="73" t="str">
        <f aca="false">IF(C133&gt;1,Графік!$D$36,"")</f>
        <v/>
      </c>
    </row>
    <row r="134" customFormat="false" ht="12.75" hidden="false" customHeight="true" outlineLevel="0" collapsed="false">
      <c r="A134" s="57"/>
      <c r="B134" s="58"/>
      <c r="C134" s="102"/>
      <c r="D134" s="60"/>
      <c r="E134" s="100"/>
      <c r="F134" s="75" t="n">
        <f aca="false">IF(F133="Р",8,"")</f>
        <v>8</v>
      </c>
      <c r="G134" s="76" t="n">
        <f aca="false">IF(G133="Р",8,"")</f>
        <v>8</v>
      </c>
      <c r="H134" s="170" t="str">
        <f aca="false">IF(H133="Р",8,"")</f>
        <v/>
      </c>
      <c r="I134" s="170" t="str">
        <f aca="false">IF(I133="Р",8,"")</f>
        <v/>
      </c>
      <c r="J134" s="170" t="n">
        <f aca="false">IF(J133="Р",8,"")</f>
        <v>8</v>
      </c>
      <c r="K134" s="170" t="n">
        <f aca="false">IF(K133="Р",8,"")</f>
        <v>8</v>
      </c>
      <c r="L134" s="170" t="n">
        <f aca="false">IF(L133="Р",8,"")</f>
        <v>8</v>
      </c>
      <c r="M134" s="170" t="n">
        <f aca="false">IF(M133="Р",8,"")</f>
        <v>8</v>
      </c>
      <c r="N134" s="170" t="str">
        <f aca="false">IF(N133="Р",8,"")</f>
        <v/>
      </c>
      <c r="O134" s="170" t="str">
        <f aca="false">IF(O133="Р",8,"")</f>
        <v/>
      </c>
      <c r="P134" s="170" t="n">
        <f aca="false">IF(P133="Р",8,"")</f>
        <v>8</v>
      </c>
      <c r="Q134" s="170" t="n">
        <f aca="false">IF(Q133="Р",8,"")</f>
        <v>8</v>
      </c>
      <c r="R134" s="170" t="n">
        <f aca="false">IF(R133="Р",8,"")</f>
        <v>8</v>
      </c>
      <c r="S134" s="170" t="n">
        <f aca="false">IF(S133="Р",8,"")</f>
        <v>8</v>
      </c>
      <c r="T134" s="170" t="str">
        <f aca="false">IF(T133="Р",8,"")</f>
        <v/>
      </c>
      <c r="U134" s="170" t="str">
        <f aca="false">IF(U133="Р",8,"")</f>
        <v/>
      </c>
      <c r="V134" s="170" t="n">
        <f aca="false">IF(V133="Р",8,"")</f>
        <v>8</v>
      </c>
      <c r="W134" s="170" t="n">
        <f aca="false">IF(W133="Р",8,"")</f>
        <v>8</v>
      </c>
      <c r="X134" s="170" t="n">
        <f aca="false">IF(X133="Р",8,"")</f>
        <v>8</v>
      </c>
      <c r="Y134" s="170" t="n">
        <f aca="false">IF(Y133="Р",8,"")</f>
        <v>8</v>
      </c>
      <c r="Z134" s="170" t="str">
        <f aca="false">IF(Z133="Р",8,"")</f>
        <v/>
      </c>
      <c r="AA134" s="170" t="str">
        <f aca="false">IF(AA133="Р",8,"")</f>
        <v/>
      </c>
      <c r="AB134" s="170" t="n">
        <f aca="false">IF(AB133="Р",8,"")</f>
        <v>8</v>
      </c>
      <c r="AC134" s="170" t="n">
        <f aca="false">IF(AC133="Р",8,"")</f>
        <v>8</v>
      </c>
      <c r="AD134" s="170" t="n">
        <f aca="false">IF(AD133="Р",8,"")</f>
        <v>8</v>
      </c>
      <c r="AE134" s="170" t="n">
        <f aca="false">IF(AE133="Р",8,"")</f>
        <v>8</v>
      </c>
      <c r="AF134" s="170" t="str">
        <f aca="false">IF(AF133="Р",8,"")</f>
        <v/>
      </c>
      <c r="AG134" s="170" t="str">
        <f aca="false">IF(AG133="Р",8,"")</f>
        <v/>
      </c>
      <c r="AH134" s="76"/>
      <c r="AI134" s="76"/>
      <c r="AJ134" s="79"/>
      <c r="AK134" s="93"/>
      <c r="AL134" s="94"/>
      <c r="AM134" s="95"/>
      <c r="AN134" s="96"/>
      <c r="AO134" s="70"/>
      <c r="AP134" s="70"/>
      <c r="AQ134" s="70"/>
      <c r="AR134" s="98"/>
      <c r="AS134" s="98"/>
      <c r="AT134" s="98"/>
      <c r="AU134" s="98"/>
      <c r="AV134" s="98"/>
      <c r="AW134" s="98"/>
      <c r="AX134" s="98"/>
      <c r="AY134" s="99"/>
      <c r="AZ134" s="99"/>
      <c r="BA134" s="73"/>
    </row>
    <row r="135" customFormat="false" ht="12.75" hidden="false" customHeight="true" outlineLevel="0" collapsed="false">
      <c r="A135" s="57"/>
      <c r="B135" s="58"/>
      <c r="C135" s="102"/>
      <c r="D135" s="60"/>
      <c r="E135" s="100"/>
      <c r="F135" s="82" t="str">
        <f aca="false">IF(F136&gt;0,"НУ","")</f>
        <v/>
      </c>
      <c r="G135" s="82" t="str">
        <f aca="false">IF(G136&gt;0,"НУ","")</f>
        <v/>
      </c>
      <c r="H135" s="82" t="str">
        <f aca="false">IF(H136&gt;0,"НУ","")</f>
        <v/>
      </c>
      <c r="I135" s="82" t="str">
        <f aca="false">IF(I136&gt;0,"НУ","")</f>
        <v/>
      </c>
      <c r="J135" s="82" t="str">
        <f aca="false">IF(J136&gt;0,"НУ","")</f>
        <v/>
      </c>
      <c r="K135" s="82" t="str">
        <f aca="false">IF(K136&gt;0,"НУ","")</f>
        <v/>
      </c>
      <c r="L135" s="82" t="str">
        <f aca="false">IF(L136&gt;0,"НУ","")</f>
        <v/>
      </c>
      <c r="M135" s="82" t="str">
        <f aca="false">IF(M136&gt;0,"НУ","")</f>
        <v/>
      </c>
      <c r="N135" s="82" t="str">
        <f aca="false">IF(N136&gt;0,"НУ","")</f>
        <v/>
      </c>
      <c r="O135" s="82" t="str">
        <f aca="false">IF(O136&gt;0,"НУ","")</f>
        <v/>
      </c>
      <c r="P135" s="82" t="str">
        <f aca="false">IF(P136&gt;0,"НУ","")</f>
        <v/>
      </c>
      <c r="Q135" s="82" t="str">
        <f aca="false">IF(Q136&gt;0,"НУ","")</f>
        <v/>
      </c>
      <c r="R135" s="82" t="str">
        <f aca="false">IF(R136&gt;0,"НУ","")</f>
        <v/>
      </c>
      <c r="S135" s="82" t="str">
        <f aca="false">IF(S136&gt;0,"НУ","")</f>
        <v/>
      </c>
      <c r="T135" s="82" t="str">
        <f aca="false">IF(T136&gt;0,"НУ","")</f>
        <v/>
      </c>
      <c r="U135" s="82" t="str">
        <f aca="false">IF(U136&gt;0,"НУ","")</f>
        <v/>
      </c>
      <c r="V135" s="82" t="str">
        <f aca="false">IF(V136&gt;0,"НУ","")</f>
        <v/>
      </c>
      <c r="W135" s="82" t="str">
        <f aca="false">IF(W136&gt;0,"НУ","")</f>
        <v/>
      </c>
      <c r="X135" s="82" t="str">
        <f aca="false">IF(X136&gt;0,"НУ","")</f>
        <v/>
      </c>
      <c r="Y135" s="82" t="str">
        <f aca="false">IF(Y136&gt;0,"НУ","")</f>
        <v/>
      </c>
      <c r="Z135" s="82" t="str">
        <f aca="false">IF(Z136&gt;0,"НУ","")</f>
        <v/>
      </c>
      <c r="AA135" s="82" t="str">
        <f aca="false">IF(AA136&gt;0,"НУ","")</f>
        <v/>
      </c>
      <c r="AB135" s="82" t="str">
        <f aca="false">IF(AB136&gt;0,"НУ","")</f>
        <v/>
      </c>
      <c r="AC135" s="82" t="str">
        <f aca="false">IF(AC136&gt;0,"НУ","")</f>
        <v/>
      </c>
      <c r="AD135" s="82" t="str">
        <f aca="false">IF(AD136&gt;0,"НУ","")</f>
        <v/>
      </c>
      <c r="AE135" s="82" t="str">
        <f aca="false">IF(AE136&gt;0,"НУ","")</f>
        <v/>
      </c>
      <c r="AF135" s="82" t="str">
        <f aca="false">IF(AF136&gt;0,"НУ","")</f>
        <v/>
      </c>
      <c r="AG135" s="82" t="str">
        <f aca="false">IF(AG136&gt;0,"НУ","")</f>
        <v/>
      </c>
      <c r="AH135" s="82"/>
      <c r="AI135" s="82"/>
      <c r="AJ135" s="173"/>
      <c r="AK135" s="93"/>
      <c r="AL135" s="94"/>
      <c r="AM135" s="95"/>
      <c r="AN135" s="96"/>
      <c r="AO135" s="70"/>
      <c r="AP135" s="70"/>
      <c r="AQ135" s="70"/>
      <c r="AR135" s="98"/>
      <c r="AS135" s="98"/>
      <c r="AT135" s="98"/>
      <c r="AU135" s="98"/>
      <c r="AV135" s="98"/>
      <c r="AW135" s="98"/>
      <c r="AX135" s="98"/>
      <c r="AY135" s="99"/>
      <c r="AZ135" s="99"/>
      <c r="BA135" s="73"/>
    </row>
    <row r="136" customFormat="false" ht="13.5" hidden="false" customHeight="true" outlineLevel="0" collapsed="false">
      <c r="A136" s="57"/>
      <c r="B136" s="58"/>
      <c r="C136" s="102"/>
      <c r="D136" s="60"/>
      <c r="E136" s="101"/>
      <c r="F136" s="87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91"/>
      <c r="AK136" s="93"/>
      <c r="AL136" s="94"/>
      <c r="AM136" s="95"/>
      <c r="AN136" s="96"/>
      <c r="AO136" s="70"/>
      <c r="AP136" s="70"/>
      <c r="AQ136" s="70"/>
      <c r="AR136" s="98"/>
      <c r="AS136" s="98"/>
      <c r="AT136" s="98"/>
      <c r="AU136" s="98"/>
      <c r="AV136" s="98"/>
      <c r="AW136" s="98"/>
      <c r="AX136" s="98"/>
      <c r="AY136" s="99"/>
      <c r="AZ136" s="99"/>
      <c r="BA136" s="73"/>
    </row>
    <row r="137" customFormat="false" ht="12.75" hidden="false" customHeight="true" outlineLevel="0" collapsed="false">
      <c r="A137" s="57" t="n">
        <v>32</v>
      </c>
      <c r="B137" s="58" t="str">
        <f aca="false">IFERROR(VLOOKUP($C137,Списки!$A$1:$C$3999,2,0),"")</f>
        <v/>
      </c>
      <c r="C137" s="102"/>
      <c r="D137" s="60" t="str">
        <f aca="false">IFERROR(VLOOKUP($C137,Списки!$A$1:$C$3999,3,0),"")</f>
        <v/>
      </c>
      <c r="E137" s="92"/>
      <c r="F137" s="61" t="str">
        <f aca="false">VLOOKUP(F$11,Графік!$A$5:$C$32,3,0)</f>
        <v>Р</v>
      </c>
      <c r="G137" s="158" t="str">
        <f aca="false">VLOOKUP(G$11,Графік!$A$5:$C$32,3,0)</f>
        <v>Р</v>
      </c>
      <c r="H137" s="158" t="str">
        <f aca="false">VLOOKUP(H$11,Графік!$A$5:$C$32,3,0)</f>
        <v>ВВ</v>
      </c>
      <c r="I137" s="158" t="str">
        <f aca="false">VLOOKUP(I$11,Графік!$A$5:$C$32,3,0)</f>
        <v>ВВ</v>
      </c>
      <c r="J137" s="158" t="str">
        <f aca="false">VLOOKUP(J$11,Графік!$A$5:$C$32,3,0)</f>
        <v>Р</v>
      </c>
      <c r="K137" s="158" t="str">
        <f aca="false">VLOOKUP(K$11,Графік!$A$5:$C$32,3,0)</f>
        <v>Р</v>
      </c>
      <c r="L137" s="158" t="str">
        <f aca="false">VLOOKUP(L$11,Графік!$A$5:$C$32,3,0)</f>
        <v>Р</v>
      </c>
      <c r="M137" s="158" t="str">
        <f aca="false">VLOOKUP(M$11,Графік!$A$5:$C$32,3,0)</f>
        <v>Р</v>
      </c>
      <c r="N137" s="158" t="str">
        <f aca="false">VLOOKUP(N$11,Графік!$A$5:$C$32,3,0)</f>
        <v>ВВ</v>
      </c>
      <c r="O137" s="158" t="str">
        <f aca="false">VLOOKUP(O$11,Графік!$A$5:$C$32,3,0)</f>
        <v>ВВ</v>
      </c>
      <c r="P137" s="158" t="str">
        <f aca="false">VLOOKUP(P$11,Графік!$A$5:$C$32,3,0)</f>
        <v>Р</v>
      </c>
      <c r="Q137" s="158" t="str">
        <f aca="false">VLOOKUP(Q$11,Графік!$A$5:$C$32,3,0)</f>
        <v>Р</v>
      </c>
      <c r="R137" s="158" t="str">
        <f aca="false">VLOOKUP(R$11,Графік!$A$5:$C$32,3,0)</f>
        <v>Р</v>
      </c>
      <c r="S137" s="158" t="str">
        <f aca="false">VLOOKUP(S$11,Графік!$A$5:$C$32,3,0)</f>
        <v>Р</v>
      </c>
      <c r="T137" s="158" t="str">
        <f aca="false">VLOOKUP(T$11,Графік!$A$5:$C$32,3,0)</f>
        <v>ВВ</v>
      </c>
      <c r="U137" s="158" t="str">
        <f aca="false">VLOOKUP(U$11,Графік!$A$5:$C$32,3,0)</f>
        <v>ВВ</v>
      </c>
      <c r="V137" s="158" t="str">
        <f aca="false">VLOOKUP(V$11,Графік!$A$5:$C$32,3,0)</f>
        <v>Р</v>
      </c>
      <c r="W137" s="158" t="str">
        <f aca="false">VLOOKUP(W$11,Графік!$A$5:$C$32,3,0)</f>
        <v>Р</v>
      </c>
      <c r="X137" s="158" t="str">
        <f aca="false">VLOOKUP(X$11,Графік!$A$5:$C$32,3,0)</f>
        <v>Р</v>
      </c>
      <c r="Y137" s="158" t="str">
        <f aca="false">VLOOKUP(Y$11,Графік!$A$5:$C$32,3,0)</f>
        <v>Р</v>
      </c>
      <c r="Z137" s="158" t="str">
        <f aca="false">VLOOKUP(Z$11,Графік!$A$5:$C$32,3,0)</f>
        <v>ВВ</v>
      </c>
      <c r="AA137" s="158" t="str">
        <f aca="false">VLOOKUP(AA$11,Графік!$A$5:$C$32,3,0)</f>
        <v>ВВ</v>
      </c>
      <c r="AB137" s="158" t="str">
        <f aca="false">VLOOKUP(AB$11,Графік!$A$5:$C$32,3,0)</f>
        <v>Р</v>
      </c>
      <c r="AC137" s="158" t="str">
        <f aca="false">VLOOKUP(AC$11,Графік!$A$5:$C$32,3,0)</f>
        <v>Р</v>
      </c>
      <c r="AD137" s="158" t="str">
        <f aca="false">VLOOKUP(AD$11,Графік!$A$5:$C$32,3,0)</f>
        <v>Р</v>
      </c>
      <c r="AE137" s="158" t="str">
        <f aca="false">VLOOKUP(AE$11,Графік!$A$5:$C$32,3,0)</f>
        <v>Р</v>
      </c>
      <c r="AF137" s="158" t="str">
        <f aca="false">VLOOKUP(AF$11,Графік!$A$5:$C$32,3,0)</f>
        <v>ВВ</v>
      </c>
      <c r="AG137" s="158" t="str">
        <f aca="false">VLOOKUP(AG$11,Графік!$A$5:$C$32,3,0)</f>
        <v>ВВ</v>
      </c>
      <c r="AH137" s="158"/>
      <c r="AI137" s="158"/>
      <c r="AJ137" s="161"/>
      <c r="AK137" s="93" t="n">
        <f aca="false">SUMIF($F137:$AJ140,"Р",$F138:$AJ138)</f>
        <v>144</v>
      </c>
      <c r="AL137" s="94" t="n">
        <f aca="false">SUMIF($F139:$AJ140,"НУ",$F140:$AJ140)</f>
        <v>0</v>
      </c>
      <c r="AM137" s="95" t="n">
        <f aca="false">SUMIF(F137:AJ140,"РВ",F138:AJ138)</f>
        <v>0</v>
      </c>
      <c r="AN137" s="96" t="n">
        <f aca="false">AK137+AL137+AM137</f>
        <v>144</v>
      </c>
      <c r="AO137" s="70" t="n">
        <f aca="false">COUNTIF($F137:$AJ140,"=Р")</f>
        <v>18</v>
      </c>
      <c r="AP137" s="97" t="n">
        <f aca="false">COUNTIF($F137:$AJ140,"=ВВ")</f>
        <v>10</v>
      </c>
      <c r="AQ137" s="97" t="n">
        <f aca="false">COUNTIF($F137:$AJ140,"=В")</f>
        <v>0</v>
      </c>
      <c r="AR137" s="98" t="n">
        <f aca="false">COUNTIF($F137:$AJ140,"=НА")</f>
        <v>0</v>
      </c>
      <c r="AS137" s="98" t="n">
        <f aca="false">COUNTIF(F137:AJ140,"=ТН")</f>
        <v>0</v>
      </c>
      <c r="AT137" s="98" t="n">
        <f aca="false">COUNTIF($F137:$AJ140,"=ВД")</f>
        <v>0</v>
      </c>
      <c r="AU137" s="98" t="n">
        <f aca="false">COUNTIF($F137:$AJ140,"=ВП")</f>
        <v>0</v>
      </c>
      <c r="AV137" s="98" t="n">
        <f aca="false">COUNTIF($F137:$AJ140,"=ДД")</f>
        <v>0</v>
      </c>
      <c r="AW137" s="98" t="n">
        <f aca="false">COUNTIF($F137:$AJ140,"=П")</f>
        <v>0</v>
      </c>
      <c r="AX137" s="98" t="n">
        <f aca="false">COUNTIF($F137:$AJ140,"=ПР")</f>
        <v>0</v>
      </c>
      <c r="AY137" s="99" t="n">
        <f aca="false">COUNTIF($F137:$AJ140,"=І")</f>
        <v>0</v>
      </c>
      <c r="AZ137" s="99" t="n">
        <f aca="false">COUNTIF($F137:$AJ140,"=НЗ")</f>
        <v>0</v>
      </c>
      <c r="BA137" s="73" t="str">
        <f aca="false">IF(C137&gt;1,Графік!$D$36,"")</f>
        <v/>
      </c>
    </row>
    <row r="138" customFormat="false" ht="25.5" hidden="false" customHeight="true" outlineLevel="0" collapsed="false">
      <c r="A138" s="57"/>
      <c r="B138" s="58"/>
      <c r="C138" s="102"/>
      <c r="D138" s="60"/>
      <c r="E138" s="100"/>
      <c r="F138" s="75" t="n">
        <f aca="false">IF(F137="Р",8,"")</f>
        <v>8</v>
      </c>
      <c r="G138" s="76" t="n">
        <f aca="false">IF(G137="Р",8,"")</f>
        <v>8</v>
      </c>
      <c r="H138" s="170" t="str">
        <f aca="false">IF(H137="Р",8,"")</f>
        <v/>
      </c>
      <c r="I138" s="170" t="str">
        <f aca="false">IF(I137="Р",8,"")</f>
        <v/>
      </c>
      <c r="J138" s="170" t="n">
        <f aca="false">IF(J137="Р",8,"")</f>
        <v>8</v>
      </c>
      <c r="K138" s="170" t="n">
        <f aca="false">IF(K137="Р",8,"")</f>
        <v>8</v>
      </c>
      <c r="L138" s="170" t="n">
        <f aca="false">IF(L137="Р",8,"")</f>
        <v>8</v>
      </c>
      <c r="M138" s="170" t="n">
        <f aca="false">IF(M137="Р",8,"")</f>
        <v>8</v>
      </c>
      <c r="N138" s="170" t="str">
        <f aca="false">IF(N137="Р",8,"")</f>
        <v/>
      </c>
      <c r="O138" s="170" t="str">
        <f aca="false">IF(O137="Р",8,"")</f>
        <v/>
      </c>
      <c r="P138" s="170" t="n">
        <f aca="false">IF(P137="Р",8,"")</f>
        <v>8</v>
      </c>
      <c r="Q138" s="170" t="n">
        <f aca="false">IF(Q137="Р",8,"")</f>
        <v>8</v>
      </c>
      <c r="R138" s="170" t="n">
        <f aca="false">IF(R137="Р",8,"")</f>
        <v>8</v>
      </c>
      <c r="S138" s="170" t="n">
        <f aca="false">IF(S137="Р",8,"")</f>
        <v>8</v>
      </c>
      <c r="T138" s="170" t="str">
        <f aca="false">IF(T137="Р",8,"")</f>
        <v/>
      </c>
      <c r="U138" s="170" t="str">
        <f aca="false">IF(U137="Р",8,"")</f>
        <v/>
      </c>
      <c r="V138" s="170" t="n">
        <f aca="false">IF(V137="Р",8,"")</f>
        <v>8</v>
      </c>
      <c r="W138" s="170" t="n">
        <f aca="false">IF(W137="Р",8,"")</f>
        <v>8</v>
      </c>
      <c r="X138" s="170" t="n">
        <f aca="false">IF(X137="Р",8,"")</f>
        <v>8</v>
      </c>
      <c r="Y138" s="170" t="n">
        <f aca="false">IF(Y137="Р",8,"")</f>
        <v>8</v>
      </c>
      <c r="Z138" s="170" t="str">
        <f aca="false">IF(Z137="Р",8,"")</f>
        <v/>
      </c>
      <c r="AA138" s="170" t="str">
        <f aca="false">IF(AA137="Р",8,"")</f>
        <v/>
      </c>
      <c r="AB138" s="170" t="n">
        <f aca="false">IF(AB137="Р",8,"")</f>
        <v>8</v>
      </c>
      <c r="AC138" s="170" t="n">
        <f aca="false">IF(AC137="Р",8,"")</f>
        <v>8</v>
      </c>
      <c r="AD138" s="170" t="n">
        <f aca="false">IF(AD137="Р",8,"")</f>
        <v>8</v>
      </c>
      <c r="AE138" s="170" t="n">
        <f aca="false">IF(AE137="Р",8,"")</f>
        <v>8</v>
      </c>
      <c r="AF138" s="170" t="str">
        <f aca="false">IF(AF137="Р",8,"")</f>
        <v/>
      </c>
      <c r="AG138" s="170" t="str">
        <f aca="false">IF(AG137="Р",8,"")</f>
        <v/>
      </c>
      <c r="AH138" s="76"/>
      <c r="AI138" s="76"/>
      <c r="AJ138" s="79"/>
      <c r="AK138" s="93"/>
      <c r="AL138" s="94"/>
      <c r="AM138" s="95"/>
      <c r="AN138" s="96"/>
      <c r="AO138" s="70"/>
      <c r="AP138" s="70"/>
      <c r="AQ138" s="70"/>
      <c r="AR138" s="98"/>
      <c r="AS138" s="98"/>
      <c r="AT138" s="98"/>
      <c r="AU138" s="98"/>
      <c r="AV138" s="98"/>
      <c r="AW138" s="98"/>
      <c r="AX138" s="98"/>
      <c r="AY138" s="99"/>
      <c r="AZ138" s="99"/>
      <c r="BA138" s="73"/>
    </row>
    <row r="139" customFormat="false" ht="12.75" hidden="false" customHeight="true" outlineLevel="0" collapsed="false">
      <c r="A139" s="57"/>
      <c r="B139" s="58"/>
      <c r="C139" s="102"/>
      <c r="D139" s="60"/>
      <c r="E139" s="100"/>
      <c r="F139" s="82" t="str">
        <f aca="false">IF(F140&gt;0,"НУ","")</f>
        <v/>
      </c>
      <c r="G139" s="82" t="str">
        <f aca="false">IF(G140&gt;0,"НУ","")</f>
        <v/>
      </c>
      <c r="H139" s="82" t="str">
        <f aca="false">IF(H140&gt;0,"НУ","")</f>
        <v/>
      </c>
      <c r="I139" s="82" t="str">
        <f aca="false">IF(I140&gt;0,"НУ","")</f>
        <v/>
      </c>
      <c r="J139" s="82" t="str">
        <f aca="false">IF(J140&gt;0,"НУ","")</f>
        <v/>
      </c>
      <c r="K139" s="82" t="str">
        <f aca="false">IF(K140&gt;0,"НУ","")</f>
        <v/>
      </c>
      <c r="L139" s="82" t="str">
        <f aca="false">IF(L140&gt;0,"НУ","")</f>
        <v/>
      </c>
      <c r="M139" s="82" t="str">
        <f aca="false">IF(M140&gt;0,"НУ","")</f>
        <v/>
      </c>
      <c r="N139" s="82" t="str">
        <f aca="false">IF(N140&gt;0,"НУ","")</f>
        <v/>
      </c>
      <c r="O139" s="82" t="str">
        <f aca="false">IF(O140&gt;0,"НУ","")</f>
        <v/>
      </c>
      <c r="P139" s="82" t="str">
        <f aca="false">IF(P140&gt;0,"НУ","")</f>
        <v/>
      </c>
      <c r="Q139" s="82" t="str">
        <f aca="false">IF(Q140&gt;0,"НУ","")</f>
        <v/>
      </c>
      <c r="R139" s="82" t="str">
        <f aca="false">IF(R140&gt;0,"НУ","")</f>
        <v/>
      </c>
      <c r="S139" s="82" t="str">
        <f aca="false">IF(S140&gt;0,"НУ","")</f>
        <v/>
      </c>
      <c r="T139" s="82" t="str">
        <f aca="false">IF(T140&gt;0,"НУ","")</f>
        <v/>
      </c>
      <c r="U139" s="82" t="str">
        <f aca="false">IF(U140&gt;0,"НУ","")</f>
        <v/>
      </c>
      <c r="V139" s="82" t="str">
        <f aca="false">IF(V140&gt;0,"НУ","")</f>
        <v/>
      </c>
      <c r="W139" s="82" t="str">
        <f aca="false">IF(W140&gt;0,"НУ","")</f>
        <v/>
      </c>
      <c r="X139" s="82" t="str">
        <f aca="false">IF(X140&gt;0,"НУ","")</f>
        <v/>
      </c>
      <c r="Y139" s="82" t="str">
        <f aca="false">IF(Y140&gt;0,"НУ","")</f>
        <v/>
      </c>
      <c r="Z139" s="82" t="str">
        <f aca="false">IF(Z140&gt;0,"НУ","")</f>
        <v/>
      </c>
      <c r="AA139" s="82" t="str">
        <f aca="false">IF(AA140&gt;0,"НУ","")</f>
        <v/>
      </c>
      <c r="AB139" s="82" t="str">
        <f aca="false">IF(AB140&gt;0,"НУ","")</f>
        <v/>
      </c>
      <c r="AC139" s="82" t="str">
        <f aca="false">IF(AC140&gt;0,"НУ","")</f>
        <v/>
      </c>
      <c r="AD139" s="82" t="str">
        <f aca="false">IF(AD140&gt;0,"НУ","")</f>
        <v/>
      </c>
      <c r="AE139" s="82" t="str">
        <f aca="false">IF(AE140&gt;0,"НУ","")</f>
        <v/>
      </c>
      <c r="AF139" s="82" t="str">
        <f aca="false">IF(AF140&gt;0,"НУ","")</f>
        <v/>
      </c>
      <c r="AG139" s="82" t="str">
        <f aca="false">IF(AG140&gt;0,"НУ","")</f>
        <v/>
      </c>
      <c r="AH139" s="82"/>
      <c r="AI139" s="82"/>
      <c r="AJ139" s="173"/>
      <c r="AK139" s="93"/>
      <c r="AL139" s="94"/>
      <c r="AM139" s="95"/>
      <c r="AN139" s="96"/>
      <c r="AO139" s="70"/>
      <c r="AP139" s="70"/>
      <c r="AQ139" s="70"/>
      <c r="AR139" s="98"/>
      <c r="AS139" s="98"/>
      <c r="AT139" s="98"/>
      <c r="AU139" s="98"/>
      <c r="AV139" s="98"/>
      <c r="AW139" s="98"/>
      <c r="AX139" s="98"/>
      <c r="AY139" s="99"/>
      <c r="AZ139" s="99"/>
      <c r="BA139" s="73"/>
    </row>
    <row r="140" customFormat="false" ht="13.5" hidden="false" customHeight="true" outlineLevel="0" collapsed="false">
      <c r="A140" s="57"/>
      <c r="B140" s="58"/>
      <c r="C140" s="102"/>
      <c r="D140" s="60"/>
      <c r="E140" s="101"/>
      <c r="F140" s="87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91"/>
      <c r="AK140" s="93"/>
      <c r="AL140" s="94"/>
      <c r="AM140" s="95"/>
      <c r="AN140" s="96"/>
      <c r="AO140" s="70"/>
      <c r="AP140" s="70"/>
      <c r="AQ140" s="70"/>
      <c r="AR140" s="98"/>
      <c r="AS140" s="98"/>
      <c r="AT140" s="98"/>
      <c r="AU140" s="98"/>
      <c r="AV140" s="98"/>
      <c r="AW140" s="98"/>
      <c r="AX140" s="98"/>
      <c r="AY140" s="99"/>
      <c r="AZ140" s="99"/>
      <c r="BA140" s="73"/>
    </row>
    <row r="141" customFormat="false" ht="12.75" hidden="false" customHeight="true" outlineLevel="0" collapsed="false">
      <c r="A141" s="57" t="n">
        <v>33</v>
      </c>
      <c r="B141" s="58" t="str">
        <f aca="false">IFERROR(VLOOKUP($C141,Списки!$A$1:$C$3999,2,0),"")</f>
        <v/>
      </c>
      <c r="C141" s="102"/>
      <c r="D141" s="60" t="str">
        <f aca="false">IFERROR(VLOOKUP($C141,Списки!$A$1:$C$3999,3,0),"")</f>
        <v/>
      </c>
      <c r="E141" s="92"/>
      <c r="F141" s="61" t="str">
        <f aca="false">VLOOKUP(F$11,Графік!$A$5:$C$32,3,0)</f>
        <v>Р</v>
      </c>
      <c r="G141" s="158" t="str">
        <f aca="false">VLOOKUP(G$11,Графік!$A$5:$C$32,3,0)</f>
        <v>Р</v>
      </c>
      <c r="H141" s="158" t="str">
        <f aca="false">VLOOKUP(H$11,Графік!$A$5:$C$32,3,0)</f>
        <v>ВВ</v>
      </c>
      <c r="I141" s="158" t="str">
        <f aca="false">VLOOKUP(I$11,Графік!$A$5:$C$32,3,0)</f>
        <v>ВВ</v>
      </c>
      <c r="J141" s="158" t="str">
        <f aca="false">VLOOKUP(J$11,Графік!$A$5:$C$32,3,0)</f>
        <v>Р</v>
      </c>
      <c r="K141" s="158" t="str">
        <f aca="false">VLOOKUP(K$11,Графік!$A$5:$C$32,3,0)</f>
        <v>Р</v>
      </c>
      <c r="L141" s="158" t="str">
        <f aca="false">VLOOKUP(L$11,Графік!$A$5:$C$32,3,0)</f>
        <v>Р</v>
      </c>
      <c r="M141" s="158" t="str">
        <f aca="false">VLOOKUP(M$11,Графік!$A$5:$C$32,3,0)</f>
        <v>Р</v>
      </c>
      <c r="N141" s="158" t="str">
        <f aca="false">VLOOKUP(N$11,Графік!$A$5:$C$32,3,0)</f>
        <v>ВВ</v>
      </c>
      <c r="O141" s="158" t="str">
        <f aca="false">VLOOKUP(O$11,Графік!$A$5:$C$32,3,0)</f>
        <v>ВВ</v>
      </c>
      <c r="P141" s="158" t="str">
        <f aca="false">VLOOKUP(P$11,Графік!$A$5:$C$32,3,0)</f>
        <v>Р</v>
      </c>
      <c r="Q141" s="158" t="str">
        <f aca="false">VLOOKUP(Q$11,Графік!$A$5:$C$32,3,0)</f>
        <v>Р</v>
      </c>
      <c r="R141" s="158" t="str">
        <f aca="false">VLOOKUP(R$11,Графік!$A$5:$C$32,3,0)</f>
        <v>Р</v>
      </c>
      <c r="S141" s="158" t="str">
        <f aca="false">VLOOKUP(S$11,Графік!$A$5:$C$32,3,0)</f>
        <v>Р</v>
      </c>
      <c r="T141" s="158" t="str">
        <f aca="false">VLOOKUP(T$11,Графік!$A$5:$C$32,3,0)</f>
        <v>ВВ</v>
      </c>
      <c r="U141" s="158" t="str">
        <f aca="false">VLOOKUP(U$11,Графік!$A$5:$C$32,3,0)</f>
        <v>ВВ</v>
      </c>
      <c r="V141" s="158" t="str">
        <f aca="false">VLOOKUP(V$11,Графік!$A$5:$C$32,3,0)</f>
        <v>Р</v>
      </c>
      <c r="W141" s="158" t="str">
        <f aca="false">VLOOKUP(W$11,Графік!$A$5:$C$32,3,0)</f>
        <v>Р</v>
      </c>
      <c r="X141" s="158" t="str">
        <f aca="false">VLOOKUP(X$11,Графік!$A$5:$C$32,3,0)</f>
        <v>Р</v>
      </c>
      <c r="Y141" s="158" t="str">
        <f aca="false">VLOOKUP(Y$11,Графік!$A$5:$C$32,3,0)</f>
        <v>Р</v>
      </c>
      <c r="Z141" s="158" t="str">
        <f aca="false">VLOOKUP(Z$11,Графік!$A$5:$C$32,3,0)</f>
        <v>ВВ</v>
      </c>
      <c r="AA141" s="158" t="str">
        <f aca="false">VLOOKUP(AA$11,Графік!$A$5:$C$32,3,0)</f>
        <v>ВВ</v>
      </c>
      <c r="AB141" s="158" t="str">
        <f aca="false">VLOOKUP(AB$11,Графік!$A$5:$C$32,3,0)</f>
        <v>Р</v>
      </c>
      <c r="AC141" s="158" t="str">
        <f aca="false">VLOOKUP(AC$11,Графік!$A$5:$C$32,3,0)</f>
        <v>Р</v>
      </c>
      <c r="AD141" s="158" t="str">
        <f aca="false">VLOOKUP(AD$11,Графік!$A$5:$C$32,3,0)</f>
        <v>Р</v>
      </c>
      <c r="AE141" s="158" t="str">
        <f aca="false">VLOOKUP(AE$11,Графік!$A$5:$C$32,3,0)</f>
        <v>Р</v>
      </c>
      <c r="AF141" s="158" t="str">
        <f aca="false">VLOOKUP(AF$11,Графік!$A$5:$C$32,3,0)</f>
        <v>ВВ</v>
      </c>
      <c r="AG141" s="158" t="str">
        <f aca="false">VLOOKUP(AG$11,Графік!$A$5:$C$32,3,0)</f>
        <v>ВВ</v>
      </c>
      <c r="AH141" s="158"/>
      <c r="AI141" s="158"/>
      <c r="AJ141" s="161"/>
      <c r="AK141" s="93" t="n">
        <f aca="false">SUMIF($F141:$AJ144,"Р",$F142:$AJ142)</f>
        <v>144</v>
      </c>
      <c r="AL141" s="94" t="n">
        <f aca="false">SUMIF($F143:$AJ144,"НУ",$F144:$AJ144)</f>
        <v>0</v>
      </c>
      <c r="AM141" s="95" t="n">
        <f aca="false">SUMIF(F141:AJ144,"РВ",F142:AJ142)</f>
        <v>0</v>
      </c>
      <c r="AN141" s="96" t="n">
        <f aca="false">AK141+AL141+AM141</f>
        <v>144</v>
      </c>
      <c r="AO141" s="70" t="n">
        <f aca="false">COUNTIF($F141:$AJ144,"=Р")</f>
        <v>18</v>
      </c>
      <c r="AP141" s="97" t="n">
        <f aca="false">COUNTIF($F141:$AJ144,"=ВВ")</f>
        <v>10</v>
      </c>
      <c r="AQ141" s="97" t="n">
        <f aca="false">COUNTIF($F141:$AJ144,"=В")</f>
        <v>0</v>
      </c>
      <c r="AR141" s="98" t="n">
        <f aca="false">COUNTIF($F141:$AJ144,"=НА")</f>
        <v>0</v>
      </c>
      <c r="AS141" s="98" t="n">
        <f aca="false">COUNTIF(F141:AJ144,"=ТН")</f>
        <v>0</v>
      </c>
      <c r="AT141" s="98" t="n">
        <f aca="false">COUNTIF($F141:$AJ144,"=ВД")</f>
        <v>0</v>
      </c>
      <c r="AU141" s="98" t="n">
        <f aca="false">COUNTIF($F141:$AJ144,"=ВП")</f>
        <v>0</v>
      </c>
      <c r="AV141" s="98" t="n">
        <f aca="false">COUNTIF($F141:$AJ144,"=ДД")</f>
        <v>0</v>
      </c>
      <c r="AW141" s="98" t="n">
        <f aca="false">COUNTIF($F141:$AJ144,"=П")</f>
        <v>0</v>
      </c>
      <c r="AX141" s="98" t="n">
        <f aca="false">COUNTIF($F141:$AJ144,"=ПР")</f>
        <v>0</v>
      </c>
      <c r="AY141" s="99" t="n">
        <f aca="false">COUNTIF($F141:$AJ144,"=І")</f>
        <v>0</v>
      </c>
      <c r="AZ141" s="99" t="n">
        <f aca="false">COUNTIF($F141:$AJ144,"=НЗ")</f>
        <v>0</v>
      </c>
      <c r="BA141" s="73" t="str">
        <f aca="false">IF(C141&gt;1,Графік!$D$36,"")</f>
        <v/>
      </c>
    </row>
    <row r="142" customFormat="false" ht="12.75" hidden="false" customHeight="true" outlineLevel="0" collapsed="false">
      <c r="A142" s="57"/>
      <c r="B142" s="58"/>
      <c r="C142" s="102"/>
      <c r="D142" s="60"/>
      <c r="E142" s="100"/>
      <c r="F142" s="75" t="n">
        <f aca="false">IF(F141="Р",8,"")</f>
        <v>8</v>
      </c>
      <c r="G142" s="76" t="n">
        <f aca="false">IF(G141="Р",8,"")</f>
        <v>8</v>
      </c>
      <c r="H142" s="170" t="str">
        <f aca="false">IF(H141="Р",8,"")</f>
        <v/>
      </c>
      <c r="I142" s="170" t="str">
        <f aca="false">IF(I141="Р",8,"")</f>
        <v/>
      </c>
      <c r="J142" s="170" t="n">
        <f aca="false">IF(J141="Р",8,"")</f>
        <v>8</v>
      </c>
      <c r="K142" s="170" t="n">
        <f aca="false">IF(K141="Р",8,"")</f>
        <v>8</v>
      </c>
      <c r="L142" s="170" t="n">
        <f aca="false">IF(L141="Р",8,"")</f>
        <v>8</v>
      </c>
      <c r="M142" s="170" t="n">
        <f aca="false">IF(M141="Р",8,"")</f>
        <v>8</v>
      </c>
      <c r="N142" s="170" t="str">
        <f aca="false">IF(N141="Р",8,"")</f>
        <v/>
      </c>
      <c r="O142" s="170" t="str">
        <f aca="false">IF(O141="Р",8,"")</f>
        <v/>
      </c>
      <c r="P142" s="170" t="n">
        <f aca="false">IF(P141="Р",8,"")</f>
        <v>8</v>
      </c>
      <c r="Q142" s="170" t="n">
        <f aca="false">IF(Q141="Р",8,"")</f>
        <v>8</v>
      </c>
      <c r="R142" s="170" t="n">
        <f aca="false">IF(R141="Р",8,"")</f>
        <v>8</v>
      </c>
      <c r="S142" s="170" t="n">
        <f aca="false">IF(S141="Р",8,"")</f>
        <v>8</v>
      </c>
      <c r="T142" s="170" t="str">
        <f aca="false">IF(T141="Р",8,"")</f>
        <v/>
      </c>
      <c r="U142" s="170" t="str">
        <f aca="false">IF(U141="Р",8,"")</f>
        <v/>
      </c>
      <c r="V142" s="170" t="n">
        <f aca="false">IF(V141="Р",8,"")</f>
        <v>8</v>
      </c>
      <c r="W142" s="170" t="n">
        <f aca="false">IF(W141="Р",8,"")</f>
        <v>8</v>
      </c>
      <c r="X142" s="170" t="n">
        <f aca="false">IF(X141="Р",8,"")</f>
        <v>8</v>
      </c>
      <c r="Y142" s="170" t="n">
        <f aca="false">IF(Y141="Р",8,"")</f>
        <v>8</v>
      </c>
      <c r="Z142" s="170" t="str">
        <f aca="false">IF(Z141="Р",8,"")</f>
        <v/>
      </c>
      <c r="AA142" s="170" t="str">
        <f aca="false">IF(AA141="Р",8,"")</f>
        <v/>
      </c>
      <c r="AB142" s="170" t="n">
        <f aca="false">IF(AB141="Р",8,"")</f>
        <v>8</v>
      </c>
      <c r="AC142" s="170" t="n">
        <f aca="false">IF(AC141="Р",8,"")</f>
        <v>8</v>
      </c>
      <c r="AD142" s="170" t="n">
        <f aca="false">IF(AD141="Р",8,"")</f>
        <v>8</v>
      </c>
      <c r="AE142" s="170" t="n">
        <f aca="false">IF(AE141="Р",8,"")</f>
        <v>8</v>
      </c>
      <c r="AF142" s="170" t="str">
        <f aca="false">IF(AF141="Р",8,"")</f>
        <v/>
      </c>
      <c r="AG142" s="170" t="str">
        <f aca="false">IF(AG141="Р",8,"")</f>
        <v/>
      </c>
      <c r="AH142" s="76"/>
      <c r="AI142" s="76"/>
      <c r="AJ142" s="79"/>
      <c r="AK142" s="93"/>
      <c r="AL142" s="94"/>
      <c r="AM142" s="95"/>
      <c r="AN142" s="96"/>
      <c r="AO142" s="70"/>
      <c r="AP142" s="70"/>
      <c r="AQ142" s="70"/>
      <c r="AR142" s="98"/>
      <c r="AS142" s="98"/>
      <c r="AT142" s="98"/>
      <c r="AU142" s="98"/>
      <c r="AV142" s="98"/>
      <c r="AW142" s="98"/>
      <c r="AX142" s="98"/>
      <c r="AY142" s="99"/>
      <c r="AZ142" s="99"/>
      <c r="BA142" s="73"/>
    </row>
    <row r="143" customFormat="false" ht="12.75" hidden="false" customHeight="true" outlineLevel="0" collapsed="false">
      <c r="A143" s="57"/>
      <c r="B143" s="58"/>
      <c r="C143" s="102"/>
      <c r="D143" s="60"/>
      <c r="E143" s="100"/>
      <c r="F143" s="82" t="str">
        <f aca="false">IF(F144&gt;0,"НУ","")</f>
        <v/>
      </c>
      <c r="G143" s="82" t="str">
        <f aca="false">IF(G144&gt;0,"НУ","")</f>
        <v/>
      </c>
      <c r="H143" s="82" t="str">
        <f aca="false">IF(H144&gt;0,"НУ","")</f>
        <v/>
      </c>
      <c r="I143" s="82" t="str">
        <f aca="false">IF(I144&gt;0,"НУ","")</f>
        <v/>
      </c>
      <c r="J143" s="82" t="str">
        <f aca="false">IF(J144&gt;0,"НУ","")</f>
        <v/>
      </c>
      <c r="K143" s="82" t="str">
        <f aca="false">IF(K144&gt;0,"НУ","")</f>
        <v/>
      </c>
      <c r="L143" s="82" t="str">
        <f aca="false">IF(L144&gt;0,"НУ","")</f>
        <v/>
      </c>
      <c r="M143" s="82" t="str">
        <f aca="false">IF(M144&gt;0,"НУ","")</f>
        <v/>
      </c>
      <c r="N143" s="82" t="str">
        <f aca="false">IF(N144&gt;0,"НУ","")</f>
        <v/>
      </c>
      <c r="O143" s="82" t="str">
        <f aca="false">IF(O144&gt;0,"НУ","")</f>
        <v/>
      </c>
      <c r="P143" s="82" t="str">
        <f aca="false">IF(P144&gt;0,"НУ","")</f>
        <v/>
      </c>
      <c r="Q143" s="82" t="str">
        <f aca="false">IF(Q144&gt;0,"НУ","")</f>
        <v/>
      </c>
      <c r="R143" s="82" t="str">
        <f aca="false">IF(R144&gt;0,"НУ","")</f>
        <v/>
      </c>
      <c r="S143" s="82" t="str">
        <f aca="false">IF(S144&gt;0,"НУ","")</f>
        <v/>
      </c>
      <c r="T143" s="82" t="str">
        <f aca="false">IF(T144&gt;0,"НУ","")</f>
        <v/>
      </c>
      <c r="U143" s="82" t="str">
        <f aca="false">IF(U144&gt;0,"НУ","")</f>
        <v/>
      </c>
      <c r="V143" s="82" t="str">
        <f aca="false">IF(V144&gt;0,"НУ","")</f>
        <v/>
      </c>
      <c r="W143" s="82" t="str">
        <f aca="false">IF(W144&gt;0,"НУ","")</f>
        <v/>
      </c>
      <c r="X143" s="82" t="str">
        <f aca="false">IF(X144&gt;0,"НУ","")</f>
        <v/>
      </c>
      <c r="Y143" s="82" t="str">
        <f aca="false">IF(Y144&gt;0,"НУ","")</f>
        <v/>
      </c>
      <c r="Z143" s="82" t="str">
        <f aca="false">IF(Z144&gt;0,"НУ","")</f>
        <v/>
      </c>
      <c r="AA143" s="82" t="str">
        <f aca="false">IF(AA144&gt;0,"НУ","")</f>
        <v/>
      </c>
      <c r="AB143" s="82" t="str">
        <f aca="false">IF(AB144&gt;0,"НУ","")</f>
        <v/>
      </c>
      <c r="AC143" s="82" t="str">
        <f aca="false">IF(AC144&gt;0,"НУ","")</f>
        <v/>
      </c>
      <c r="AD143" s="82" t="str">
        <f aca="false">IF(AD144&gt;0,"НУ","")</f>
        <v/>
      </c>
      <c r="AE143" s="82" t="str">
        <f aca="false">IF(AE144&gt;0,"НУ","")</f>
        <v/>
      </c>
      <c r="AF143" s="82" t="str">
        <f aca="false">IF(AF144&gt;0,"НУ","")</f>
        <v/>
      </c>
      <c r="AG143" s="82" t="str">
        <f aca="false">IF(AG144&gt;0,"НУ","")</f>
        <v/>
      </c>
      <c r="AH143" s="82"/>
      <c r="AI143" s="82"/>
      <c r="AJ143" s="173"/>
      <c r="AK143" s="93"/>
      <c r="AL143" s="94"/>
      <c r="AM143" s="95"/>
      <c r="AN143" s="96"/>
      <c r="AO143" s="70"/>
      <c r="AP143" s="70"/>
      <c r="AQ143" s="70"/>
      <c r="AR143" s="98"/>
      <c r="AS143" s="98"/>
      <c r="AT143" s="98"/>
      <c r="AU143" s="98"/>
      <c r="AV143" s="98"/>
      <c r="AW143" s="98"/>
      <c r="AX143" s="98"/>
      <c r="AY143" s="99"/>
      <c r="AZ143" s="99"/>
      <c r="BA143" s="73"/>
    </row>
    <row r="144" customFormat="false" ht="13.5" hidden="false" customHeight="true" outlineLevel="0" collapsed="false">
      <c r="A144" s="57"/>
      <c r="B144" s="58"/>
      <c r="C144" s="102"/>
      <c r="D144" s="60"/>
      <c r="E144" s="101"/>
      <c r="F144" s="87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91"/>
      <c r="AK144" s="93"/>
      <c r="AL144" s="94"/>
      <c r="AM144" s="95"/>
      <c r="AN144" s="96"/>
      <c r="AO144" s="70"/>
      <c r="AP144" s="70"/>
      <c r="AQ144" s="70"/>
      <c r="AR144" s="98"/>
      <c r="AS144" s="98"/>
      <c r="AT144" s="98"/>
      <c r="AU144" s="98"/>
      <c r="AV144" s="98"/>
      <c r="AW144" s="98"/>
      <c r="AX144" s="98"/>
      <c r="AY144" s="99"/>
      <c r="AZ144" s="99"/>
      <c r="BA144" s="73"/>
    </row>
    <row r="145" customFormat="false" ht="12.75" hidden="false" customHeight="true" outlineLevel="0" collapsed="false">
      <c r="A145" s="57" t="n">
        <v>34</v>
      </c>
      <c r="B145" s="58" t="str">
        <f aca="false">IFERROR(VLOOKUP($C145,Списки!$A$1:$C$3999,2,0),"")</f>
        <v/>
      </c>
      <c r="C145" s="102"/>
      <c r="D145" s="60" t="str">
        <f aca="false">IFERROR(VLOOKUP($C145,Списки!$A$1:$C$3999,3,0),"")</f>
        <v/>
      </c>
      <c r="E145" s="92"/>
      <c r="F145" s="61" t="str">
        <f aca="false">VLOOKUP(F$11,Графік!$A$5:$C$32,3,0)</f>
        <v>Р</v>
      </c>
      <c r="G145" s="158" t="str">
        <f aca="false">VLOOKUP(G$11,Графік!$A$5:$C$32,3,0)</f>
        <v>Р</v>
      </c>
      <c r="H145" s="158" t="str">
        <f aca="false">VLOOKUP(H$11,Графік!$A$5:$C$32,3,0)</f>
        <v>ВВ</v>
      </c>
      <c r="I145" s="158" t="str">
        <f aca="false">VLOOKUP(I$11,Графік!$A$5:$C$32,3,0)</f>
        <v>ВВ</v>
      </c>
      <c r="J145" s="158" t="str">
        <f aca="false">VLOOKUP(J$11,Графік!$A$5:$C$32,3,0)</f>
        <v>Р</v>
      </c>
      <c r="K145" s="158" t="str">
        <f aca="false">VLOOKUP(K$11,Графік!$A$5:$C$32,3,0)</f>
        <v>Р</v>
      </c>
      <c r="L145" s="158" t="str">
        <f aca="false">VLOOKUP(L$11,Графік!$A$5:$C$32,3,0)</f>
        <v>Р</v>
      </c>
      <c r="M145" s="158" t="str">
        <f aca="false">VLOOKUP(M$11,Графік!$A$5:$C$32,3,0)</f>
        <v>Р</v>
      </c>
      <c r="N145" s="158" t="str">
        <f aca="false">VLOOKUP(N$11,Графік!$A$5:$C$32,3,0)</f>
        <v>ВВ</v>
      </c>
      <c r="O145" s="158" t="str">
        <f aca="false">VLOOKUP(O$11,Графік!$A$5:$C$32,3,0)</f>
        <v>ВВ</v>
      </c>
      <c r="P145" s="158" t="str">
        <f aca="false">VLOOKUP(P$11,Графік!$A$5:$C$32,3,0)</f>
        <v>Р</v>
      </c>
      <c r="Q145" s="158" t="str">
        <f aca="false">VLOOKUP(Q$11,Графік!$A$5:$C$32,3,0)</f>
        <v>Р</v>
      </c>
      <c r="R145" s="158" t="str">
        <f aca="false">VLOOKUP(R$11,Графік!$A$5:$C$32,3,0)</f>
        <v>Р</v>
      </c>
      <c r="S145" s="158" t="str">
        <f aca="false">VLOOKUP(S$11,Графік!$A$5:$C$32,3,0)</f>
        <v>Р</v>
      </c>
      <c r="T145" s="158" t="str">
        <f aca="false">VLOOKUP(T$11,Графік!$A$5:$C$32,3,0)</f>
        <v>ВВ</v>
      </c>
      <c r="U145" s="158" t="str">
        <f aca="false">VLOOKUP(U$11,Графік!$A$5:$C$32,3,0)</f>
        <v>ВВ</v>
      </c>
      <c r="V145" s="158" t="str">
        <f aca="false">VLOOKUP(V$11,Графік!$A$5:$C$32,3,0)</f>
        <v>Р</v>
      </c>
      <c r="W145" s="158" t="str">
        <f aca="false">VLOOKUP(W$11,Графік!$A$5:$C$32,3,0)</f>
        <v>Р</v>
      </c>
      <c r="X145" s="158" t="str">
        <f aca="false">VLOOKUP(X$11,Графік!$A$5:$C$32,3,0)</f>
        <v>Р</v>
      </c>
      <c r="Y145" s="158" t="str">
        <f aca="false">VLOOKUP(Y$11,Графік!$A$5:$C$32,3,0)</f>
        <v>Р</v>
      </c>
      <c r="Z145" s="158" t="str">
        <f aca="false">VLOOKUP(Z$11,Графік!$A$5:$C$32,3,0)</f>
        <v>ВВ</v>
      </c>
      <c r="AA145" s="158" t="str">
        <f aca="false">VLOOKUP(AA$11,Графік!$A$5:$C$32,3,0)</f>
        <v>ВВ</v>
      </c>
      <c r="AB145" s="158" t="str">
        <f aca="false">VLOOKUP(AB$11,Графік!$A$5:$C$32,3,0)</f>
        <v>Р</v>
      </c>
      <c r="AC145" s="158" t="str">
        <f aca="false">VLOOKUP(AC$11,Графік!$A$5:$C$32,3,0)</f>
        <v>Р</v>
      </c>
      <c r="AD145" s="158" t="str">
        <f aca="false">VLOOKUP(AD$11,Графік!$A$5:$C$32,3,0)</f>
        <v>Р</v>
      </c>
      <c r="AE145" s="158" t="str">
        <f aca="false">VLOOKUP(AE$11,Графік!$A$5:$C$32,3,0)</f>
        <v>Р</v>
      </c>
      <c r="AF145" s="158" t="str">
        <f aca="false">VLOOKUP(AF$11,Графік!$A$5:$C$32,3,0)</f>
        <v>ВВ</v>
      </c>
      <c r="AG145" s="158" t="str">
        <f aca="false">VLOOKUP(AG$11,Графік!$A$5:$C$32,3,0)</f>
        <v>ВВ</v>
      </c>
      <c r="AH145" s="158"/>
      <c r="AI145" s="158"/>
      <c r="AJ145" s="161"/>
      <c r="AK145" s="93" t="n">
        <f aca="false">SUMIF($F145:$AJ148,"Р",$F146:$AJ146)</f>
        <v>144</v>
      </c>
      <c r="AL145" s="94" t="n">
        <f aca="false">SUMIF($F147:$AJ148,"НУ",$F148:$AJ148)</f>
        <v>0</v>
      </c>
      <c r="AM145" s="95" t="n">
        <f aca="false">SUMIF(F145:AJ148,"РВ",F146:AJ146)</f>
        <v>0</v>
      </c>
      <c r="AN145" s="96" t="n">
        <f aca="false">AK145+AL145+AM145</f>
        <v>144</v>
      </c>
      <c r="AO145" s="70" t="n">
        <f aca="false">COUNTIF($F145:$AJ148,"=Р")</f>
        <v>18</v>
      </c>
      <c r="AP145" s="97" t="n">
        <f aca="false">COUNTIF($F145:$AJ148,"=ВВ")</f>
        <v>10</v>
      </c>
      <c r="AQ145" s="97" t="n">
        <f aca="false">COUNTIF($F145:$AJ148,"=В")</f>
        <v>0</v>
      </c>
      <c r="AR145" s="98" t="n">
        <f aca="false">COUNTIF($F145:$AJ148,"=НА")</f>
        <v>0</v>
      </c>
      <c r="AS145" s="98" t="n">
        <f aca="false">COUNTIF(F145:AJ148,"=ТН")</f>
        <v>0</v>
      </c>
      <c r="AT145" s="98" t="n">
        <f aca="false">COUNTIF($F145:$AJ148,"=ВД")</f>
        <v>0</v>
      </c>
      <c r="AU145" s="98" t="n">
        <f aca="false">COUNTIF($F145:$AJ148,"=ВП")</f>
        <v>0</v>
      </c>
      <c r="AV145" s="98" t="n">
        <f aca="false">COUNTIF($F145:$AJ148,"=ДД")</f>
        <v>0</v>
      </c>
      <c r="AW145" s="98" t="n">
        <f aca="false">COUNTIF($F145:$AJ148,"=П")</f>
        <v>0</v>
      </c>
      <c r="AX145" s="98" t="n">
        <f aca="false">COUNTIF($F145:$AJ148,"=ПР")</f>
        <v>0</v>
      </c>
      <c r="AY145" s="99" t="n">
        <f aca="false">COUNTIF($F145:$AJ148,"=І")</f>
        <v>0</v>
      </c>
      <c r="AZ145" s="99" t="n">
        <f aca="false">COUNTIF($F145:$AJ148,"=НЗ")</f>
        <v>0</v>
      </c>
      <c r="BA145" s="73" t="str">
        <f aca="false">IF(C145&gt;1,Графік!$D$36,"")</f>
        <v/>
      </c>
    </row>
    <row r="146" customFormat="false" ht="12.75" hidden="false" customHeight="true" outlineLevel="0" collapsed="false">
      <c r="A146" s="57"/>
      <c r="B146" s="58"/>
      <c r="C146" s="102"/>
      <c r="D146" s="60"/>
      <c r="E146" s="100"/>
      <c r="F146" s="75" t="n">
        <f aca="false">IF(F145="Р",8,"")</f>
        <v>8</v>
      </c>
      <c r="G146" s="76" t="n">
        <f aca="false">IF(G145="Р",8,"")</f>
        <v>8</v>
      </c>
      <c r="H146" s="170" t="str">
        <f aca="false">IF(H145="Р",8,"")</f>
        <v/>
      </c>
      <c r="I146" s="170" t="str">
        <f aca="false">IF(I145="Р",8,"")</f>
        <v/>
      </c>
      <c r="J146" s="170" t="n">
        <f aca="false">IF(J145="Р",8,"")</f>
        <v>8</v>
      </c>
      <c r="K146" s="170" t="n">
        <f aca="false">IF(K145="Р",8,"")</f>
        <v>8</v>
      </c>
      <c r="L146" s="170" t="n">
        <f aca="false">IF(L145="Р",8,"")</f>
        <v>8</v>
      </c>
      <c r="M146" s="170" t="n">
        <f aca="false">IF(M145="Р",8,"")</f>
        <v>8</v>
      </c>
      <c r="N146" s="170" t="str">
        <f aca="false">IF(N145="Р",8,"")</f>
        <v/>
      </c>
      <c r="O146" s="170" t="str">
        <f aca="false">IF(O145="Р",8,"")</f>
        <v/>
      </c>
      <c r="P146" s="170" t="n">
        <f aca="false">IF(P145="Р",8,"")</f>
        <v>8</v>
      </c>
      <c r="Q146" s="170" t="n">
        <f aca="false">IF(Q145="Р",8,"")</f>
        <v>8</v>
      </c>
      <c r="R146" s="170" t="n">
        <f aca="false">IF(R145="Р",8,"")</f>
        <v>8</v>
      </c>
      <c r="S146" s="170" t="n">
        <f aca="false">IF(S145="Р",8,"")</f>
        <v>8</v>
      </c>
      <c r="T146" s="170" t="str">
        <f aca="false">IF(T145="Р",8,"")</f>
        <v/>
      </c>
      <c r="U146" s="170" t="str">
        <f aca="false">IF(U145="Р",8,"")</f>
        <v/>
      </c>
      <c r="V146" s="170" t="n">
        <f aca="false">IF(V145="Р",8,"")</f>
        <v>8</v>
      </c>
      <c r="W146" s="170" t="n">
        <f aca="false">IF(W145="Р",8,"")</f>
        <v>8</v>
      </c>
      <c r="X146" s="170" t="n">
        <f aca="false">IF(X145="Р",8,"")</f>
        <v>8</v>
      </c>
      <c r="Y146" s="170" t="n">
        <f aca="false">IF(Y145="Р",8,"")</f>
        <v>8</v>
      </c>
      <c r="Z146" s="170" t="str">
        <f aca="false">IF(Z145="Р",8,"")</f>
        <v/>
      </c>
      <c r="AA146" s="170" t="str">
        <f aca="false">IF(AA145="Р",8,"")</f>
        <v/>
      </c>
      <c r="AB146" s="170" t="n">
        <f aca="false">IF(AB145="Р",8,"")</f>
        <v>8</v>
      </c>
      <c r="AC146" s="170" t="n">
        <f aca="false">IF(AC145="Р",8,"")</f>
        <v>8</v>
      </c>
      <c r="AD146" s="170" t="n">
        <f aca="false">IF(AD145="Р",8,"")</f>
        <v>8</v>
      </c>
      <c r="AE146" s="170" t="n">
        <f aca="false">IF(AE145="Р",8,"")</f>
        <v>8</v>
      </c>
      <c r="AF146" s="170" t="str">
        <f aca="false">IF(AF145="Р",8,"")</f>
        <v/>
      </c>
      <c r="AG146" s="170" t="str">
        <f aca="false">IF(AG145="Р",8,"")</f>
        <v/>
      </c>
      <c r="AH146" s="76"/>
      <c r="AI146" s="76"/>
      <c r="AJ146" s="79"/>
      <c r="AK146" s="93"/>
      <c r="AL146" s="94"/>
      <c r="AM146" s="95"/>
      <c r="AN146" s="96"/>
      <c r="AO146" s="70"/>
      <c r="AP146" s="70"/>
      <c r="AQ146" s="70"/>
      <c r="AR146" s="98"/>
      <c r="AS146" s="98"/>
      <c r="AT146" s="98"/>
      <c r="AU146" s="98"/>
      <c r="AV146" s="98"/>
      <c r="AW146" s="98"/>
      <c r="AX146" s="98"/>
      <c r="AY146" s="99"/>
      <c r="AZ146" s="99"/>
      <c r="BA146" s="73"/>
    </row>
    <row r="147" customFormat="false" ht="12.75" hidden="false" customHeight="true" outlineLevel="0" collapsed="false">
      <c r="A147" s="57"/>
      <c r="B147" s="58"/>
      <c r="C147" s="102"/>
      <c r="D147" s="60"/>
      <c r="E147" s="100"/>
      <c r="F147" s="82" t="str">
        <f aca="false">IF(F148&gt;0,"НУ","")</f>
        <v/>
      </c>
      <c r="G147" s="82" t="str">
        <f aca="false">IF(G148&gt;0,"НУ","")</f>
        <v/>
      </c>
      <c r="H147" s="82" t="str">
        <f aca="false">IF(H148&gt;0,"НУ","")</f>
        <v/>
      </c>
      <c r="I147" s="82" t="str">
        <f aca="false">IF(I148&gt;0,"НУ","")</f>
        <v/>
      </c>
      <c r="J147" s="82" t="str">
        <f aca="false">IF(J148&gt;0,"НУ","")</f>
        <v/>
      </c>
      <c r="K147" s="82" t="str">
        <f aca="false">IF(K148&gt;0,"НУ","")</f>
        <v/>
      </c>
      <c r="L147" s="82" t="str">
        <f aca="false">IF(L148&gt;0,"НУ","")</f>
        <v/>
      </c>
      <c r="M147" s="82" t="str">
        <f aca="false">IF(M148&gt;0,"НУ","")</f>
        <v/>
      </c>
      <c r="N147" s="82" t="str">
        <f aca="false">IF(N148&gt;0,"НУ","")</f>
        <v/>
      </c>
      <c r="O147" s="82" t="str">
        <f aca="false">IF(O148&gt;0,"НУ","")</f>
        <v/>
      </c>
      <c r="P147" s="82" t="str">
        <f aca="false">IF(P148&gt;0,"НУ","")</f>
        <v/>
      </c>
      <c r="Q147" s="82" t="str">
        <f aca="false">IF(Q148&gt;0,"НУ","")</f>
        <v/>
      </c>
      <c r="R147" s="82" t="str">
        <f aca="false">IF(R148&gt;0,"НУ","")</f>
        <v/>
      </c>
      <c r="S147" s="82" t="str">
        <f aca="false">IF(S148&gt;0,"НУ","")</f>
        <v/>
      </c>
      <c r="T147" s="82" t="str">
        <f aca="false">IF(T148&gt;0,"НУ","")</f>
        <v/>
      </c>
      <c r="U147" s="82" t="str">
        <f aca="false">IF(U148&gt;0,"НУ","")</f>
        <v/>
      </c>
      <c r="V147" s="82" t="str">
        <f aca="false">IF(V148&gt;0,"НУ","")</f>
        <v/>
      </c>
      <c r="W147" s="82" t="str">
        <f aca="false">IF(W148&gt;0,"НУ","")</f>
        <v/>
      </c>
      <c r="X147" s="82" t="str">
        <f aca="false">IF(X148&gt;0,"НУ","")</f>
        <v/>
      </c>
      <c r="Y147" s="82" t="str">
        <f aca="false">IF(Y148&gt;0,"НУ","")</f>
        <v/>
      </c>
      <c r="Z147" s="82" t="str">
        <f aca="false">IF(Z148&gt;0,"НУ","")</f>
        <v/>
      </c>
      <c r="AA147" s="82" t="str">
        <f aca="false">IF(AA148&gt;0,"НУ","")</f>
        <v/>
      </c>
      <c r="AB147" s="82" t="str">
        <f aca="false">IF(AB148&gt;0,"НУ","")</f>
        <v/>
      </c>
      <c r="AC147" s="82" t="str">
        <f aca="false">IF(AC148&gt;0,"НУ","")</f>
        <v/>
      </c>
      <c r="AD147" s="82" t="str">
        <f aca="false">IF(AD148&gt;0,"НУ","")</f>
        <v/>
      </c>
      <c r="AE147" s="82" t="str">
        <f aca="false">IF(AE148&gt;0,"НУ","")</f>
        <v/>
      </c>
      <c r="AF147" s="82" t="str">
        <f aca="false">IF(AF148&gt;0,"НУ","")</f>
        <v/>
      </c>
      <c r="AG147" s="82" t="str">
        <f aca="false">IF(AG148&gt;0,"НУ","")</f>
        <v/>
      </c>
      <c r="AH147" s="82"/>
      <c r="AI147" s="82"/>
      <c r="AJ147" s="173"/>
      <c r="AK147" s="93"/>
      <c r="AL147" s="94"/>
      <c r="AM147" s="95"/>
      <c r="AN147" s="96"/>
      <c r="AO147" s="70"/>
      <c r="AP147" s="70"/>
      <c r="AQ147" s="70"/>
      <c r="AR147" s="98"/>
      <c r="AS147" s="98"/>
      <c r="AT147" s="98"/>
      <c r="AU147" s="98"/>
      <c r="AV147" s="98"/>
      <c r="AW147" s="98"/>
      <c r="AX147" s="98"/>
      <c r="AY147" s="99"/>
      <c r="AZ147" s="99"/>
      <c r="BA147" s="73"/>
    </row>
    <row r="148" customFormat="false" ht="13.5" hidden="false" customHeight="true" outlineLevel="0" collapsed="false">
      <c r="A148" s="57"/>
      <c r="B148" s="58"/>
      <c r="C148" s="102"/>
      <c r="D148" s="60"/>
      <c r="E148" s="101"/>
      <c r="F148" s="87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91"/>
      <c r="AK148" s="93"/>
      <c r="AL148" s="94"/>
      <c r="AM148" s="95"/>
      <c r="AN148" s="96"/>
      <c r="AO148" s="70"/>
      <c r="AP148" s="70"/>
      <c r="AQ148" s="70"/>
      <c r="AR148" s="98"/>
      <c r="AS148" s="98"/>
      <c r="AT148" s="98"/>
      <c r="AU148" s="98"/>
      <c r="AV148" s="98"/>
      <c r="AW148" s="98"/>
      <c r="AX148" s="98"/>
      <c r="AY148" s="99"/>
      <c r="AZ148" s="99"/>
      <c r="BA148" s="73"/>
    </row>
    <row r="149" customFormat="false" ht="12.75" hidden="false" customHeight="true" outlineLevel="0" collapsed="false">
      <c r="A149" s="57" t="n">
        <v>35</v>
      </c>
      <c r="B149" s="58" t="str">
        <f aca="false">IFERROR(VLOOKUP($C149,Списки!$A$1:$C$3999,2,0),"")</f>
        <v/>
      </c>
      <c r="C149" s="102"/>
      <c r="D149" s="60" t="str">
        <f aca="false">IFERROR(VLOOKUP($C149,Списки!$A$1:$C$3999,3,0),"")</f>
        <v/>
      </c>
      <c r="E149" s="92"/>
      <c r="F149" s="61" t="str">
        <f aca="false">VLOOKUP(F$11,Графік!$A$5:$C$32,3,0)</f>
        <v>Р</v>
      </c>
      <c r="G149" s="158" t="str">
        <f aca="false">VLOOKUP(G$11,Графік!$A$5:$C$32,3,0)</f>
        <v>Р</v>
      </c>
      <c r="H149" s="158" t="str">
        <f aca="false">VLOOKUP(H$11,Графік!$A$5:$C$32,3,0)</f>
        <v>ВВ</v>
      </c>
      <c r="I149" s="158" t="str">
        <f aca="false">VLOOKUP(I$11,Графік!$A$5:$C$32,3,0)</f>
        <v>ВВ</v>
      </c>
      <c r="J149" s="158" t="str">
        <f aca="false">VLOOKUP(J$11,Графік!$A$5:$C$32,3,0)</f>
        <v>Р</v>
      </c>
      <c r="K149" s="158" t="str">
        <f aca="false">VLOOKUP(K$11,Графік!$A$5:$C$32,3,0)</f>
        <v>Р</v>
      </c>
      <c r="L149" s="158" t="str">
        <f aca="false">VLOOKUP(L$11,Графік!$A$5:$C$32,3,0)</f>
        <v>Р</v>
      </c>
      <c r="M149" s="158" t="str">
        <f aca="false">VLOOKUP(M$11,Графік!$A$5:$C$32,3,0)</f>
        <v>Р</v>
      </c>
      <c r="N149" s="158" t="str">
        <f aca="false">VLOOKUP(N$11,Графік!$A$5:$C$32,3,0)</f>
        <v>ВВ</v>
      </c>
      <c r="O149" s="158" t="str">
        <f aca="false">VLOOKUP(O$11,Графік!$A$5:$C$32,3,0)</f>
        <v>ВВ</v>
      </c>
      <c r="P149" s="158" t="str">
        <f aca="false">VLOOKUP(P$11,Графік!$A$5:$C$32,3,0)</f>
        <v>Р</v>
      </c>
      <c r="Q149" s="158" t="str">
        <f aca="false">VLOOKUP(Q$11,Графік!$A$5:$C$32,3,0)</f>
        <v>Р</v>
      </c>
      <c r="R149" s="158" t="str">
        <f aca="false">VLOOKUP(R$11,Графік!$A$5:$C$32,3,0)</f>
        <v>Р</v>
      </c>
      <c r="S149" s="158" t="str">
        <f aca="false">VLOOKUP(S$11,Графік!$A$5:$C$32,3,0)</f>
        <v>Р</v>
      </c>
      <c r="T149" s="158" t="str">
        <f aca="false">VLOOKUP(T$11,Графік!$A$5:$C$32,3,0)</f>
        <v>ВВ</v>
      </c>
      <c r="U149" s="158" t="str">
        <f aca="false">VLOOKUP(U$11,Графік!$A$5:$C$32,3,0)</f>
        <v>ВВ</v>
      </c>
      <c r="V149" s="158" t="str">
        <f aca="false">VLOOKUP(V$11,Графік!$A$5:$C$32,3,0)</f>
        <v>Р</v>
      </c>
      <c r="W149" s="158" t="str">
        <f aca="false">VLOOKUP(W$11,Графік!$A$5:$C$32,3,0)</f>
        <v>Р</v>
      </c>
      <c r="X149" s="158" t="str">
        <f aca="false">VLOOKUP(X$11,Графік!$A$5:$C$32,3,0)</f>
        <v>Р</v>
      </c>
      <c r="Y149" s="158" t="str">
        <f aca="false">VLOOKUP(Y$11,Графік!$A$5:$C$32,3,0)</f>
        <v>Р</v>
      </c>
      <c r="Z149" s="158" t="str">
        <f aca="false">VLOOKUP(Z$11,Графік!$A$5:$C$32,3,0)</f>
        <v>ВВ</v>
      </c>
      <c r="AA149" s="158" t="str">
        <f aca="false">VLOOKUP(AA$11,Графік!$A$5:$C$32,3,0)</f>
        <v>ВВ</v>
      </c>
      <c r="AB149" s="158" t="str">
        <f aca="false">VLOOKUP(AB$11,Графік!$A$5:$C$32,3,0)</f>
        <v>Р</v>
      </c>
      <c r="AC149" s="158" t="str">
        <f aca="false">VLOOKUP(AC$11,Графік!$A$5:$C$32,3,0)</f>
        <v>Р</v>
      </c>
      <c r="AD149" s="158" t="str">
        <f aca="false">VLOOKUP(AD$11,Графік!$A$5:$C$32,3,0)</f>
        <v>Р</v>
      </c>
      <c r="AE149" s="158" t="str">
        <f aca="false">VLOOKUP(AE$11,Графік!$A$5:$C$32,3,0)</f>
        <v>Р</v>
      </c>
      <c r="AF149" s="158" t="str">
        <f aca="false">VLOOKUP(AF$11,Графік!$A$5:$C$32,3,0)</f>
        <v>ВВ</v>
      </c>
      <c r="AG149" s="158" t="str">
        <f aca="false">VLOOKUP(AG$11,Графік!$A$5:$C$32,3,0)</f>
        <v>ВВ</v>
      </c>
      <c r="AH149" s="158"/>
      <c r="AI149" s="158"/>
      <c r="AJ149" s="161"/>
      <c r="AK149" s="93" t="n">
        <f aca="false">SUMIF($F149:$AJ152,"Р",$F150:$AJ150)</f>
        <v>144</v>
      </c>
      <c r="AL149" s="94" t="n">
        <f aca="false">SUMIF($F151:$AJ152,"НУ",$F152:$AJ152)</f>
        <v>0</v>
      </c>
      <c r="AM149" s="95" t="n">
        <f aca="false">SUMIF(F149:AJ152,"РВ",F150:AJ150)</f>
        <v>0</v>
      </c>
      <c r="AN149" s="96" t="n">
        <f aca="false">AK149+AL149+AM149</f>
        <v>144</v>
      </c>
      <c r="AO149" s="70" t="n">
        <f aca="false">COUNTIF($F149:$AJ152,"=Р")</f>
        <v>18</v>
      </c>
      <c r="AP149" s="97" t="n">
        <f aca="false">COUNTIF($F149:$AJ152,"=ВВ")</f>
        <v>10</v>
      </c>
      <c r="AQ149" s="97" t="n">
        <f aca="false">COUNTIF($F149:$AJ152,"=В")</f>
        <v>0</v>
      </c>
      <c r="AR149" s="98" t="n">
        <f aca="false">COUNTIF($F149:$AJ152,"=НА")</f>
        <v>0</v>
      </c>
      <c r="AS149" s="98" t="n">
        <f aca="false">COUNTIF(F149:AJ152,"=ТН")</f>
        <v>0</v>
      </c>
      <c r="AT149" s="98" t="n">
        <f aca="false">COUNTIF($F149:$AJ152,"=ВД")</f>
        <v>0</v>
      </c>
      <c r="AU149" s="98" t="n">
        <f aca="false">COUNTIF($F149:$AJ152,"=ВП")</f>
        <v>0</v>
      </c>
      <c r="AV149" s="98" t="n">
        <f aca="false">COUNTIF($F149:$AJ152,"=ДД")</f>
        <v>0</v>
      </c>
      <c r="AW149" s="98" t="n">
        <f aca="false">COUNTIF($F149:$AJ152,"=П")</f>
        <v>0</v>
      </c>
      <c r="AX149" s="98" t="n">
        <f aca="false">COUNTIF($F149:$AJ152,"=ПР")</f>
        <v>0</v>
      </c>
      <c r="AY149" s="99" t="n">
        <f aca="false">COUNTIF($F149:$AJ152,"=І")</f>
        <v>0</v>
      </c>
      <c r="AZ149" s="99" t="n">
        <f aca="false">COUNTIF($F149:$AJ152,"=НЗ")</f>
        <v>0</v>
      </c>
      <c r="BA149" s="73" t="str">
        <f aca="false">IF(C149&gt;1,Графік!$D$36,"")</f>
        <v/>
      </c>
    </row>
    <row r="150" customFormat="false" ht="12.75" hidden="false" customHeight="true" outlineLevel="0" collapsed="false">
      <c r="A150" s="57"/>
      <c r="B150" s="58"/>
      <c r="C150" s="102"/>
      <c r="D150" s="60"/>
      <c r="E150" s="100"/>
      <c r="F150" s="75" t="n">
        <f aca="false">IF(F149="Р",8,"")</f>
        <v>8</v>
      </c>
      <c r="G150" s="76" t="n">
        <f aca="false">IF(G149="Р",8,"")</f>
        <v>8</v>
      </c>
      <c r="H150" s="170" t="str">
        <f aca="false">IF(H149="Р",8,"")</f>
        <v/>
      </c>
      <c r="I150" s="170" t="str">
        <f aca="false">IF(I149="Р",8,"")</f>
        <v/>
      </c>
      <c r="J150" s="170" t="n">
        <f aca="false">IF(J149="Р",8,"")</f>
        <v>8</v>
      </c>
      <c r="K150" s="170" t="n">
        <f aca="false">IF(K149="Р",8,"")</f>
        <v>8</v>
      </c>
      <c r="L150" s="170" t="n">
        <f aca="false">IF(L149="Р",8,"")</f>
        <v>8</v>
      </c>
      <c r="M150" s="170" t="n">
        <f aca="false">IF(M149="Р",8,"")</f>
        <v>8</v>
      </c>
      <c r="N150" s="170" t="str">
        <f aca="false">IF(N149="Р",8,"")</f>
        <v/>
      </c>
      <c r="O150" s="170" t="str">
        <f aca="false">IF(O149="Р",8,"")</f>
        <v/>
      </c>
      <c r="P150" s="170" t="n">
        <f aca="false">IF(P149="Р",8,"")</f>
        <v>8</v>
      </c>
      <c r="Q150" s="170" t="n">
        <f aca="false">IF(Q149="Р",8,"")</f>
        <v>8</v>
      </c>
      <c r="R150" s="170" t="n">
        <f aca="false">IF(R149="Р",8,"")</f>
        <v>8</v>
      </c>
      <c r="S150" s="170" t="n">
        <f aca="false">IF(S149="Р",8,"")</f>
        <v>8</v>
      </c>
      <c r="T150" s="170" t="str">
        <f aca="false">IF(T149="Р",8,"")</f>
        <v/>
      </c>
      <c r="U150" s="170" t="str">
        <f aca="false">IF(U149="Р",8,"")</f>
        <v/>
      </c>
      <c r="V150" s="170" t="n">
        <f aca="false">IF(V149="Р",8,"")</f>
        <v>8</v>
      </c>
      <c r="W150" s="170" t="n">
        <f aca="false">IF(W149="Р",8,"")</f>
        <v>8</v>
      </c>
      <c r="X150" s="170" t="n">
        <f aca="false">IF(X149="Р",8,"")</f>
        <v>8</v>
      </c>
      <c r="Y150" s="170" t="n">
        <f aca="false">IF(Y149="Р",8,"")</f>
        <v>8</v>
      </c>
      <c r="Z150" s="170" t="str">
        <f aca="false">IF(Z149="Р",8,"")</f>
        <v/>
      </c>
      <c r="AA150" s="170" t="str">
        <f aca="false">IF(AA149="Р",8,"")</f>
        <v/>
      </c>
      <c r="AB150" s="170" t="n">
        <f aca="false">IF(AB149="Р",8,"")</f>
        <v>8</v>
      </c>
      <c r="AC150" s="170" t="n">
        <f aca="false">IF(AC149="Р",8,"")</f>
        <v>8</v>
      </c>
      <c r="AD150" s="170" t="n">
        <f aca="false">IF(AD149="Р",8,"")</f>
        <v>8</v>
      </c>
      <c r="AE150" s="170" t="n">
        <f aca="false">IF(AE149="Р",8,"")</f>
        <v>8</v>
      </c>
      <c r="AF150" s="170" t="str">
        <f aca="false">IF(AF149="Р",8,"")</f>
        <v/>
      </c>
      <c r="AG150" s="170" t="str">
        <f aca="false">IF(AG149="Р",8,"")</f>
        <v/>
      </c>
      <c r="AH150" s="76"/>
      <c r="AI150" s="76"/>
      <c r="AJ150" s="79"/>
      <c r="AK150" s="93"/>
      <c r="AL150" s="94"/>
      <c r="AM150" s="95"/>
      <c r="AN150" s="96"/>
      <c r="AO150" s="70"/>
      <c r="AP150" s="70"/>
      <c r="AQ150" s="70"/>
      <c r="AR150" s="98"/>
      <c r="AS150" s="98"/>
      <c r="AT150" s="98"/>
      <c r="AU150" s="98"/>
      <c r="AV150" s="98"/>
      <c r="AW150" s="98"/>
      <c r="AX150" s="98"/>
      <c r="AY150" s="99"/>
      <c r="AZ150" s="99"/>
      <c r="BA150" s="73"/>
    </row>
    <row r="151" customFormat="false" ht="12.75" hidden="false" customHeight="true" outlineLevel="0" collapsed="false">
      <c r="A151" s="57"/>
      <c r="B151" s="58"/>
      <c r="C151" s="102"/>
      <c r="D151" s="60"/>
      <c r="E151" s="100"/>
      <c r="F151" s="82" t="str">
        <f aca="false">IF(F152&gt;0,"НУ","")</f>
        <v/>
      </c>
      <c r="G151" s="82" t="str">
        <f aca="false">IF(G152&gt;0,"НУ","")</f>
        <v/>
      </c>
      <c r="H151" s="82" t="str">
        <f aca="false">IF(H152&gt;0,"НУ","")</f>
        <v/>
      </c>
      <c r="I151" s="82" t="str">
        <f aca="false">IF(I152&gt;0,"НУ","")</f>
        <v/>
      </c>
      <c r="J151" s="82" t="str">
        <f aca="false">IF(J152&gt;0,"НУ","")</f>
        <v/>
      </c>
      <c r="K151" s="82" t="str">
        <f aca="false">IF(K152&gt;0,"НУ","")</f>
        <v/>
      </c>
      <c r="L151" s="82" t="str">
        <f aca="false">IF(L152&gt;0,"НУ","")</f>
        <v/>
      </c>
      <c r="M151" s="82" t="str">
        <f aca="false">IF(M152&gt;0,"НУ","")</f>
        <v/>
      </c>
      <c r="N151" s="82" t="str">
        <f aca="false">IF(N152&gt;0,"НУ","")</f>
        <v/>
      </c>
      <c r="O151" s="82" t="str">
        <f aca="false">IF(O152&gt;0,"НУ","")</f>
        <v/>
      </c>
      <c r="P151" s="82" t="str">
        <f aca="false">IF(P152&gt;0,"НУ","")</f>
        <v/>
      </c>
      <c r="Q151" s="82" t="str">
        <f aca="false">IF(Q152&gt;0,"НУ","")</f>
        <v/>
      </c>
      <c r="R151" s="82" t="str">
        <f aca="false">IF(R152&gt;0,"НУ","")</f>
        <v/>
      </c>
      <c r="S151" s="82" t="str">
        <f aca="false">IF(S152&gt;0,"НУ","")</f>
        <v/>
      </c>
      <c r="T151" s="82" t="str">
        <f aca="false">IF(T152&gt;0,"НУ","")</f>
        <v/>
      </c>
      <c r="U151" s="82" t="str">
        <f aca="false">IF(U152&gt;0,"НУ","")</f>
        <v/>
      </c>
      <c r="V151" s="82" t="str">
        <f aca="false">IF(V152&gt;0,"НУ","")</f>
        <v/>
      </c>
      <c r="W151" s="82" t="str">
        <f aca="false">IF(W152&gt;0,"НУ","")</f>
        <v/>
      </c>
      <c r="X151" s="82" t="str">
        <f aca="false">IF(X152&gt;0,"НУ","")</f>
        <v/>
      </c>
      <c r="Y151" s="82" t="str">
        <f aca="false">IF(Y152&gt;0,"НУ","")</f>
        <v/>
      </c>
      <c r="Z151" s="82" t="str">
        <f aca="false">IF(Z152&gt;0,"НУ","")</f>
        <v/>
      </c>
      <c r="AA151" s="82" t="str">
        <f aca="false">IF(AA152&gt;0,"НУ","")</f>
        <v/>
      </c>
      <c r="AB151" s="82" t="str">
        <f aca="false">IF(AB152&gt;0,"НУ","")</f>
        <v/>
      </c>
      <c r="AC151" s="82" t="str">
        <f aca="false">IF(AC152&gt;0,"НУ","")</f>
        <v/>
      </c>
      <c r="AD151" s="82" t="str">
        <f aca="false">IF(AD152&gt;0,"НУ","")</f>
        <v/>
      </c>
      <c r="AE151" s="82" t="str">
        <f aca="false">IF(AE152&gt;0,"НУ","")</f>
        <v/>
      </c>
      <c r="AF151" s="82" t="str">
        <f aca="false">IF(AF152&gt;0,"НУ","")</f>
        <v/>
      </c>
      <c r="AG151" s="82" t="str">
        <f aca="false">IF(AG152&gt;0,"НУ","")</f>
        <v/>
      </c>
      <c r="AH151" s="82"/>
      <c r="AI151" s="82"/>
      <c r="AJ151" s="173"/>
      <c r="AK151" s="93"/>
      <c r="AL151" s="94"/>
      <c r="AM151" s="95"/>
      <c r="AN151" s="96"/>
      <c r="AO151" s="70"/>
      <c r="AP151" s="70"/>
      <c r="AQ151" s="70"/>
      <c r="AR151" s="98"/>
      <c r="AS151" s="98"/>
      <c r="AT151" s="98"/>
      <c r="AU151" s="98"/>
      <c r="AV151" s="98"/>
      <c r="AW151" s="98"/>
      <c r="AX151" s="98"/>
      <c r="AY151" s="99"/>
      <c r="AZ151" s="99"/>
      <c r="BA151" s="73"/>
    </row>
    <row r="152" customFormat="false" ht="13.5" hidden="false" customHeight="true" outlineLevel="0" collapsed="false">
      <c r="A152" s="57"/>
      <c r="B152" s="58"/>
      <c r="C152" s="102"/>
      <c r="D152" s="60"/>
      <c r="E152" s="101"/>
      <c r="F152" s="87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91"/>
      <c r="AK152" s="93"/>
      <c r="AL152" s="94"/>
      <c r="AM152" s="95"/>
      <c r="AN152" s="96"/>
      <c r="AO152" s="70"/>
      <c r="AP152" s="70"/>
      <c r="AQ152" s="70"/>
      <c r="AR152" s="98"/>
      <c r="AS152" s="98"/>
      <c r="AT152" s="98"/>
      <c r="AU152" s="98"/>
      <c r="AV152" s="98"/>
      <c r="AW152" s="98"/>
      <c r="AX152" s="98"/>
      <c r="AY152" s="99"/>
      <c r="AZ152" s="99"/>
      <c r="BA152" s="73"/>
    </row>
    <row r="153" customFormat="false" ht="12.75" hidden="false" customHeight="true" outlineLevel="0" collapsed="false">
      <c r="A153" s="57" t="n">
        <v>36</v>
      </c>
      <c r="B153" s="58" t="str">
        <f aca="false">IFERROR(VLOOKUP($C153,Списки!$A$1:$C$3999,2,0),"")</f>
        <v/>
      </c>
      <c r="C153" s="102"/>
      <c r="D153" s="60" t="str">
        <f aca="false">IFERROR(VLOOKUP($C153,Списки!$A$1:$C$3999,3,0),"")</f>
        <v/>
      </c>
      <c r="E153" s="92"/>
      <c r="F153" s="61" t="str">
        <f aca="false">VLOOKUP(F$11,Графік!$A$5:$C$32,3,0)</f>
        <v>Р</v>
      </c>
      <c r="G153" s="158" t="str">
        <f aca="false">VLOOKUP(G$11,Графік!$A$5:$C$32,3,0)</f>
        <v>Р</v>
      </c>
      <c r="H153" s="158" t="str">
        <f aca="false">VLOOKUP(H$11,Графік!$A$5:$C$32,3,0)</f>
        <v>ВВ</v>
      </c>
      <c r="I153" s="158" t="str">
        <f aca="false">VLOOKUP(I$11,Графік!$A$5:$C$32,3,0)</f>
        <v>ВВ</v>
      </c>
      <c r="J153" s="158" t="str">
        <f aca="false">VLOOKUP(J$11,Графік!$A$5:$C$32,3,0)</f>
        <v>Р</v>
      </c>
      <c r="K153" s="158" t="str">
        <f aca="false">VLOOKUP(K$11,Графік!$A$5:$C$32,3,0)</f>
        <v>Р</v>
      </c>
      <c r="L153" s="158" t="str">
        <f aca="false">VLOOKUP(L$11,Графік!$A$5:$C$32,3,0)</f>
        <v>Р</v>
      </c>
      <c r="M153" s="158" t="str">
        <f aca="false">VLOOKUP(M$11,Графік!$A$5:$C$32,3,0)</f>
        <v>Р</v>
      </c>
      <c r="N153" s="158" t="str">
        <f aca="false">VLOOKUP(N$11,Графік!$A$5:$C$32,3,0)</f>
        <v>ВВ</v>
      </c>
      <c r="O153" s="158" t="str">
        <f aca="false">VLOOKUP(O$11,Графік!$A$5:$C$32,3,0)</f>
        <v>ВВ</v>
      </c>
      <c r="P153" s="158" t="str">
        <f aca="false">VLOOKUP(P$11,Графік!$A$5:$C$32,3,0)</f>
        <v>Р</v>
      </c>
      <c r="Q153" s="158" t="str">
        <f aca="false">VLOOKUP(Q$11,Графік!$A$5:$C$32,3,0)</f>
        <v>Р</v>
      </c>
      <c r="R153" s="158" t="str">
        <f aca="false">VLOOKUP(R$11,Графік!$A$5:$C$32,3,0)</f>
        <v>Р</v>
      </c>
      <c r="S153" s="158" t="str">
        <f aca="false">VLOOKUP(S$11,Графік!$A$5:$C$32,3,0)</f>
        <v>Р</v>
      </c>
      <c r="T153" s="158" t="str">
        <f aca="false">VLOOKUP(T$11,Графік!$A$5:$C$32,3,0)</f>
        <v>ВВ</v>
      </c>
      <c r="U153" s="158" t="str">
        <f aca="false">VLOOKUP(U$11,Графік!$A$5:$C$32,3,0)</f>
        <v>ВВ</v>
      </c>
      <c r="V153" s="158" t="str">
        <f aca="false">VLOOKUP(V$11,Графік!$A$5:$C$32,3,0)</f>
        <v>Р</v>
      </c>
      <c r="W153" s="158" t="str">
        <f aca="false">VLOOKUP(W$11,Графік!$A$5:$C$32,3,0)</f>
        <v>Р</v>
      </c>
      <c r="X153" s="158" t="str">
        <f aca="false">VLOOKUP(X$11,Графік!$A$5:$C$32,3,0)</f>
        <v>Р</v>
      </c>
      <c r="Y153" s="158" t="str">
        <f aca="false">VLOOKUP(Y$11,Графік!$A$5:$C$32,3,0)</f>
        <v>Р</v>
      </c>
      <c r="Z153" s="158" t="str">
        <f aca="false">VLOOKUP(Z$11,Графік!$A$5:$C$32,3,0)</f>
        <v>ВВ</v>
      </c>
      <c r="AA153" s="158" t="str">
        <f aca="false">VLOOKUP(AA$11,Графік!$A$5:$C$32,3,0)</f>
        <v>ВВ</v>
      </c>
      <c r="AB153" s="158" t="str">
        <f aca="false">VLOOKUP(AB$11,Графік!$A$5:$C$32,3,0)</f>
        <v>Р</v>
      </c>
      <c r="AC153" s="158" t="str">
        <f aca="false">VLOOKUP(AC$11,Графік!$A$5:$C$32,3,0)</f>
        <v>Р</v>
      </c>
      <c r="AD153" s="158" t="str">
        <f aca="false">VLOOKUP(AD$11,Графік!$A$5:$C$32,3,0)</f>
        <v>Р</v>
      </c>
      <c r="AE153" s="158" t="str">
        <f aca="false">VLOOKUP(AE$11,Графік!$A$5:$C$32,3,0)</f>
        <v>Р</v>
      </c>
      <c r="AF153" s="158" t="str">
        <f aca="false">VLOOKUP(AF$11,Графік!$A$5:$C$32,3,0)</f>
        <v>ВВ</v>
      </c>
      <c r="AG153" s="158" t="str">
        <f aca="false">VLOOKUP(AG$11,Графік!$A$5:$C$32,3,0)</f>
        <v>ВВ</v>
      </c>
      <c r="AH153" s="158"/>
      <c r="AI153" s="158"/>
      <c r="AJ153" s="161"/>
      <c r="AK153" s="93" t="n">
        <f aca="false">SUMIF($F153:$AJ156,"Р",$F154:$AJ154)</f>
        <v>144</v>
      </c>
      <c r="AL153" s="94" t="n">
        <f aca="false">SUMIF($F155:$AJ156,"НУ",$F156:$AJ156)</f>
        <v>0</v>
      </c>
      <c r="AM153" s="95" t="n">
        <f aca="false">SUMIF(F153:AJ156,"РВ",F154:AJ154)</f>
        <v>0</v>
      </c>
      <c r="AN153" s="96" t="n">
        <f aca="false">AK153+AL153+AM153</f>
        <v>144</v>
      </c>
      <c r="AO153" s="70" t="n">
        <f aca="false">COUNTIF($F153:$AJ156,"=Р")</f>
        <v>18</v>
      </c>
      <c r="AP153" s="97" t="n">
        <f aca="false">COUNTIF($F153:$AJ156,"=ВВ")</f>
        <v>10</v>
      </c>
      <c r="AQ153" s="97" t="n">
        <f aca="false">COUNTIF($F153:$AJ156,"=В")</f>
        <v>0</v>
      </c>
      <c r="AR153" s="98" t="n">
        <f aca="false">COUNTIF($F153:$AJ156,"=НА")</f>
        <v>0</v>
      </c>
      <c r="AS153" s="98" t="n">
        <f aca="false">COUNTIF(F153:AJ156,"=ТН")</f>
        <v>0</v>
      </c>
      <c r="AT153" s="98" t="n">
        <f aca="false">COUNTIF($F153:$AJ156,"=ВД")</f>
        <v>0</v>
      </c>
      <c r="AU153" s="98" t="n">
        <f aca="false">COUNTIF($F153:$AJ156,"=ВП")</f>
        <v>0</v>
      </c>
      <c r="AV153" s="98" t="n">
        <f aca="false">COUNTIF($F153:$AJ156,"=ДД")</f>
        <v>0</v>
      </c>
      <c r="AW153" s="98" t="n">
        <f aca="false">COUNTIF($F153:$AJ156,"=П")</f>
        <v>0</v>
      </c>
      <c r="AX153" s="98" t="n">
        <f aca="false">COUNTIF($F153:$AJ156,"=ПР")</f>
        <v>0</v>
      </c>
      <c r="AY153" s="99" t="n">
        <f aca="false">COUNTIF($F153:$AJ156,"=І")</f>
        <v>0</v>
      </c>
      <c r="AZ153" s="99" t="n">
        <f aca="false">COUNTIF($F153:$AJ156,"=НЗ")</f>
        <v>0</v>
      </c>
      <c r="BA153" s="73" t="str">
        <f aca="false">IF(C153&gt;1,Графік!$D$36,"")</f>
        <v/>
      </c>
    </row>
    <row r="154" customFormat="false" ht="12.75" hidden="false" customHeight="true" outlineLevel="0" collapsed="false">
      <c r="A154" s="57"/>
      <c r="B154" s="58"/>
      <c r="C154" s="102"/>
      <c r="D154" s="60"/>
      <c r="E154" s="100"/>
      <c r="F154" s="75" t="n">
        <f aca="false">IF(F153="Р",8,"")</f>
        <v>8</v>
      </c>
      <c r="G154" s="76" t="n">
        <f aca="false">IF(G153="Р",8,"")</f>
        <v>8</v>
      </c>
      <c r="H154" s="170" t="str">
        <f aca="false">IF(H153="Р",8,"")</f>
        <v/>
      </c>
      <c r="I154" s="170" t="str">
        <f aca="false">IF(I153="Р",8,"")</f>
        <v/>
      </c>
      <c r="J154" s="170" t="n">
        <f aca="false">IF(J153="Р",8,"")</f>
        <v>8</v>
      </c>
      <c r="K154" s="170" t="n">
        <f aca="false">IF(K153="Р",8,"")</f>
        <v>8</v>
      </c>
      <c r="L154" s="170" t="n">
        <f aca="false">IF(L153="Р",8,"")</f>
        <v>8</v>
      </c>
      <c r="M154" s="170" t="n">
        <f aca="false">IF(M153="Р",8,"")</f>
        <v>8</v>
      </c>
      <c r="N154" s="170" t="str">
        <f aca="false">IF(N153="Р",8,"")</f>
        <v/>
      </c>
      <c r="O154" s="170" t="str">
        <f aca="false">IF(O153="Р",8,"")</f>
        <v/>
      </c>
      <c r="P154" s="170" t="n">
        <f aca="false">IF(P153="Р",8,"")</f>
        <v>8</v>
      </c>
      <c r="Q154" s="170" t="n">
        <f aca="false">IF(Q153="Р",8,"")</f>
        <v>8</v>
      </c>
      <c r="R154" s="170" t="n">
        <f aca="false">IF(R153="Р",8,"")</f>
        <v>8</v>
      </c>
      <c r="S154" s="170" t="n">
        <f aca="false">IF(S153="Р",8,"")</f>
        <v>8</v>
      </c>
      <c r="T154" s="170" t="str">
        <f aca="false">IF(T153="Р",8,"")</f>
        <v/>
      </c>
      <c r="U154" s="170" t="str">
        <f aca="false">IF(U153="Р",8,"")</f>
        <v/>
      </c>
      <c r="V154" s="170" t="n">
        <f aca="false">IF(V153="Р",8,"")</f>
        <v>8</v>
      </c>
      <c r="W154" s="170" t="n">
        <f aca="false">IF(W153="Р",8,"")</f>
        <v>8</v>
      </c>
      <c r="X154" s="170" t="n">
        <f aca="false">IF(X153="Р",8,"")</f>
        <v>8</v>
      </c>
      <c r="Y154" s="170" t="n">
        <f aca="false">IF(Y153="Р",8,"")</f>
        <v>8</v>
      </c>
      <c r="Z154" s="170" t="str">
        <f aca="false">IF(Z153="Р",8,"")</f>
        <v/>
      </c>
      <c r="AA154" s="170" t="str">
        <f aca="false">IF(AA153="Р",8,"")</f>
        <v/>
      </c>
      <c r="AB154" s="170" t="n">
        <f aca="false">IF(AB153="Р",8,"")</f>
        <v>8</v>
      </c>
      <c r="AC154" s="170" t="n">
        <f aca="false">IF(AC153="Р",8,"")</f>
        <v>8</v>
      </c>
      <c r="AD154" s="170" t="n">
        <f aca="false">IF(AD153="Р",8,"")</f>
        <v>8</v>
      </c>
      <c r="AE154" s="170" t="n">
        <f aca="false">IF(AE153="Р",8,"")</f>
        <v>8</v>
      </c>
      <c r="AF154" s="170" t="str">
        <f aca="false">IF(AF153="Р",8,"")</f>
        <v/>
      </c>
      <c r="AG154" s="170" t="str">
        <f aca="false">IF(AG153="Р",8,"")</f>
        <v/>
      </c>
      <c r="AH154" s="76"/>
      <c r="AI154" s="76"/>
      <c r="AJ154" s="79"/>
      <c r="AK154" s="93"/>
      <c r="AL154" s="94"/>
      <c r="AM154" s="95"/>
      <c r="AN154" s="96"/>
      <c r="AO154" s="70"/>
      <c r="AP154" s="70"/>
      <c r="AQ154" s="70"/>
      <c r="AR154" s="98"/>
      <c r="AS154" s="98"/>
      <c r="AT154" s="98"/>
      <c r="AU154" s="98"/>
      <c r="AV154" s="98"/>
      <c r="AW154" s="98"/>
      <c r="AX154" s="98"/>
      <c r="AY154" s="99"/>
      <c r="AZ154" s="99"/>
      <c r="BA154" s="73"/>
    </row>
    <row r="155" customFormat="false" ht="12.75" hidden="false" customHeight="true" outlineLevel="0" collapsed="false">
      <c r="A155" s="57"/>
      <c r="B155" s="58"/>
      <c r="C155" s="102"/>
      <c r="D155" s="60"/>
      <c r="E155" s="100"/>
      <c r="F155" s="82" t="str">
        <f aca="false">IF(F156&gt;0,"НУ","")</f>
        <v/>
      </c>
      <c r="G155" s="82" t="str">
        <f aca="false">IF(G156&gt;0,"НУ","")</f>
        <v/>
      </c>
      <c r="H155" s="82" t="str">
        <f aca="false">IF(H156&gt;0,"НУ","")</f>
        <v/>
      </c>
      <c r="I155" s="82" t="str">
        <f aca="false">IF(I156&gt;0,"НУ","")</f>
        <v/>
      </c>
      <c r="J155" s="82" t="str">
        <f aca="false">IF(J156&gt;0,"НУ","")</f>
        <v/>
      </c>
      <c r="K155" s="82" t="str">
        <f aca="false">IF(K156&gt;0,"НУ","")</f>
        <v/>
      </c>
      <c r="L155" s="82" t="str">
        <f aca="false">IF(L156&gt;0,"НУ","")</f>
        <v/>
      </c>
      <c r="M155" s="82" t="str">
        <f aca="false">IF(M156&gt;0,"НУ","")</f>
        <v/>
      </c>
      <c r="N155" s="82" t="str">
        <f aca="false">IF(N156&gt;0,"НУ","")</f>
        <v/>
      </c>
      <c r="O155" s="82" t="str">
        <f aca="false">IF(O156&gt;0,"НУ","")</f>
        <v/>
      </c>
      <c r="P155" s="82" t="str">
        <f aca="false">IF(P156&gt;0,"НУ","")</f>
        <v/>
      </c>
      <c r="Q155" s="82" t="str">
        <f aca="false">IF(Q156&gt;0,"НУ","")</f>
        <v/>
      </c>
      <c r="R155" s="82" t="str">
        <f aca="false">IF(R156&gt;0,"НУ","")</f>
        <v/>
      </c>
      <c r="S155" s="82" t="str">
        <f aca="false">IF(S156&gt;0,"НУ","")</f>
        <v/>
      </c>
      <c r="T155" s="82" t="str">
        <f aca="false">IF(T156&gt;0,"НУ","")</f>
        <v/>
      </c>
      <c r="U155" s="82" t="str">
        <f aca="false">IF(U156&gt;0,"НУ","")</f>
        <v/>
      </c>
      <c r="V155" s="82" t="str">
        <f aca="false">IF(V156&gt;0,"НУ","")</f>
        <v/>
      </c>
      <c r="W155" s="82" t="str">
        <f aca="false">IF(W156&gt;0,"НУ","")</f>
        <v/>
      </c>
      <c r="X155" s="82" t="str">
        <f aca="false">IF(X156&gt;0,"НУ","")</f>
        <v/>
      </c>
      <c r="Y155" s="82" t="str">
        <f aca="false">IF(Y156&gt;0,"НУ","")</f>
        <v/>
      </c>
      <c r="Z155" s="82" t="str">
        <f aca="false">IF(Z156&gt;0,"НУ","")</f>
        <v/>
      </c>
      <c r="AA155" s="82" t="str">
        <f aca="false">IF(AA156&gt;0,"НУ","")</f>
        <v/>
      </c>
      <c r="AB155" s="82" t="str">
        <f aca="false">IF(AB156&gt;0,"НУ","")</f>
        <v/>
      </c>
      <c r="AC155" s="82" t="str">
        <f aca="false">IF(AC156&gt;0,"НУ","")</f>
        <v/>
      </c>
      <c r="AD155" s="82" t="str">
        <f aca="false">IF(AD156&gt;0,"НУ","")</f>
        <v/>
      </c>
      <c r="AE155" s="82" t="str">
        <f aca="false">IF(AE156&gt;0,"НУ","")</f>
        <v/>
      </c>
      <c r="AF155" s="82" t="str">
        <f aca="false">IF(AF156&gt;0,"НУ","")</f>
        <v/>
      </c>
      <c r="AG155" s="82" t="str">
        <f aca="false">IF(AG156&gt;0,"НУ","")</f>
        <v/>
      </c>
      <c r="AH155" s="82"/>
      <c r="AI155" s="82"/>
      <c r="AJ155" s="173"/>
      <c r="AK155" s="93"/>
      <c r="AL155" s="94"/>
      <c r="AM155" s="95"/>
      <c r="AN155" s="96"/>
      <c r="AO155" s="70"/>
      <c r="AP155" s="70"/>
      <c r="AQ155" s="70"/>
      <c r="AR155" s="98"/>
      <c r="AS155" s="98"/>
      <c r="AT155" s="98"/>
      <c r="AU155" s="98"/>
      <c r="AV155" s="98"/>
      <c r="AW155" s="98"/>
      <c r="AX155" s="98"/>
      <c r="AY155" s="99"/>
      <c r="AZ155" s="99"/>
      <c r="BA155" s="73"/>
    </row>
    <row r="156" customFormat="false" ht="13.5" hidden="false" customHeight="true" outlineLevel="0" collapsed="false">
      <c r="A156" s="57"/>
      <c r="B156" s="58"/>
      <c r="C156" s="102"/>
      <c r="D156" s="60"/>
      <c r="E156" s="101"/>
      <c r="F156" s="87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91"/>
      <c r="AK156" s="93"/>
      <c r="AL156" s="94"/>
      <c r="AM156" s="95"/>
      <c r="AN156" s="96"/>
      <c r="AO156" s="70"/>
      <c r="AP156" s="70"/>
      <c r="AQ156" s="70"/>
      <c r="AR156" s="98"/>
      <c r="AS156" s="98"/>
      <c r="AT156" s="98"/>
      <c r="AU156" s="98"/>
      <c r="AV156" s="98"/>
      <c r="AW156" s="98"/>
      <c r="AX156" s="98"/>
      <c r="AY156" s="99"/>
      <c r="AZ156" s="99"/>
      <c r="BA156" s="73"/>
    </row>
    <row r="157" customFormat="false" ht="12.75" hidden="false" customHeight="true" outlineLevel="0" collapsed="false">
      <c r="A157" s="57" t="n">
        <v>37</v>
      </c>
      <c r="B157" s="58" t="str">
        <f aca="false">IFERROR(VLOOKUP($C157,Списки!$A$1:$C$3999,2,0),"")</f>
        <v/>
      </c>
      <c r="C157" s="102"/>
      <c r="D157" s="60" t="str">
        <f aca="false">IFERROR(VLOOKUP($C157,Списки!$A$1:$C$3999,3,0),"")</f>
        <v/>
      </c>
      <c r="E157" s="92"/>
      <c r="F157" s="61" t="str">
        <f aca="false">VLOOKUP(F$11,Графік!$A$5:$C$32,3,0)</f>
        <v>Р</v>
      </c>
      <c r="G157" s="158" t="str">
        <f aca="false">VLOOKUP(G$11,Графік!$A$5:$C$32,3,0)</f>
        <v>Р</v>
      </c>
      <c r="H157" s="158" t="str">
        <f aca="false">VLOOKUP(H$11,Графік!$A$5:$C$32,3,0)</f>
        <v>ВВ</v>
      </c>
      <c r="I157" s="158" t="str">
        <f aca="false">VLOOKUP(I$11,Графік!$A$5:$C$32,3,0)</f>
        <v>ВВ</v>
      </c>
      <c r="J157" s="158" t="str">
        <f aca="false">VLOOKUP(J$11,Графік!$A$5:$C$32,3,0)</f>
        <v>Р</v>
      </c>
      <c r="K157" s="158" t="str">
        <f aca="false">VLOOKUP(K$11,Графік!$A$5:$C$32,3,0)</f>
        <v>Р</v>
      </c>
      <c r="L157" s="158" t="str">
        <f aca="false">VLOOKUP(L$11,Графік!$A$5:$C$32,3,0)</f>
        <v>Р</v>
      </c>
      <c r="M157" s="158" t="str">
        <f aca="false">VLOOKUP(M$11,Графік!$A$5:$C$32,3,0)</f>
        <v>Р</v>
      </c>
      <c r="N157" s="158" t="str">
        <f aca="false">VLOOKUP(N$11,Графік!$A$5:$C$32,3,0)</f>
        <v>ВВ</v>
      </c>
      <c r="O157" s="158" t="str">
        <f aca="false">VLOOKUP(O$11,Графік!$A$5:$C$32,3,0)</f>
        <v>ВВ</v>
      </c>
      <c r="P157" s="158" t="str">
        <f aca="false">VLOOKUP(P$11,Графік!$A$5:$C$32,3,0)</f>
        <v>Р</v>
      </c>
      <c r="Q157" s="158" t="str">
        <f aca="false">VLOOKUP(Q$11,Графік!$A$5:$C$32,3,0)</f>
        <v>Р</v>
      </c>
      <c r="R157" s="158" t="str">
        <f aca="false">VLOOKUP(R$11,Графік!$A$5:$C$32,3,0)</f>
        <v>Р</v>
      </c>
      <c r="S157" s="158" t="str">
        <f aca="false">VLOOKUP(S$11,Графік!$A$5:$C$32,3,0)</f>
        <v>Р</v>
      </c>
      <c r="T157" s="158" t="str">
        <f aca="false">VLOOKUP(T$11,Графік!$A$5:$C$32,3,0)</f>
        <v>ВВ</v>
      </c>
      <c r="U157" s="158" t="str">
        <f aca="false">VLOOKUP(U$11,Графік!$A$5:$C$32,3,0)</f>
        <v>ВВ</v>
      </c>
      <c r="V157" s="158" t="str">
        <f aca="false">VLOOKUP(V$11,Графік!$A$5:$C$32,3,0)</f>
        <v>Р</v>
      </c>
      <c r="W157" s="158" t="str">
        <f aca="false">VLOOKUP(W$11,Графік!$A$5:$C$32,3,0)</f>
        <v>Р</v>
      </c>
      <c r="X157" s="158" t="str">
        <f aca="false">VLOOKUP(X$11,Графік!$A$5:$C$32,3,0)</f>
        <v>Р</v>
      </c>
      <c r="Y157" s="158" t="str">
        <f aca="false">VLOOKUP(Y$11,Графік!$A$5:$C$32,3,0)</f>
        <v>Р</v>
      </c>
      <c r="Z157" s="158" t="str">
        <f aca="false">VLOOKUP(Z$11,Графік!$A$5:$C$32,3,0)</f>
        <v>ВВ</v>
      </c>
      <c r="AA157" s="158" t="str">
        <f aca="false">VLOOKUP(AA$11,Графік!$A$5:$C$32,3,0)</f>
        <v>ВВ</v>
      </c>
      <c r="AB157" s="158" t="str">
        <f aca="false">VLOOKUP(AB$11,Графік!$A$5:$C$32,3,0)</f>
        <v>Р</v>
      </c>
      <c r="AC157" s="158" t="str">
        <f aca="false">VLOOKUP(AC$11,Графік!$A$5:$C$32,3,0)</f>
        <v>Р</v>
      </c>
      <c r="AD157" s="158" t="str">
        <f aca="false">VLOOKUP(AD$11,Графік!$A$5:$C$32,3,0)</f>
        <v>Р</v>
      </c>
      <c r="AE157" s="158" t="str">
        <f aca="false">VLOOKUP(AE$11,Графік!$A$5:$C$32,3,0)</f>
        <v>Р</v>
      </c>
      <c r="AF157" s="158" t="str">
        <f aca="false">VLOOKUP(AF$11,Графік!$A$5:$C$32,3,0)</f>
        <v>ВВ</v>
      </c>
      <c r="AG157" s="158" t="str">
        <f aca="false">VLOOKUP(AG$11,Графік!$A$5:$C$32,3,0)</f>
        <v>ВВ</v>
      </c>
      <c r="AH157" s="158"/>
      <c r="AI157" s="158"/>
      <c r="AJ157" s="161"/>
      <c r="AK157" s="93" t="n">
        <f aca="false">SUMIF($F157:$AJ160,"Р",$F158:$AJ158)</f>
        <v>144</v>
      </c>
      <c r="AL157" s="94" t="n">
        <f aca="false">SUMIF($F159:$AJ160,"НУ",$F160:$AJ160)</f>
        <v>0</v>
      </c>
      <c r="AM157" s="95" t="n">
        <f aca="false">SUMIF(F157:AJ160,"РВ",F158:AJ158)</f>
        <v>0</v>
      </c>
      <c r="AN157" s="96" t="n">
        <f aca="false">AK157+AL157+AM157</f>
        <v>144</v>
      </c>
      <c r="AO157" s="70" t="n">
        <f aca="false">COUNTIF($F157:$AJ160,"=Р")</f>
        <v>18</v>
      </c>
      <c r="AP157" s="97" t="n">
        <f aca="false">COUNTIF($F157:$AJ160,"=ВВ")</f>
        <v>10</v>
      </c>
      <c r="AQ157" s="97" t="n">
        <f aca="false">COUNTIF($F157:$AJ160,"=В")</f>
        <v>0</v>
      </c>
      <c r="AR157" s="98" t="n">
        <f aca="false">COUNTIF($F157:$AJ160,"=НА")</f>
        <v>0</v>
      </c>
      <c r="AS157" s="98" t="n">
        <f aca="false">COUNTIF(F157:AJ160,"=ТН")</f>
        <v>0</v>
      </c>
      <c r="AT157" s="98" t="n">
        <f aca="false">COUNTIF($F157:$AJ160,"=ВД")</f>
        <v>0</v>
      </c>
      <c r="AU157" s="98" t="n">
        <f aca="false">COUNTIF($F157:$AJ160,"=ВП")</f>
        <v>0</v>
      </c>
      <c r="AV157" s="98" t="n">
        <f aca="false">COUNTIF($F157:$AJ160,"=ДД")</f>
        <v>0</v>
      </c>
      <c r="AW157" s="98" t="n">
        <f aca="false">COUNTIF($F157:$AJ160,"=П")</f>
        <v>0</v>
      </c>
      <c r="AX157" s="98" t="n">
        <f aca="false">COUNTIF($F157:$AJ160,"=ПР")</f>
        <v>0</v>
      </c>
      <c r="AY157" s="99" t="n">
        <f aca="false">COUNTIF($F157:$AJ160,"=І")</f>
        <v>0</v>
      </c>
      <c r="AZ157" s="99" t="n">
        <f aca="false">COUNTIF($F157:$AJ160,"=НЗ")</f>
        <v>0</v>
      </c>
      <c r="BA157" s="73" t="str">
        <f aca="false">IF(C157&gt;1,Графік!$D$36,"")</f>
        <v/>
      </c>
    </row>
    <row r="158" customFormat="false" ht="12.75" hidden="false" customHeight="true" outlineLevel="0" collapsed="false">
      <c r="A158" s="57"/>
      <c r="B158" s="58"/>
      <c r="C158" s="102"/>
      <c r="D158" s="60"/>
      <c r="E158" s="100"/>
      <c r="F158" s="75" t="n">
        <f aca="false">IF(F157="Р",8,"")</f>
        <v>8</v>
      </c>
      <c r="G158" s="76" t="n">
        <f aca="false">IF(G157="Р",8,"")</f>
        <v>8</v>
      </c>
      <c r="H158" s="170" t="str">
        <f aca="false">IF(H157="Р",8,"")</f>
        <v/>
      </c>
      <c r="I158" s="170" t="str">
        <f aca="false">IF(I157="Р",8,"")</f>
        <v/>
      </c>
      <c r="J158" s="170" t="n">
        <f aca="false">IF(J157="Р",8,"")</f>
        <v>8</v>
      </c>
      <c r="K158" s="170" t="n">
        <f aca="false">IF(K157="Р",8,"")</f>
        <v>8</v>
      </c>
      <c r="L158" s="170" t="n">
        <f aca="false">IF(L157="Р",8,"")</f>
        <v>8</v>
      </c>
      <c r="M158" s="170" t="n">
        <f aca="false">IF(M157="Р",8,"")</f>
        <v>8</v>
      </c>
      <c r="N158" s="170" t="str">
        <f aca="false">IF(N157="Р",8,"")</f>
        <v/>
      </c>
      <c r="O158" s="170" t="str">
        <f aca="false">IF(O157="Р",8,"")</f>
        <v/>
      </c>
      <c r="P158" s="170" t="n">
        <f aca="false">IF(P157="Р",8,"")</f>
        <v>8</v>
      </c>
      <c r="Q158" s="170" t="n">
        <f aca="false">IF(Q157="Р",8,"")</f>
        <v>8</v>
      </c>
      <c r="R158" s="170" t="n">
        <f aca="false">IF(R157="Р",8,"")</f>
        <v>8</v>
      </c>
      <c r="S158" s="170" t="n">
        <f aca="false">IF(S157="Р",8,"")</f>
        <v>8</v>
      </c>
      <c r="T158" s="170" t="str">
        <f aca="false">IF(T157="Р",8,"")</f>
        <v/>
      </c>
      <c r="U158" s="170" t="str">
        <f aca="false">IF(U157="Р",8,"")</f>
        <v/>
      </c>
      <c r="V158" s="170" t="n">
        <f aca="false">IF(V157="Р",8,"")</f>
        <v>8</v>
      </c>
      <c r="W158" s="170" t="n">
        <f aca="false">IF(W157="Р",8,"")</f>
        <v>8</v>
      </c>
      <c r="X158" s="170" t="n">
        <f aca="false">IF(X157="Р",8,"")</f>
        <v>8</v>
      </c>
      <c r="Y158" s="170" t="n">
        <f aca="false">IF(Y157="Р",8,"")</f>
        <v>8</v>
      </c>
      <c r="Z158" s="170" t="str">
        <f aca="false">IF(Z157="Р",8,"")</f>
        <v/>
      </c>
      <c r="AA158" s="170" t="str">
        <f aca="false">IF(AA157="Р",8,"")</f>
        <v/>
      </c>
      <c r="AB158" s="170" t="n">
        <f aca="false">IF(AB157="Р",8,"")</f>
        <v>8</v>
      </c>
      <c r="AC158" s="170" t="n">
        <f aca="false">IF(AC157="Р",8,"")</f>
        <v>8</v>
      </c>
      <c r="AD158" s="170" t="n">
        <f aca="false">IF(AD157="Р",8,"")</f>
        <v>8</v>
      </c>
      <c r="AE158" s="170" t="n">
        <f aca="false">IF(AE157="Р",8,"")</f>
        <v>8</v>
      </c>
      <c r="AF158" s="170" t="str">
        <f aca="false">IF(AF157="Р",8,"")</f>
        <v/>
      </c>
      <c r="AG158" s="170" t="str">
        <f aca="false">IF(AG157="Р",8,"")</f>
        <v/>
      </c>
      <c r="AH158" s="76"/>
      <c r="AI158" s="76"/>
      <c r="AJ158" s="79"/>
      <c r="AK158" s="93"/>
      <c r="AL158" s="94"/>
      <c r="AM158" s="95"/>
      <c r="AN158" s="96"/>
      <c r="AO158" s="70"/>
      <c r="AP158" s="70"/>
      <c r="AQ158" s="70"/>
      <c r="AR158" s="98"/>
      <c r="AS158" s="98"/>
      <c r="AT158" s="98"/>
      <c r="AU158" s="98"/>
      <c r="AV158" s="98"/>
      <c r="AW158" s="98"/>
      <c r="AX158" s="98"/>
      <c r="AY158" s="99"/>
      <c r="AZ158" s="99"/>
      <c r="BA158" s="73"/>
    </row>
    <row r="159" customFormat="false" ht="12.75" hidden="false" customHeight="true" outlineLevel="0" collapsed="false">
      <c r="A159" s="57"/>
      <c r="B159" s="58"/>
      <c r="C159" s="102"/>
      <c r="D159" s="60"/>
      <c r="E159" s="100"/>
      <c r="F159" s="82" t="str">
        <f aca="false">IF(F160&gt;0,"НУ","")</f>
        <v/>
      </c>
      <c r="G159" s="82" t="str">
        <f aca="false">IF(G160&gt;0,"НУ","")</f>
        <v/>
      </c>
      <c r="H159" s="82" t="str">
        <f aca="false">IF(H160&gt;0,"НУ","")</f>
        <v/>
      </c>
      <c r="I159" s="82" t="str">
        <f aca="false">IF(I160&gt;0,"НУ","")</f>
        <v/>
      </c>
      <c r="J159" s="82" t="str">
        <f aca="false">IF(J160&gt;0,"НУ","")</f>
        <v/>
      </c>
      <c r="K159" s="82" t="str">
        <f aca="false">IF(K160&gt;0,"НУ","")</f>
        <v/>
      </c>
      <c r="L159" s="82" t="str">
        <f aca="false">IF(L160&gt;0,"НУ","")</f>
        <v/>
      </c>
      <c r="M159" s="82" t="str">
        <f aca="false">IF(M160&gt;0,"НУ","")</f>
        <v/>
      </c>
      <c r="N159" s="82" t="str">
        <f aca="false">IF(N160&gt;0,"НУ","")</f>
        <v/>
      </c>
      <c r="O159" s="82" t="str">
        <f aca="false">IF(O160&gt;0,"НУ","")</f>
        <v/>
      </c>
      <c r="P159" s="82" t="str">
        <f aca="false">IF(P160&gt;0,"НУ","")</f>
        <v/>
      </c>
      <c r="Q159" s="82" t="str">
        <f aca="false">IF(Q160&gt;0,"НУ","")</f>
        <v/>
      </c>
      <c r="R159" s="82" t="str">
        <f aca="false">IF(R160&gt;0,"НУ","")</f>
        <v/>
      </c>
      <c r="S159" s="82" t="str">
        <f aca="false">IF(S160&gt;0,"НУ","")</f>
        <v/>
      </c>
      <c r="T159" s="82" t="str">
        <f aca="false">IF(T160&gt;0,"НУ","")</f>
        <v/>
      </c>
      <c r="U159" s="82" t="str">
        <f aca="false">IF(U160&gt;0,"НУ","")</f>
        <v/>
      </c>
      <c r="V159" s="82" t="str">
        <f aca="false">IF(V160&gt;0,"НУ","")</f>
        <v/>
      </c>
      <c r="W159" s="82" t="str">
        <f aca="false">IF(W160&gt;0,"НУ","")</f>
        <v/>
      </c>
      <c r="X159" s="82" t="str">
        <f aca="false">IF(X160&gt;0,"НУ","")</f>
        <v/>
      </c>
      <c r="Y159" s="82" t="str">
        <f aca="false">IF(Y160&gt;0,"НУ","")</f>
        <v/>
      </c>
      <c r="Z159" s="82" t="str">
        <f aca="false">IF(Z160&gt;0,"НУ","")</f>
        <v/>
      </c>
      <c r="AA159" s="82" t="str">
        <f aca="false">IF(AA160&gt;0,"НУ","")</f>
        <v/>
      </c>
      <c r="AB159" s="82" t="str">
        <f aca="false">IF(AB160&gt;0,"НУ","")</f>
        <v/>
      </c>
      <c r="AC159" s="82" t="str">
        <f aca="false">IF(AC160&gt;0,"НУ","")</f>
        <v/>
      </c>
      <c r="AD159" s="82" t="str">
        <f aca="false">IF(AD160&gt;0,"НУ","")</f>
        <v/>
      </c>
      <c r="AE159" s="82" t="str">
        <f aca="false">IF(AE160&gt;0,"НУ","")</f>
        <v/>
      </c>
      <c r="AF159" s="82" t="str">
        <f aca="false">IF(AF160&gt;0,"НУ","")</f>
        <v/>
      </c>
      <c r="AG159" s="82" t="str">
        <f aca="false">IF(AG160&gt;0,"НУ","")</f>
        <v/>
      </c>
      <c r="AH159" s="82"/>
      <c r="AI159" s="82"/>
      <c r="AJ159" s="173"/>
      <c r="AK159" s="93"/>
      <c r="AL159" s="94"/>
      <c r="AM159" s="95"/>
      <c r="AN159" s="96"/>
      <c r="AO159" s="70"/>
      <c r="AP159" s="70"/>
      <c r="AQ159" s="70"/>
      <c r="AR159" s="98"/>
      <c r="AS159" s="98"/>
      <c r="AT159" s="98"/>
      <c r="AU159" s="98"/>
      <c r="AV159" s="98"/>
      <c r="AW159" s="98"/>
      <c r="AX159" s="98"/>
      <c r="AY159" s="99"/>
      <c r="AZ159" s="99"/>
      <c r="BA159" s="73"/>
    </row>
    <row r="160" customFormat="false" ht="13.5" hidden="false" customHeight="true" outlineLevel="0" collapsed="false">
      <c r="A160" s="57"/>
      <c r="B160" s="58"/>
      <c r="C160" s="102"/>
      <c r="D160" s="60"/>
      <c r="E160" s="101"/>
      <c r="F160" s="87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91"/>
      <c r="AK160" s="93"/>
      <c r="AL160" s="94"/>
      <c r="AM160" s="95"/>
      <c r="AN160" s="96"/>
      <c r="AO160" s="70"/>
      <c r="AP160" s="70"/>
      <c r="AQ160" s="70"/>
      <c r="AR160" s="98"/>
      <c r="AS160" s="98"/>
      <c r="AT160" s="98"/>
      <c r="AU160" s="98"/>
      <c r="AV160" s="98"/>
      <c r="AW160" s="98"/>
      <c r="AX160" s="98"/>
      <c r="AY160" s="99"/>
      <c r="AZ160" s="99"/>
      <c r="BA160" s="73"/>
    </row>
    <row r="161" customFormat="false" ht="12.75" hidden="false" customHeight="true" outlineLevel="0" collapsed="false">
      <c r="A161" s="57" t="n">
        <v>38</v>
      </c>
      <c r="B161" s="58" t="str">
        <f aca="false">IFERROR(VLOOKUP($C161,Списки!$A$1:$C$3999,2,0),"")</f>
        <v/>
      </c>
      <c r="C161" s="102"/>
      <c r="D161" s="60" t="str">
        <f aca="false">IFERROR(VLOOKUP($C161,Списки!$A$1:$C$3999,3,0),"")</f>
        <v/>
      </c>
      <c r="E161" s="92"/>
      <c r="F161" s="61" t="str">
        <f aca="false">VLOOKUP(F$11,Графік!$A$5:$C$32,3,0)</f>
        <v>Р</v>
      </c>
      <c r="G161" s="158" t="str">
        <f aca="false">VLOOKUP(G$11,Графік!$A$5:$C$32,3,0)</f>
        <v>Р</v>
      </c>
      <c r="H161" s="158" t="str">
        <f aca="false">VLOOKUP(H$11,Графік!$A$5:$C$32,3,0)</f>
        <v>ВВ</v>
      </c>
      <c r="I161" s="158" t="str">
        <f aca="false">VLOOKUP(I$11,Графік!$A$5:$C$32,3,0)</f>
        <v>ВВ</v>
      </c>
      <c r="J161" s="158" t="str">
        <f aca="false">VLOOKUP(J$11,Графік!$A$5:$C$32,3,0)</f>
        <v>Р</v>
      </c>
      <c r="K161" s="158" t="str">
        <f aca="false">VLOOKUP(K$11,Графік!$A$5:$C$32,3,0)</f>
        <v>Р</v>
      </c>
      <c r="L161" s="158" t="str">
        <f aca="false">VLOOKUP(L$11,Графік!$A$5:$C$32,3,0)</f>
        <v>Р</v>
      </c>
      <c r="M161" s="158" t="str">
        <f aca="false">VLOOKUP(M$11,Графік!$A$5:$C$32,3,0)</f>
        <v>Р</v>
      </c>
      <c r="N161" s="158" t="str">
        <f aca="false">VLOOKUP(N$11,Графік!$A$5:$C$32,3,0)</f>
        <v>ВВ</v>
      </c>
      <c r="O161" s="158" t="str">
        <f aca="false">VLOOKUP(O$11,Графік!$A$5:$C$32,3,0)</f>
        <v>ВВ</v>
      </c>
      <c r="P161" s="158" t="str">
        <f aca="false">VLOOKUP(P$11,Графік!$A$5:$C$32,3,0)</f>
        <v>Р</v>
      </c>
      <c r="Q161" s="158" t="str">
        <f aca="false">VLOOKUP(Q$11,Графік!$A$5:$C$32,3,0)</f>
        <v>Р</v>
      </c>
      <c r="R161" s="158" t="str">
        <f aca="false">VLOOKUP(R$11,Графік!$A$5:$C$32,3,0)</f>
        <v>Р</v>
      </c>
      <c r="S161" s="158" t="str">
        <f aca="false">VLOOKUP(S$11,Графік!$A$5:$C$32,3,0)</f>
        <v>Р</v>
      </c>
      <c r="T161" s="158" t="str">
        <f aca="false">VLOOKUP(T$11,Графік!$A$5:$C$32,3,0)</f>
        <v>ВВ</v>
      </c>
      <c r="U161" s="158" t="str">
        <f aca="false">VLOOKUP(U$11,Графік!$A$5:$C$32,3,0)</f>
        <v>ВВ</v>
      </c>
      <c r="V161" s="158" t="str">
        <f aca="false">VLOOKUP(V$11,Графік!$A$5:$C$32,3,0)</f>
        <v>Р</v>
      </c>
      <c r="W161" s="158" t="str">
        <f aca="false">VLOOKUP(W$11,Графік!$A$5:$C$32,3,0)</f>
        <v>Р</v>
      </c>
      <c r="X161" s="158" t="str">
        <f aca="false">VLOOKUP(X$11,Графік!$A$5:$C$32,3,0)</f>
        <v>Р</v>
      </c>
      <c r="Y161" s="158" t="str">
        <f aca="false">VLOOKUP(Y$11,Графік!$A$5:$C$32,3,0)</f>
        <v>Р</v>
      </c>
      <c r="Z161" s="158" t="str">
        <f aca="false">VLOOKUP(Z$11,Графік!$A$5:$C$32,3,0)</f>
        <v>ВВ</v>
      </c>
      <c r="AA161" s="158" t="str">
        <f aca="false">VLOOKUP(AA$11,Графік!$A$5:$C$32,3,0)</f>
        <v>ВВ</v>
      </c>
      <c r="AB161" s="158" t="str">
        <f aca="false">VLOOKUP(AB$11,Графік!$A$5:$C$32,3,0)</f>
        <v>Р</v>
      </c>
      <c r="AC161" s="158" t="str">
        <f aca="false">VLOOKUP(AC$11,Графік!$A$5:$C$32,3,0)</f>
        <v>Р</v>
      </c>
      <c r="AD161" s="158" t="str">
        <f aca="false">VLOOKUP(AD$11,Графік!$A$5:$C$32,3,0)</f>
        <v>Р</v>
      </c>
      <c r="AE161" s="158" t="str">
        <f aca="false">VLOOKUP(AE$11,Графік!$A$5:$C$32,3,0)</f>
        <v>Р</v>
      </c>
      <c r="AF161" s="158" t="str">
        <f aca="false">VLOOKUP(AF$11,Графік!$A$5:$C$32,3,0)</f>
        <v>ВВ</v>
      </c>
      <c r="AG161" s="158" t="str">
        <f aca="false">VLOOKUP(AG$11,Графік!$A$5:$C$32,3,0)</f>
        <v>ВВ</v>
      </c>
      <c r="AH161" s="158"/>
      <c r="AI161" s="158"/>
      <c r="AJ161" s="161"/>
      <c r="AK161" s="93" t="n">
        <f aca="false">SUMIF($F161:$AJ164,"Р",$F162:$AJ162)</f>
        <v>144</v>
      </c>
      <c r="AL161" s="94" t="n">
        <f aca="false">SUMIF($F163:$AJ164,"НУ",$F164:$AJ164)</f>
        <v>0</v>
      </c>
      <c r="AM161" s="95" t="n">
        <f aca="false">SUMIF(F161:AJ164,"РВ",F162:AJ162)</f>
        <v>0</v>
      </c>
      <c r="AN161" s="96" t="n">
        <f aca="false">AK161+AL161+AM161</f>
        <v>144</v>
      </c>
      <c r="AO161" s="70" t="n">
        <f aca="false">COUNTIF($F161:$AJ164,"=Р")</f>
        <v>18</v>
      </c>
      <c r="AP161" s="97" t="n">
        <f aca="false">COUNTIF($F161:$AJ164,"=ВВ")</f>
        <v>10</v>
      </c>
      <c r="AQ161" s="97" t="n">
        <f aca="false">COUNTIF($F161:$AJ164,"=В")</f>
        <v>0</v>
      </c>
      <c r="AR161" s="98" t="n">
        <f aca="false">COUNTIF($F161:$AJ164,"=НА")</f>
        <v>0</v>
      </c>
      <c r="AS161" s="98" t="n">
        <f aca="false">COUNTIF(F161:AJ164,"=ТН")</f>
        <v>0</v>
      </c>
      <c r="AT161" s="98" t="n">
        <f aca="false">COUNTIF($F161:$AJ164,"=ВД")</f>
        <v>0</v>
      </c>
      <c r="AU161" s="98" t="n">
        <f aca="false">COUNTIF($F161:$AJ164,"=ВП")</f>
        <v>0</v>
      </c>
      <c r="AV161" s="98" t="n">
        <f aca="false">COUNTIF($F161:$AJ164,"=ДД")</f>
        <v>0</v>
      </c>
      <c r="AW161" s="98" t="n">
        <f aca="false">COUNTIF($F161:$AJ164,"=П")</f>
        <v>0</v>
      </c>
      <c r="AX161" s="98" t="n">
        <f aca="false">COUNTIF($F161:$AJ164,"=ПР")</f>
        <v>0</v>
      </c>
      <c r="AY161" s="99" t="n">
        <f aca="false">COUNTIF($F161:$AJ164,"=І")</f>
        <v>0</v>
      </c>
      <c r="AZ161" s="99" t="n">
        <f aca="false">COUNTIF($F161:$AJ164,"=НЗ")</f>
        <v>0</v>
      </c>
      <c r="BA161" s="73" t="str">
        <f aca="false">IF(C161&gt;1,Графік!$D$36,"")</f>
        <v/>
      </c>
    </row>
    <row r="162" customFormat="false" ht="12.75" hidden="false" customHeight="true" outlineLevel="0" collapsed="false">
      <c r="A162" s="57"/>
      <c r="B162" s="58"/>
      <c r="C162" s="102"/>
      <c r="D162" s="60"/>
      <c r="E162" s="100"/>
      <c r="F162" s="75" t="n">
        <f aca="false">IF(F161="Р",8,"")</f>
        <v>8</v>
      </c>
      <c r="G162" s="76" t="n">
        <f aca="false">IF(G161="Р",8,"")</f>
        <v>8</v>
      </c>
      <c r="H162" s="170" t="str">
        <f aca="false">IF(H161="Р",8,"")</f>
        <v/>
      </c>
      <c r="I162" s="170" t="str">
        <f aca="false">IF(I161="Р",8,"")</f>
        <v/>
      </c>
      <c r="J162" s="170" t="n">
        <f aca="false">IF(J161="Р",8,"")</f>
        <v>8</v>
      </c>
      <c r="K162" s="170" t="n">
        <f aca="false">IF(K161="Р",8,"")</f>
        <v>8</v>
      </c>
      <c r="L162" s="170" t="n">
        <f aca="false">IF(L161="Р",8,"")</f>
        <v>8</v>
      </c>
      <c r="M162" s="170" t="n">
        <f aca="false">IF(M161="Р",8,"")</f>
        <v>8</v>
      </c>
      <c r="N162" s="170" t="str">
        <f aca="false">IF(N161="Р",8,"")</f>
        <v/>
      </c>
      <c r="O162" s="170" t="str">
        <f aca="false">IF(O161="Р",8,"")</f>
        <v/>
      </c>
      <c r="P162" s="170" t="n">
        <f aca="false">IF(P161="Р",8,"")</f>
        <v>8</v>
      </c>
      <c r="Q162" s="170" t="n">
        <f aca="false">IF(Q161="Р",8,"")</f>
        <v>8</v>
      </c>
      <c r="R162" s="170" t="n">
        <f aca="false">IF(R161="Р",8,"")</f>
        <v>8</v>
      </c>
      <c r="S162" s="170" t="n">
        <f aca="false">IF(S161="Р",8,"")</f>
        <v>8</v>
      </c>
      <c r="T162" s="170" t="str">
        <f aca="false">IF(T161="Р",8,"")</f>
        <v/>
      </c>
      <c r="U162" s="170" t="str">
        <f aca="false">IF(U161="Р",8,"")</f>
        <v/>
      </c>
      <c r="V162" s="170" t="n">
        <f aca="false">IF(V161="Р",8,"")</f>
        <v>8</v>
      </c>
      <c r="W162" s="170" t="n">
        <f aca="false">IF(W161="Р",8,"")</f>
        <v>8</v>
      </c>
      <c r="X162" s="170" t="n">
        <f aca="false">IF(X161="Р",8,"")</f>
        <v>8</v>
      </c>
      <c r="Y162" s="170" t="n">
        <f aca="false">IF(Y161="Р",8,"")</f>
        <v>8</v>
      </c>
      <c r="Z162" s="170" t="str">
        <f aca="false">IF(Z161="Р",8,"")</f>
        <v/>
      </c>
      <c r="AA162" s="170" t="str">
        <f aca="false">IF(AA161="Р",8,"")</f>
        <v/>
      </c>
      <c r="AB162" s="170" t="n">
        <f aca="false">IF(AB161="Р",8,"")</f>
        <v>8</v>
      </c>
      <c r="AC162" s="170" t="n">
        <f aca="false">IF(AC161="Р",8,"")</f>
        <v>8</v>
      </c>
      <c r="AD162" s="170" t="n">
        <f aca="false">IF(AD161="Р",8,"")</f>
        <v>8</v>
      </c>
      <c r="AE162" s="170" t="n">
        <f aca="false">IF(AE161="Р",8,"")</f>
        <v>8</v>
      </c>
      <c r="AF162" s="170" t="str">
        <f aca="false">IF(AF161="Р",8,"")</f>
        <v/>
      </c>
      <c r="AG162" s="170" t="str">
        <f aca="false">IF(AG161="Р",8,"")</f>
        <v/>
      </c>
      <c r="AH162" s="76"/>
      <c r="AI162" s="76"/>
      <c r="AJ162" s="79"/>
      <c r="AK162" s="93"/>
      <c r="AL162" s="94"/>
      <c r="AM162" s="95"/>
      <c r="AN162" s="96"/>
      <c r="AO162" s="70"/>
      <c r="AP162" s="70"/>
      <c r="AQ162" s="70"/>
      <c r="AR162" s="98"/>
      <c r="AS162" s="98"/>
      <c r="AT162" s="98"/>
      <c r="AU162" s="98"/>
      <c r="AV162" s="98"/>
      <c r="AW162" s="98"/>
      <c r="AX162" s="98"/>
      <c r="AY162" s="99"/>
      <c r="AZ162" s="99"/>
      <c r="BA162" s="73"/>
    </row>
    <row r="163" customFormat="false" ht="12.75" hidden="false" customHeight="true" outlineLevel="0" collapsed="false">
      <c r="A163" s="57"/>
      <c r="B163" s="58"/>
      <c r="C163" s="102"/>
      <c r="D163" s="60"/>
      <c r="E163" s="100"/>
      <c r="F163" s="82" t="str">
        <f aca="false">IF(F164&gt;0,"НУ","")</f>
        <v/>
      </c>
      <c r="G163" s="82" t="str">
        <f aca="false">IF(G164&gt;0,"НУ","")</f>
        <v/>
      </c>
      <c r="H163" s="82" t="str">
        <f aca="false">IF(H164&gt;0,"НУ","")</f>
        <v/>
      </c>
      <c r="I163" s="82" t="str">
        <f aca="false">IF(I164&gt;0,"НУ","")</f>
        <v/>
      </c>
      <c r="J163" s="82" t="str">
        <f aca="false">IF(J164&gt;0,"НУ","")</f>
        <v/>
      </c>
      <c r="K163" s="82" t="str">
        <f aca="false">IF(K164&gt;0,"НУ","")</f>
        <v/>
      </c>
      <c r="L163" s="82" t="str">
        <f aca="false">IF(L164&gt;0,"НУ","")</f>
        <v/>
      </c>
      <c r="M163" s="82" t="str">
        <f aca="false">IF(M164&gt;0,"НУ","")</f>
        <v/>
      </c>
      <c r="N163" s="82" t="str">
        <f aca="false">IF(N164&gt;0,"НУ","")</f>
        <v/>
      </c>
      <c r="O163" s="82" t="str">
        <f aca="false">IF(O164&gt;0,"НУ","")</f>
        <v/>
      </c>
      <c r="P163" s="82" t="str">
        <f aca="false">IF(P164&gt;0,"НУ","")</f>
        <v/>
      </c>
      <c r="Q163" s="82" t="str">
        <f aca="false">IF(Q164&gt;0,"НУ","")</f>
        <v/>
      </c>
      <c r="R163" s="82" t="str">
        <f aca="false">IF(R164&gt;0,"НУ","")</f>
        <v/>
      </c>
      <c r="S163" s="82" t="str">
        <f aca="false">IF(S164&gt;0,"НУ","")</f>
        <v/>
      </c>
      <c r="T163" s="82" t="str">
        <f aca="false">IF(T164&gt;0,"НУ","")</f>
        <v/>
      </c>
      <c r="U163" s="82" t="str">
        <f aca="false">IF(U164&gt;0,"НУ","")</f>
        <v/>
      </c>
      <c r="V163" s="82" t="str">
        <f aca="false">IF(V164&gt;0,"НУ","")</f>
        <v/>
      </c>
      <c r="W163" s="82" t="str">
        <f aca="false">IF(W164&gt;0,"НУ","")</f>
        <v/>
      </c>
      <c r="X163" s="82" t="str">
        <f aca="false">IF(X164&gt;0,"НУ","")</f>
        <v/>
      </c>
      <c r="Y163" s="82" t="str">
        <f aca="false">IF(Y164&gt;0,"НУ","")</f>
        <v/>
      </c>
      <c r="Z163" s="82" t="str">
        <f aca="false">IF(Z164&gt;0,"НУ","")</f>
        <v/>
      </c>
      <c r="AA163" s="82" t="str">
        <f aca="false">IF(AA164&gt;0,"НУ","")</f>
        <v/>
      </c>
      <c r="AB163" s="82" t="str">
        <f aca="false">IF(AB164&gt;0,"НУ","")</f>
        <v/>
      </c>
      <c r="AC163" s="82" t="str">
        <f aca="false">IF(AC164&gt;0,"НУ","")</f>
        <v/>
      </c>
      <c r="AD163" s="82" t="str">
        <f aca="false">IF(AD164&gt;0,"НУ","")</f>
        <v/>
      </c>
      <c r="AE163" s="82" t="str">
        <f aca="false">IF(AE164&gt;0,"НУ","")</f>
        <v/>
      </c>
      <c r="AF163" s="82" t="str">
        <f aca="false">IF(AF164&gt;0,"НУ","")</f>
        <v/>
      </c>
      <c r="AG163" s="82" t="str">
        <f aca="false">IF(AG164&gt;0,"НУ","")</f>
        <v/>
      </c>
      <c r="AH163" s="82"/>
      <c r="AI163" s="82"/>
      <c r="AJ163" s="173"/>
      <c r="AK163" s="93"/>
      <c r="AL163" s="94"/>
      <c r="AM163" s="95"/>
      <c r="AN163" s="96"/>
      <c r="AO163" s="70"/>
      <c r="AP163" s="70"/>
      <c r="AQ163" s="70"/>
      <c r="AR163" s="98"/>
      <c r="AS163" s="98"/>
      <c r="AT163" s="98"/>
      <c r="AU163" s="98"/>
      <c r="AV163" s="98"/>
      <c r="AW163" s="98"/>
      <c r="AX163" s="98"/>
      <c r="AY163" s="99"/>
      <c r="AZ163" s="99"/>
      <c r="BA163" s="73"/>
    </row>
    <row r="164" customFormat="false" ht="13.5" hidden="false" customHeight="true" outlineLevel="0" collapsed="false">
      <c r="A164" s="57"/>
      <c r="B164" s="58"/>
      <c r="C164" s="102"/>
      <c r="D164" s="60"/>
      <c r="E164" s="101"/>
      <c r="F164" s="87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91"/>
      <c r="AK164" s="93"/>
      <c r="AL164" s="94"/>
      <c r="AM164" s="95"/>
      <c r="AN164" s="96"/>
      <c r="AO164" s="70"/>
      <c r="AP164" s="70"/>
      <c r="AQ164" s="70"/>
      <c r="AR164" s="98"/>
      <c r="AS164" s="98"/>
      <c r="AT164" s="98"/>
      <c r="AU164" s="98"/>
      <c r="AV164" s="98"/>
      <c r="AW164" s="98"/>
      <c r="AX164" s="98"/>
      <c r="AY164" s="99"/>
      <c r="AZ164" s="99"/>
      <c r="BA164" s="73"/>
    </row>
    <row r="165" customFormat="false" ht="12.75" hidden="false" customHeight="true" outlineLevel="0" collapsed="false">
      <c r="A165" s="57" t="n">
        <v>39</v>
      </c>
      <c r="B165" s="58" t="str">
        <f aca="false">IFERROR(VLOOKUP($C165,Списки!$A$1:$C$3999,2,0),"")</f>
        <v/>
      </c>
      <c r="C165" s="102"/>
      <c r="D165" s="60" t="str">
        <f aca="false">IFERROR(VLOOKUP($C165,Списки!$A$1:$C$3999,3,0),"")</f>
        <v/>
      </c>
      <c r="E165" s="92"/>
      <c r="F165" s="61" t="str">
        <f aca="false">VLOOKUP(F$11,Графік!$A$5:$C$32,3,0)</f>
        <v>Р</v>
      </c>
      <c r="G165" s="158" t="str">
        <f aca="false">VLOOKUP(G$11,Графік!$A$5:$C$32,3,0)</f>
        <v>Р</v>
      </c>
      <c r="H165" s="158" t="str">
        <f aca="false">VLOOKUP(H$11,Графік!$A$5:$C$32,3,0)</f>
        <v>ВВ</v>
      </c>
      <c r="I165" s="158" t="str">
        <f aca="false">VLOOKUP(I$11,Графік!$A$5:$C$32,3,0)</f>
        <v>ВВ</v>
      </c>
      <c r="J165" s="158" t="str">
        <f aca="false">VLOOKUP(J$11,Графік!$A$5:$C$32,3,0)</f>
        <v>Р</v>
      </c>
      <c r="K165" s="158" t="str">
        <f aca="false">VLOOKUP(K$11,Графік!$A$5:$C$32,3,0)</f>
        <v>Р</v>
      </c>
      <c r="L165" s="158" t="str">
        <f aca="false">VLOOKUP(L$11,Графік!$A$5:$C$32,3,0)</f>
        <v>Р</v>
      </c>
      <c r="M165" s="158" t="str">
        <f aca="false">VLOOKUP(M$11,Графік!$A$5:$C$32,3,0)</f>
        <v>Р</v>
      </c>
      <c r="N165" s="158" t="str">
        <f aca="false">VLOOKUP(N$11,Графік!$A$5:$C$32,3,0)</f>
        <v>ВВ</v>
      </c>
      <c r="O165" s="158" t="str">
        <f aca="false">VLOOKUP(O$11,Графік!$A$5:$C$32,3,0)</f>
        <v>ВВ</v>
      </c>
      <c r="P165" s="158" t="str">
        <f aca="false">VLOOKUP(P$11,Графік!$A$5:$C$32,3,0)</f>
        <v>Р</v>
      </c>
      <c r="Q165" s="158" t="str">
        <f aca="false">VLOOKUP(Q$11,Графік!$A$5:$C$32,3,0)</f>
        <v>Р</v>
      </c>
      <c r="R165" s="158" t="str">
        <f aca="false">VLOOKUP(R$11,Графік!$A$5:$C$32,3,0)</f>
        <v>Р</v>
      </c>
      <c r="S165" s="158" t="str">
        <f aca="false">VLOOKUP(S$11,Графік!$A$5:$C$32,3,0)</f>
        <v>Р</v>
      </c>
      <c r="T165" s="158" t="str">
        <f aca="false">VLOOKUP(T$11,Графік!$A$5:$C$32,3,0)</f>
        <v>ВВ</v>
      </c>
      <c r="U165" s="158" t="str">
        <f aca="false">VLOOKUP(U$11,Графік!$A$5:$C$32,3,0)</f>
        <v>ВВ</v>
      </c>
      <c r="V165" s="158" t="str">
        <f aca="false">VLOOKUP(V$11,Графік!$A$5:$C$32,3,0)</f>
        <v>Р</v>
      </c>
      <c r="W165" s="158" t="str">
        <f aca="false">VLOOKUP(W$11,Графік!$A$5:$C$32,3,0)</f>
        <v>Р</v>
      </c>
      <c r="X165" s="158" t="str">
        <f aca="false">VLOOKUP(X$11,Графік!$A$5:$C$32,3,0)</f>
        <v>Р</v>
      </c>
      <c r="Y165" s="158" t="str">
        <f aca="false">VLOOKUP(Y$11,Графік!$A$5:$C$32,3,0)</f>
        <v>Р</v>
      </c>
      <c r="Z165" s="158" t="str">
        <f aca="false">VLOOKUP(Z$11,Графік!$A$5:$C$32,3,0)</f>
        <v>ВВ</v>
      </c>
      <c r="AA165" s="158" t="str">
        <f aca="false">VLOOKUP(AA$11,Графік!$A$5:$C$32,3,0)</f>
        <v>ВВ</v>
      </c>
      <c r="AB165" s="158" t="str">
        <f aca="false">VLOOKUP(AB$11,Графік!$A$5:$C$32,3,0)</f>
        <v>Р</v>
      </c>
      <c r="AC165" s="158" t="str">
        <f aca="false">VLOOKUP(AC$11,Графік!$A$5:$C$32,3,0)</f>
        <v>Р</v>
      </c>
      <c r="AD165" s="158" t="str">
        <f aca="false">VLOOKUP(AD$11,Графік!$A$5:$C$32,3,0)</f>
        <v>Р</v>
      </c>
      <c r="AE165" s="158" t="str">
        <f aca="false">VLOOKUP(AE$11,Графік!$A$5:$C$32,3,0)</f>
        <v>Р</v>
      </c>
      <c r="AF165" s="158" t="str">
        <f aca="false">VLOOKUP(AF$11,Графік!$A$5:$C$32,3,0)</f>
        <v>ВВ</v>
      </c>
      <c r="AG165" s="158" t="str">
        <f aca="false">VLOOKUP(AG$11,Графік!$A$5:$C$32,3,0)</f>
        <v>ВВ</v>
      </c>
      <c r="AH165" s="158"/>
      <c r="AI165" s="158"/>
      <c r="AJ165" s="161"/>
      <c r="AK165" s="93" t="n">
        <f aca="false">SUMIF($F165:$AJ168,"Р",$F166:$AJ166)</f>
        <v>144</v>
      </c>
      <c r="AL165" s="94" t="n">
        <f aca="false">SUMIF($F167:$AJ168,"НУ",$F168:$AJ168)</f>
        <v>0</v>
      </c>
      <c r="AM165" s="95" t="n">
        <f aca="false">SUMIF(F165:AJ168,"РВ",F166:AJ166)</f>
        <v>0</v>
      </c>
      <c r="AN165" s="96" t="n">
        <f aca="false">AK165+AL165+AM165</f>
        <v>144</v>
      </c>
      <c r="AO165" s="70" t="n">
        <f aca="false">COUNTIF($F165:$AJ168,"=Р")</f>
        <v>18</v>
      </c>
      <c r="AP165" s="97" t="n">
        <f aca="false">COUNTIF($F165:$AJ168,"=ВВ")</f>
        <v>10</v>
      </c>
      <c r="AQ165" s="97" t="n">
        <f aca="false">COUNTIF($F165:$AJ168,"=В")</f>
        <v>0</v>
      </c>
      <c r="AR165" s="98" t="n">
        <f aca="false">COUNTIF($F165:$AJ168,"=НА")</f>
        <v>0</v>
      </c>
      <c r="AS165" s="98" t="n">
        <f aca="false">COUNTIF(F165:AJ168,"=ТН")</f>
        <v>0</v>
      </c>
      <c r="AT165" s="98" t="n">
        <f aca="false">COUNTIF($F165:$AJ168,"=ВД")</f>
        <v>0</v>
      </c>
      <c r="AU165" s="98" t="n">
        <f aca="false">COUNTIF($F165:$AJ168,"=ВП")</f>
        <v>0</v>
      </c>
      <c r="AV165" s="98" t="n">
        <f aca="false">COUNTIF($F165:$AJ168,"=ДД")</f>
        <v>0</v>
      </c>
      <c r="AW165" s="98" t="n">
        <f aca="false">COUNTIF($F165:$AJ168,"=П")</f>
        <v>0</v>
      </c>
      <c r="AX165" s="98" t="n">
        <f aca="false">COUNTIF($F165:$AJ168,"=ПР")</f>
        <v>0</v>
      </c>
      <c r="AY165" s="99" t="n">
        <f aca="false">COUNTIF($F165:$AJ168,"=І")</f>
        <v>0</v>
      </c>
      <c r="AZ165" s="99" t="n">
        <f aca="false">COUNTIF($F165:$AJ168,"=НЗ")</f>
        <v>0</v>
      </c>
      <c r="BA165" s="73" t="str">
        <f aca="false">IF(C165&gt;1,Графік!$D$36,"")</f>
        <v/>
      </c>
    </row>
    <row r="166" customFormat="false" ht="12.75" hidden="false" customHeight="true" outlineLevel="0" collapsed="false">
      <c r="A166" s="57"/>
      <c r="B166" s="58"/>
      <c r="C166" s="102"/>
      <c r="D166" s="60"/>
      <c r="E166" s="100"/>
      <c r="F166" s="75" t="n">
        <f aca="false">IF(F165="Р",8,"")</f>
        <v>8</v>
      </c>
      <c r="G166" s="76" t="n">
        <f aca="false">IF(G165="Р",8,"")</f>
        <v>8</v>
      </c>
      <c r="H166" s="170" t="str">
        <f aca="false">IF(H165="Р",8,"")</f>
        <v/>
      </c>
      <c r="I166" s="170" t="str">
        <f aca="false">IF(I165="Р",8,"")</f>
        <v/>
      </c>
      <c r="J166" s="170" t="n">
        <f aca="false">IF(J165="Р",8,"")</f>
        <v>8</v>
      </c>
      <c r="K166" s="170" t="n">
        <f aca="false">IF(K165="Р",8,"")</f>
        <v>8</v>
      </c>
      <c r="L166" s="170" t="n">
        <f aca="false">IF(L165="Р",8,"")</f>
        <v>8</v>
      </c>
      <c r="M166" s="170" t="n">
        <f aca="false">IF(M165="Р",8,"")</f>
        <v>8</v>
      </c>
      <c r="N166" s="170" t="str">
        <f aca="false">IF(N165="Р",8,"")</f>
        <v/>
      </c>
      <c r="O166" s="170" t="str">
        <f aca="false">IF(O165="Р",8,"")</f>
        <v/>
      </c>
      <c r="P166" s="170" t="n">
        <f aca="false">IF(P165="Р",8,"")</f>
        <v>8</v>
      </c>
      <c r="Q166" s="170" t="n">
        <f aca="false">IF(Q165="Р",8,"")</f>
        <v>8</v>
      </c>
      <c r="R166" s="170" t="n">
        <f aca="false">IF(R165="Р",8,"")</f>
        <v>8</v>
      </c>
      <c r="S166" s="170" t="n">
        <f aca="false">IF(S165="Р",8,"")</f>
        <v>8</v>
      </c>
      <c r="T166" s="170" t="str">
        <f aca="false">IF(T165="Р",8,"")</f>
        <v/>
      </c>
      <c r="U166" s="170" t="str">
        <f aca="false">IF(U165="Р",8,"")</f>
        <v/>
      </c>
      <c r="V166" s="170" t="n">
        <f aca="false">IF(V165="Р",8,"")</f>
        <v>8</v>
      </c>
      <c r="W166" s="170" t="n">
        <f aca="false">IF(W165="Р",8,"")</f>
        <v>8</v>
      </c>
      <c r="X166" s="170" t="n">
        <f aca="false">IF(X165="Р",8,"")</f>
        <v>8</v>
      </c>
      <c r="Y166" s="170" t="n">
        <f aca="false">IF(Y165="Р",8,"")</f>
        <v>8</v>
      </c>
      <c r="Z166" s="170" t="str">
        <f aca="false">IF(Z165="Р",8,"")</f>
        <v/>
      </c>
      <c r="AA166" s="170" t="str">
        <f aca="false">IF(AA165="Р",8,"")</f>
        <v/>
      </c>
      <c r="AB166" s="170" t="n">
        <f aca="false">IF(AB165="Р",8,"")</f>
        <v>8</v>
      </c>
      <c r="AC166" s="170" t="n">
        <f aca="false">IF(AC165="Р",8,"")</f>
        <v>8</v>
      </c>
      <c r="AD166" s="170" t="n">
        <f aca="false">IF(AD165="Р",8,"")</f>
        <v>8</v>
      </c>
      <c r="AE166" s="170" t="n">
        <f aca="false">IF(AE165="Р",8,"")</f>
        <v>8</v>
      </c>
      <c r="AF166" s="170" t="str">
        <f aca="false">IF(AF165="Р",8,"")</f>
        <v/>
      </c>
      <c r="AG166" s="170" t="str">
        <f aca="false">IF(AG165="Р",8,"")</f>
        <v/>
      </c>
      <c r="AH166" s="76"/>
      <c r="AI166" s="76"/>
      <c r="AJ166" s="79"/>
      <c r="AK166" s="93"/>
      <c r="AL166" s="94"/>
      <c r="AM166" s="95"/>
      <c r="AN166" s="96"/>
      <c r="AO166" s="70"/>
      <c r="AP166" s="70"/>
      <c r="AQ166" s="70"/>
      <c r="AR166" s="98"/>
      <c r="AS166" s="98"/>
      <c r="AT166" s="98"/>
      <c r="AU166" s="98"/>
      <c r="AV166" s="98"/>
      <c r="AW166" s="98"/>
      <c r="AX166" s="98"/>
      <c r="AY166" s="99"/>
      <c r="AZ166" s="99"/>
      <c r="BA166" s="73"/>
    </row>
    <row r="167" customFormat="false" ht="12.75" hidden="false" customHeight="true" outlineLevel="0" collapsed="false">
      <c r="A167" s="57"/>
      <c r="B167" s="58"/>
      <c r="C167" s="102"/>
      <c r="D167" s="60"/>
      <c r="E167" s="100"/>
      <c r="F167" s="82" t="str">
        <f aca="false">IF(F168&gt;0,"НУ","")</f>
        <v/>
      </c>
      <c r="G167" s="82" t="str">
        <f aca="false">IF(G168&gt;0,"НУ","")</f>
        <v/>
      </c>
      <c r="H167" s="82" t="str">
        <f aca="false">IF(H168&gt;0,"НУ","")</f>
        <v/>
      </c>
      <c r="I167" s="82" t="str">
        <f aca="false">IF(I168&gt;0,"НУ","")</f>
        <v/>
      </c>
      <c r="J167" s="82" t="str">
        <f aca="false">IF(J168&gt;0,"НУ","")</f>
        <v/>
      </c>
      <c r="K167" s="82" t="str">
        <f aca="false">IF(K168&gt;0,"НУ","")</f>
        <v/>
      </c>
      <c r="L167" s="82" t="str">
        <f aca="false">IF(L168&gt;0,"НУ","")</f>
        <v/>
      </c>
      <c r="M167" s="82" t="str">
        <f aca="false">IF(M168&gt;0,"НУ","")</f>
        <v/>
      </c>
      <c r="N167" s="82" t="str">
        <f aca="false">IF(N168&gt;0,"НУ","")</f>
        <v/>
      </c>
      <c r="O167" s="82" t="str">
        <f aca="false">IF(O168&gt;0,"НУ","")</f>
        <v/>
      </c>
      <c r="P167" s="82" t="str">
        <f aca="false">IF(P168&gt;0,"НУ","")</f>
        <v/>
      </c>
      <c r="Q167" s="82" t="str">
        <f aca="false">IF(Q168&gt;0,"НУ","")</f>
        <v/>
      </c>
      <c r="R167" s="82" t="str">
        <f aca="false">IF(R168&gt;0,"НУ","")</f>
        <v/>
      </c>
      <c r="S167" s="82" t="str">
        <f aca="false">IF(S168&gt;0,"НУ","")</f>
        <v/>
      </c>
      <c r="T167" s="82" t="str">
        <f aca="false">IF(T168&gt;0,"НУ","")</f>
        <v/>
      </c>
      <c r="U167" s="82" t="str">
        <f aca="false">IF(U168&gt;0,"НУ","")</f>
        <v/>
      </c>
      <c r="V167" s="82" t="str">
        <f aca="false">IF(V168&gt;0,"НУ","")</f>
        <v/>
      </c>
      <c r="W167" s="82" t="str">
        <f aca="false">IF(W168&gt;0,"НУ","")</f>
        <v/>
      </c>
      <c r="X167" s="82" t="str">
        <f aca="false">IF(X168&gt;0,"НУ","")</f>
        <v/>
      </c>
      <c r="Y167" s="82" t="str">
        <f aca="false">IF(Y168&gt;0,"НУ","")</f>
        <v/>
      </c>
      <c r="Z167" s="82" t="str">
        <f aca="false">IF(Z168&gt;0,"НУ","")</f>
        <v/>
      </c>
      <c r="AA167" s="82" t="str">
        <f aca="false">IF(AA168&gt;0,"НУ","")</f>
        <v/>
      </c>
      <c r="AB167" s="82" t="str">
        <f aca="false">IF(AB168&gt;0,"НУ","")</f>
        <v/>
      </c>
      <c r="AC167" s="82" t="str">
        <f aca="false">IF(AC168&gt;0,"НУ","")</f>
        <v/>
      </c>
      <c r="AD167" s="82" t="str">
        <f aca="false">IF(AD168&gt;0,"НУ","")</f>
        <v/>
      </c>
      <c r="AE167" s="82" t="str">
        <f aca="false">IF(AE168&gt;0,"НУ","")</f>
        <v/>
      </c>
      <c r="AF167" s="82" t="str">
        <f aca="false">IF(AF168&gt;0,"НУ","")</f>
        <v/>
      </c>
      <c r="AG167" s="82" t="str">
        <f aca="false">IF(AG168&gt;0,"НУ","")</f>
        <v/>
      </c>
      <c r="AH167" s="82"/>
      <c r="AI167" s="82"/>
      <c r="AJ167" s="173"/>
      <c r="AK167" s="93"/>
      <c r="AL167" s="94"/>
      <c r="AM167" s="95"/>
      <c r="AN167" s="96"/>
      <c r="AO167" s="70"/>
      <c r="AP167" s="70"/>
      <c r="AQ167" s="70"/>
      <c r="AR167" s="98"/>
      <c r="AS167" s="98"/>
      <c r="AT167" s="98"/>
      <c r="AU167" s="98"/>
      <c r="AV167" s="98"/>
      <c r="AW167" s="98"/>
      <c r="AX167" s="98"/>
      <c r="AY167" s="99"/>
      <c r="AZ167" s="99"/>
      <c r="BA167" s="73"/>
    </row>
    <row r="168" customFormat="false" ht="13.5" hidden="false" customHeight="true" outlineLevel="0" collapsed="false">
      <c r="A168" s="57"/>
      <c r="B168" s="58"/>
      <c r="C168" s="102"/>
      <c r="D168" s="60"/>
      <c r="E168" s="101"/>
      <c r="F168" s="87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91"/>
      <c r="AK168" s="93"/>
      <c r="AL168" s="94"/>
      <c r="AM168" s="95"/>
      <c r="AN168" s="96"/>
      <c r="AO168" s="70"/>
      <c r="AP168" s="70"/>
      <c r="AQ168" s="70"/>
      <c r="AR168" s="98"/>
      <c r="AS168" s="98"/>
      <c r="AT168" s="98"/>
      <c r="AU168" s="98"/>
      <c r="AV168" s="98"/>
      <c r="AW168" s="98"/>
      <c r="AX168" s="98"/>
      <c r="AY168" s="99"/>
      <c r="AZ168" s="99"/>
      <c r="BA168" s="73"/>
    </row>
    <row r="169" customFormat="false" ht="12.75" hidden="false" customHeight="true" outlineLevel="0" collapsed="false">
      <c r="A169" s="57" t="n">
        <v>40</v>
      </c>
      <c r="B169" s="58" t="str">
        <f aca="false">IFERROR(VLOOKUP($C169,Списки!$A$1:$C$3999,2,0),"")</f>
        <v/>
      </c>
      <c r="C169" s="102"/>
      <c r="D169" s="60" t="str">
        <f aca="false">IFERROR(VLOOKUP($C169,Списки!$A$1:$C$3999,3,0),"")</f>
        <v/>
      </c>
      <c r="E169" s="92"/>
      <c r="F169" s="61" t="str">
        <f aca="false">VLOOKUP(F$11,Графік!$A$5:$C$32,3,0)</f>
        <v>Р</v>
      </c>
      <c r="G169" s="158" t="str">
        <f aca="false">VLOOKUP(G$11,Графік!$A$5:$C$32,3,0)</f>
        <v>Р</v>
      </c>
      <c r="H169" s="158" t="str">
        <f aca="false">VLOOKUP(H$11,Графік!$A$5:$C$32,3,0)</f>
        <v>ВВ</v>
      </c>
      <c r="I169" s="158" t="str">
        <f aca="false">VLOOKUP(I$11,Графік!$A$5:$C$32,3,0)</f>
        <v>ВВ</v>
      </c>
      <c r="J169" s="158" t="str">
        <f aca="false">VLOOKUP(J$11,Графік!$A$5:$C$32,3,0)</f>
        <v>Р</v>
      </c>
      <c r="K169" s="158" t="str">
        <f aca="false">VLOOKUP(K$11,Графік!$A$5:$C$32,3,0)</f>
        <v>Р</v>
      </c>
      <c r="L169" s="158" t="str">
        <f aca="false">VLOOKUP(L$11,Графік!$A$5:$C$32,3,0)</f>
        <v>Р</v>
      </c>
      <c r="M169" s="158" t="str">
        <f aca="false">VLOOKUP(M$11,Графік!$A$5:$C$32,3,0)</f>
        <v>Р</v>
      </c>
      <c r="N169" s="158" t="str">
        <f aca="false">VLOOKUP(N$11,Графік!$A$5:$C$32,3,0)</f>
        <v>ВВ</v>
      </c>
      <c r="O169" s="158" t="str">
        <f aca="false">VLOOKUP(O$11,Графік!$A$5:$C$32,3,0)</f>
        <v>ВВ</v>
      </c>
      <c r="P169" s="158" t="str">
        <f aca="false">VLOOKUP(P$11,Графік!$A$5:$C$32,3,0)</f>
        <v>Р</v>
      </c>
      <c r="Q169" s="158" t="str">
        <f aca="false">VLOOKUP(Q$11,Графік!$A$5:$C$32,3,0)</f>
        <v>Р</v>
      </c>
      <c r="R169" s="158" t="str">
        <f aca="false">VLOOKUP(R$11,Графік!$A$5:$C$32,3,0)</f>
        <v>Р</v>
      </c>
      <c r="S169" s="158" t="str">
        <f aca="false">VLOOKUP(S$11,Графік!$A$5:$C$32,3,0)</f>
        <v>Р</v>
      </c>
      <c r="T169" s="158" t="str">
        <f aca="false">VLOOKUP(T$11,Графік!$A$5:$C$32,3,0)</f>
        <v>ВВ</v>
      </c>
      <c r="U169" s="158" t="str">
        <f aca="false">VLOOKUP(U$11,Графік!$A$5:$C$32,3,0)</f>
        <v>ВВ</v>
      </c>
      <c r="V169" s="158" t="str">
        <f aca="false">VLOOKUP(V$11,Графік!$A$5:$C$32,3,0)</f>
        <v>Р</v>
      </c>
      <c r="W169" s="158" t="str">
        <f aca="false">VLOOKUP(W$11,Графік!$A$5:$C$32,3,0)</f>
        <v>Р</v>
      </c>
      <c r="X169" s="158" t="str">
        <f aca="false">VLOOKUP(X$11,Графік!$A$5:$C$32,3,0)</f>
        <v>Р</v>
      </c>
      <c r="Y169" s="158" t="str">
        <f aca="false">VLOOKUP(Y$11,Графік!$A$5:$C$32,3,0)</f>
        <v>Р</v>
      </c>
      <c r="Z169" s="158" t="str">
        <f aca="false">VLOOKUP(Z$11,Графік!$A$5:$C$32,3,0)</f>
        <v>ВВ</v>
      </c>
      <c r="AA169" s="158" t="str">
        <f aca="false">VLOOKUP(AA$11,Графік!$A$5:$C$32,3,0)</f>
        <v>ВВ</v>
      </c>
      <c r="AB169" s="158" t="str">
        <f aca="false">VLOOKUP(AB$11,Графік!$A$5:$C$32,3,0)</f>
        <v>Р</v>
      </c>
      <c r="AC169" s="158" t="str">
        <f aca="false">VLOOKUP(AC$11,Графік!$A$5:$C$32,3,0)</f>
        <v>Р</v>
      </c>
      <c r="AD169" s="158" t="str">
        <f aca="false">VLOOKUP(AD$11,Графік!$A$5:$C$32,3,0)</f>
        <v>Р</v>
      </c>
      <c r="AE169" s="158" t="str">
        <f aca="false">VLOOKUP(AE$11,Графік!$A$5:$C$32,3,0)</f>
        <v>Р</v>
      </c>
      <c r="AF169" s="158" t="str">
        <f aca="false">VLOOKUP(AF$11,Графік!$A$5:$C$32,3,0)</f>
        <v>ВВ</v>
      </c>
      <c r="AG169" s="158" t="str">
        <f aca="false">VLOOKUP(AG$11,Графік!$A$5:$C$32,3,0)</f>
        <v>ВВ</v>
      </c>
      <c r="AH169" s="158"/>
      <c r="AI169" s="158"/>
      <c r="AJ169" s="161"/>
      <c r="AK169" s="93" t="n">
        <f aca="false">SUMIF($F169:$AJ172,"Р",$F170:$AJ170)</f>
        <v>144</v>
      </c>
      <c r="AL169" s="94" t="n">
        <f aca="false">SUMIF($F171:$AJ172,"НУ",$F172:$AJ172)</f>
        <v>0</v>
      </c>
      <c r="AM169" s="95" t="n">
        <f aca="false">SUMIF(F169:AJ172,"РВ",F170:AJ170)</f>
        <v>0</v>
      </c>
      <c r="AN169" s="96" t="n">
        <f aca="false">AK169+AL169+AM169</f>
        <v>144</v>
      </c>
      <c r="AO169" s="70" t="n">
        <f aca="false">COUNTIF($F169:$AJ172,"=Р")</f>
        <v>18</v>
      </c>
      <c r="AP169" s="97" t="n">
        <f aca="false">COUNTIF($F169:$AJ172,"=ВВ")</f>
        <v>10</v>
      </c>
      <c r="AQ169" s="97" t="n">
        <f aca="false">COUNTIF($F169:$AJ172,"=В")</f>
        <v>0</v>
      </c>
      <c r="AR169" s="98" t="n">
        <f aca="false">COUNTIF($F169:$AJ172,"=НА")</f>
        <v>0</v>
      </c>
      <c r="AS169" s="98" t="n">
        <f aca="false">COUNTIF(F169:AJ172,"=ТН")</f>
        <v>0</v>
      </c>
      <c r="AT169" s="98" t="n">
        <f aca="false">COUNTIF($F169:$AJ172,"=ВД")</f>
        <v>0</v>
      </c>
      <c r="AU169" s="98" t="n">
        <f aca="false">COUNTIF($F169:$AJ172,"=ВП")</f>
        <v>0</v>
      </c>
      <c r="AV169" s="98" t="n">
        <f aca="false">COUNTIF($F169:$AJ172,"=ДД")</f>
        <v>0</v>
      </c>
      <c r="AW169" s="98" t="n">
        <f aca="false">COUNTIF($F169:$AJ172,"=П")</f>
        <v>0</v>
      </c>
      <c r="AX169" s="98" t="n">
        <f aca="false">COUNTIF($F169:$AJ172,"=ПР")</f>
        <v>0</v>
      </c>
      <c r="AY169" s="99" t="n">
        <f aca="false">COUNTIF($F169:$AJ172,"=І")</f>
        <v>0</v>
      </c>
      <c r="AZ169" s="99" t="n">
        <f aca="false">COUNTIF($F169:$AJ172,"=НЗ")</f>
        <v>0</v>
      </c>
      <c r="BA169" s="73" t="str">
        <f aca="false">IF(C169&gt;1,Графік!$D$36,"")</f>
        <v/>
      </c>
    </row>
    <row r="170" customFormat="false" ht="12.75" hidden="false" customHeight="true" outlineLevel="0" collapsed="false">
      <c r="A170" s="57"/>
      <c r="B170" s="58"/>
      <c r="C170" s="102"/>
      <c r="D170" s="60"/>
      <c r="E170" s="100"/>
      <c r="F170" s="75" t="n">
        <f aca="false">IF(F169="Р",8,"")</f>
        <v>8</v>
      </c>
      <c r="G170" s="76" t="n">
        <f aca="false">IF(G169="Р",8,"")</f>
        <v>8</v>
      </c>
      <c r="H170" s="170" t="str">
        <f aca="false">IF(H169="Р",8,"")</f>
        <v/>
      </c>
      <c r="I170" s="170" t="str">
        <f aca="false">IF(I169="Р",8,"")</f>
        <v/>
      </c>
      <c r="J170" s="170" t="n">
        <f aca="false">IF(J169="Р",8,"")</f>
        <v>8</v>
      </c>
      <c r="K170" s="170" t="n">
        <f aca="false">IF(K169="Р",8,"")</f>
        <v>8</v>
      </c>
      <c r="L170" s="170" t="n">
        <f aca="false">IF(L169="Р",8,"")</f>
        <v>8</v>
      </c>
      <c r="M170" s="170" t="n">
        <f aca="false">IF(M169="Р",8,"")</f>
        <v>8</v>
      </c>
      <c r="N170" s="170" t="str">
        <f aca="false">IF(N169="Р",8,"")</f>
        <v/>
      </c>
      <c r="O170" s="170" t="str">
        <f aca="false">IF(O169="Р",8,"")</f>
        <v/>
      </c>
      <c r="P170" s="170" t="n">
        <f aca="false">IF(P169="Р",8,"")</f>
        <v>8</v>
      </c>
      <c r="Q170" s="170" t="n">
        <f aca="false">IF(Q169="Р",8,"")</f>
        <v>8</v>
      </c>
      <c r="R170" s="170" t="n">
        <f aca="false">IF(R169="Р",8,"")</f>
        <v>8</v>
      </c>
      <c r="S170" s="170" t="n">
        <f aca="false">IF(S169="Р",8,"")</f>
        <v>8</v>
      </c>
      <c r="T170" s="170" t="str">
        <f aca="false">IF(T169="Р",8,"")</f>
        <v/>
      </c>
      <c r="U170" s="170" t="str">
        <f aca="false">IF(U169="Р",8,"")</f>
        <v/>
      </c>
      <c r="V170" s="170" t="n">
        <f aca="false">IF(V169="Р",8,"")</f>
        <v>8</v>
      </c>
      <c r="W170" s="170" t="n">
        <f aca="false">IF(W169="Р",8,"")</f>
        <v>8</v>
      </c>
      <c r="X170" s="170" t="n">
        <f aca="false">IF(X169="Р",8,"")</f>
        <v>8</v>
      </c>
      <c r="Y170" s="170" t="n">
        <f aca="false">IF(Y169="Р",8,"")</f>
        <v>8</v>
      </c>
      <c r="Z170" s="170" t="str">
        <f aca="false">IF(Z169="Р",8,"")</f>
        <v/>
      </c>
      <c r="AA170" s="170" t="str">
        <f aca="false">IF(AA169="Р",8,"")</f>
        <v/>
      </c>
      <c r="AB170" s="170" t="n">
        <f aca="false">IF(AB169="Р",8,"")</f>
        <v>8</v>
      </c>
      <c r="AC170" s="170" t="n">
        <f aca="false">IF(AC169="Р",8,"")</f>
        <v>8</v>
      </c>
      <c r="AD170" s="170" t="n">
        <f aca="false">IF(AD169="Р",8,"")</f>
        <v>8</v>
      </c>
      <c r="AE170" s="170" t="n">
        <f aca="false">IF(AE169="Р",8,"")</f>
        <v>8</v>
      </c>
      <c r="AF170" s="170" t="str">
        <f aca="false">IF(AF169="Р",8,"")</f>
        <v/>
      </c>
      <c r="AG170" s="170" t="str">
        <f aca="false">IF(AG169="Р",8,"")</f>
        <v/>
      </c>
      <c r="AH170" s="76"/>
      <c r="AI170" s="76"/>
      <c r="AJ170" s="79"/>
      <c r="AK170" s="93"/>
      <c r="AL170" s="94"/>
      <c r="AM170" s="95"/>
      <c r="AN170" s="96"/>
      <c r="AO170" s="70"/>
      <c r="AP170" s="70"/>
      <c r="AQ170" s="70"/>
      <c r="AR170" s="98"/>
      <c r="AS170" s="98"/>
      <c r="AT170" s="98"/>
      <c r="AU170" s="98"/>
      <c r="AV170" s="98"/>
      <c r="AW170" s="98"/>
      <c r="AX170" s="98"/>
      <c r="AY170" s="99"/>
      <c r="AZ170" s="99"/>
      <c r="BA170" s="73"/>
    </row>
    <row r="171" customFormat="false" ht="12.75" hidden="false" customHeight="true" outlineLevel="0" collapsed="false">
      <c r="A171" s="57"/>
      <c r="B171" s="58"/>
      <c r="C171" s="102"/>
      <c r="D171" s="60"/>
      <c r="E171" s="100"/>
      <c r="F171" s="82" t="str">
        <f aca="false">IF(F172&gt;0,"НУ","")</f>
        <v/>
      </c>
      <c r="G171" s="82" t="str">
        <f aca="false">IF(G172&gt;0,"НУ","")</f>
        <v/>
      </c>
      <c r="H171" s="82" t="str">
        <f aca="false">IF(H172&gt;0,"НУ","")</f>
        <v/>
      </c>
      <c r="I171" s="82" t="str">
        <f aca="false">IF(I172&gt;0,"НУ","")</f>
        <v/>
      </c>
      <c r="J171" s="82" t="str">
        <f aca="false">IF(J172&gt;0,"НУ","")</f>
        <v/>
      </c>
      <c r="K171" s="82" t="str">
        <f aca="false">IF(K172&gt;0,"НУ","")</f>
        <v/>
      </c>
      <c r="L171" s="82" t="str">
        <f aca="false">IF(L172&gt;0,"НУ","")</f>
        <v/>
      </c>
      <c r="M171" s="82" t="str">
        <f aca="false">IF(M172&gt;0,"НУ","")</f>
        <v/>
      </c>
      <c r="N171" s="82" t="str">
        <f aca="false">IF(N172&gt;0,"НУ","")</f>
        <v/>
      </c>
      <c r="O171" s="82" t="str">
        <f aca="false">IF(O172&gt;0,"НУ","")</f>
        <v/>
      </c>
      <c r="P171" s="82" t="str">
        <f aca="false">IF(P172&gt;0,"НУ","")</f>
        <v/>
      </c>
      <c r="Q171" s="82" t="str">
        <f aca="false">IF(Q172&gt;0,"НУ","")</f>
        <v/>
      </c>
      <c r="R171" s="82" t="str">
        <f aca="false">IF(R172&gt;0,"НУ","")</f>
        <v/>
      </c>
      <c r="S171" s="82" t="str">
        <f aca="false">IF(S172&gt;0,"НУ","")</f>
        <v/>
      </c>
      <c r="T171" s="82" t="str">
        <f aca="false">IF(T172&gt;0,"НУ","")</f>
        <v/>
      </c>
      <c r="U171" s="82" t="str">
        <f aca="false">IF(U172&gt;0,"НУ","")</f>
        <v/>
      </c>
      <c r="V171" s="82" t="str">
        <f aca="false">IF(V172&gt;0,"НУ","")</f>
        <v/>
      </c>
      <c r="W171" s="82" t="str">
        <f aca="false">IF(W172&gt;0,"НУ","")</f>
        <v/>
      </c>
      <c r="X171" s="82" t="str">
        <f aca="false">IF(X172&gt;0,"НУ","")</f>
        <v/>
      </c>
      <c r="Y171" s="82" t="str">
        <f aca="false">IF(Y172&gt;0,"НУ","")</f>
        <v/>
      </c>
      <c r="Z171" s="82" t="str">
        <f aca="false">IF(Z172&gt;0,"НУ","")</f>
        <v/>
      </c>
      <c r="AA171" s="82" t="str">
        <f aca="false">IF(AA172&gt;0,"НУ","")</f>
        <v/>
      </c>
      <c r="AB171" s="82" t="str">
        <f aca="false">IF(AB172&gt;0,"НУ","")</f>
        <v/>
      </c>
      <c r="AC171" s="82" t="str">
        <f aca="false">IF(AC172&gt;0,"НУ","")</f>
        <v/>
      </c>
      <c r="AD171" s="82" t="str">
        <f aca="false">IF(AD172&gt;0,"НУ","")</f>
        <v/>
      </c>
      <c r="AE171" s="82" t="str">
        <f aca="false">IF(AE172&gt;0,"НУ","")</f>
        <v/>
      </c>
      <c r="AF171" s="82" t="str">
        <f aca="false">IF(AF172&gt;0,"НУ","")</f>
        <v/>
      </c>
      <c r="AG171" s="82" t="str">
        <f aca="false">IF(AG172&gt;0,"НУ","")</f>
        <v/>
      </c>
      <c r="AH171" s="82"/>
      <c r="AI171" s="82"/>
      <c r="AJ171" s="173"/>
      <c r="AK171" s="93"/>
      <c r="AL171" s="94"/>
      <c r="AM171" s="95"/>
      <c r="AN171" s="96"/>
      <c r="AO171" s="70"/>
      <c r="AP171" s="70"/>
      <c r="AQ171" s="70"/>
      <c r="AR171" s="98"/>
      <c r="AS171" s="98"/>
      <c r="AT171" s="98"/>
      <c r="AU171" s="98"/>
      <c r="AV171" s="98"/>
      <c r="AW171" s="98"/>
      <c r="AX171" s="98"/>
      <c r="AY171" s="99"/>
      <c r="AZ171" s="99"/>
      <c r="BA171" s="73"/>
    </row>
    <row r="172" customFormat="false" ht="13.5" hidden="false" customHeight="true" outlineLevel="0" collapsed="false">
      <c r="A172" s="57"/>
      <c r="B172" s="58"/>
      <c r="C172" s="102"/>
      <c r="D172" s="60"/>
      <c r="E172" s="101"/>
      <c r="F172" s="87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91"/>
      <c r="AK172" s="93"/>
      <c r="AL172" s="94"/>
      <c r="AM172" s="95"/>
      <c r="AN172" s="96"/>
      <c r="AO172" s="70"/>
      <c r="AP172" s="70"/>
      <c r="AQ172" s="70"/>
      <c r="AR172" s="98"/>
      <c r="AS172" s="98"/>
      <c r="AT172" s="98"/>
      <c r="AU172" s="98"/>
      <c r="AV172" s="98"/>
      <c r="AW172" s="98"/>
      <c r="AX172" s="98"/>
      <c r="AY172" s="99"/>
      <c r="AZ172" s="99"/>
      <c r="BA172" s="73"/>
    </row>
    <row r="173" customFormat="false" ht="12.75" hidden="false" customHeight="true" outlineLevel="0" collapsed="false">
      <c r="A173" s="57" t="n">
        <v>41</v>
      </c>
      <c r="B173" s="58" t="str">
        <f aca="false">IFERROR(VLOOKUP($C173,Списки!$A$1:$C$3999,2,0),"")</f>
        <v/>
      </c>
      <c r="C173" s="102"/>
      <c r="D173" s="60" t="str">
        <f aca="false">IFERROR(VLOOKUP($C173,Списки!$A$1:$C$3999,3,0),"")</f>
        <v/>
      </c>
      <c r="E173" s="92"/>
      <c r="F173" s="61" t="str">
        <f aca="false">VLOOKUP(F$11,Графік!$A$5:$C$32,3,0)</f>
        <v>Р</v>
      </c>
      <c r="G173" s="158" t="str">
        <f aca="false">VLOOKUP(G$11,Графік!$A$5:$C$32,3,0)</f>
        <v>Р</v>
      </c>
      <c r="H173" s="158" t="str">
        <f aca="false">VLOOKUP(H$11,Графік!$A$5:$C$32,3,0)</f>
        <v>ВВ</v>
      </c>
      <c r="I173" s="158" t="str">
        <f aca="false">VLOOKUP(I$11,Графік!$A$5:$C$32,3,0)</f>
        <v>ВВ</v>
      </c>
      <c r="J173" s="158" t="str">
        <f aca="false">VLOOKUP(J$11,Графік!$A$5:$C$32,3,0)</f>
        <v>Р</v>
      </c>
      <c r="K173" s="158" t="str">
        <f aca="false">VLOOKUP(K$11,Графік!$A$5:$C$32,3,0)</f>
        <v>Р</v>
      </c>
      <c r="L173" s="158" t="str">
        <f aca="false">VLOOKUP(L$11,Графік!$A$5:$C$32,3,0)</f>
        <v>Р</v>
      </c>
      <c r="M173" s="158" t="str">
        <f aca="false">VLOOKUP(M$11,Графік!$A$5:$C$32,3,0)</f>
        <v>Р</v>
      </c>
      <c r="N173" s="158" t="str">
        <f aca="false">VLOOKUP(N$11,Графік!$A$5:$C$32,3,0)</f>
        <v>ВВ</v>
      </c>
      <c r="O173" s="158" t="str">
        <f aca="false">VLOOKUP(O$11,Графік!$A$5:$C$32,3,0)</f>
        <v>ВВ</v>
      </c>
      <c r="P173" s="158" t="str">
        <f aca="false">VLOOKUP(P$11,Графік!$A$5:$C$32,3,0)</f>
        <v>Р</v>
      </c>
      <c r="Q173" s="158" t="str">
        <f aca="false">VLOOKUP(Q$11,Графік!$A$5:$C$32,3,0)</f>
        <v>Р</v>
      </c>
      <c r="R173" s="158" t="str">
        <f aca="false">VLOOKUP(R$11,Графік!$A$5:$C$32,3,0)</f>
        <v>Р</v>
      </c>
      <c r="S173" s="158" t="str">
        <f aca="false">VLOOKUP(S$11,Графік!$A$5:$C$32,3,0)</f>
        <v>Р</v>
      </c>
      <c r="T173" s="158" t="str">
        <f aca="false">VLOOKUP(T$11,Графік!$A$5:$C$32,3,0)</f>
        <v>ВВ</v>
      </c>
      <c r="U173" s="158" t="str">
        <f aca="false">VLOOKUP(U$11,Графік!$A$5:$C$32,3,0)</f>
        <v>ВВ</v>
      </c>
      <c r="V173" s="158" t="str">
        <f aca="false">VLOOKUP(V$11,Графік!$A$5:$C$32,3,0)</f>
        <v>Р</v>
      </c>
      <c r="W173" s="158" t="str">
        <f aca="false">VLOOKUP(W$11,Графік!$A$5:$C$32,3,0)</f>
        <v>Р</v>
      </c>
      <c r="X173" s="158" t="str">
        <f aca="false">VLOOKUP(X$11,Графік!$A$5:$C$32,3,0)</f>
        <v>Р</v>
      </c>
      <c r="Y173" s="158" t="str">
        <f aca="false">VLOOKUP(Y$11,Графік!$A$5:$C$32,3,0)</f>
        <v>Р</v>
      </c>
      <c r="Z173" s="158" t="str">
        <f aca="false">VLOOKUP(Z$11,Графік!$A$5:$C$32,3,0)</f>
        <v>ВВ</v>
      </c>
      <c r="AA173" s="158" t="str">
        <f aca="false">VLOOKUP(AA$11,Графік!$A$5:$C$32,3,0)</f>
        <v>ВВ</v>
      </c>
      <c r="AB173" s="158" t="str">
        <f aca="false">VLOOKUP(AB$11,Графік!$A$5:$C$32,3,0)</f>
        <v>Р</v>
      </c>
      <c r="AC173" s="158" t="str">
        <f aca="false">VLOOKUP(AC$11,Графік!$A$5:$C$32,3,0)</f>
        <v>Р</v>
      </c>
      <c r="AD173" s="158" t="str">
        <f aca="false">VLOOKUP(AD$11,Графік!$A$5:$C$32,3,0)</f>
        <v>Р</v>
      </c>
      <c r="AE173" s="158" t="str">
        <f aca="false">VLOOKUP(AE$11,Графік!$A$5:$C$32,3,0)</f>
        <v>Р</v>
      </c>
      <c r="AF173" s="158" t="str">
        <f aca="false">VLOOKUP(AF$11,Графік!$A$5:$C$32,3,0)</f>
        <v>ВВ</v>
      </c>
      <c r="AG173" s="158" t="str">
        <f aca="false">VLOOKUP(AG$11,Графік!$A$5:$C$32,3,0)</f>
        <v>ВВ</v>
      </c>
      <c r="AH173" s="158"/>
      <c r="AI173" s="158"/>
      <c r="AJ173" s="161"/>
      <c r="AK173" s="93" t="n">
        <f aca="false">SUMIF($F173:$AJ176,"Р",$F174:$AJ174)</f>
        <v>144</v>
      </c>
      <c r="AL173" s="94" t="n">
        <f aca="false">SUMIF($F175:$AJ176,"НУ",$F176:$AJ176)</f>
        <v>0</v>
      </c>
      <c r="AM173" s="95" t="n">
        <f aca="false">SUMIF(F173:AJ176,"РВ",F174:AJ174)</f>
        <v>0</v>
      </c>
      <c r="AN173" s="96" t="n">
        <f aca="false">AK173+AL173+AM173</f>
        <v>144</v>
      </c>
      <c r="AO173" s="70" t="n">
        <f aca="false">COUNTIF($F173:$AJ176,"=Р")</f>
        <v>18</v>
      </c>
      <c r="AP173" s="97" t="n">
        <f aca="false">COUNTIF($F173:$AJ176,"=ВВ")</f>
        <v>10</v>
      </c>
      <c r="AQ173" s="97" t="n">
        <f aca="false">COUNTIF($F173:$AJ176,"=В")</f>
        <v>0</v>
      </c>
      <c r="AR173" s="98" t="n">
        <f aca="false">COUNTIF($F173:$AJ176,"=НА")</f>
        <v>0</v>
      </c>
      <c r="AS173" s="98" t="n">
        <f aca="false">COUNTIF(F173:AJ176,"=ТН")</f>
        <v>0</v>
      </c>
      <c r="AT173" s="98" t="n">
        <f aca="false">COUNTIF($F173:$AJ176,"=ВД")</f>
        <v>0</v>
      </c>
      <c r="AU173" s="98" t="n">
        <f aca="false">COUNTIF($F173:$AJ176,"=ВП")</f>
        <v>0</v>
      </c>
      <c r="AV173" s="98" t="n">
        <f aca="false">COUNTIF($F173:$AJ176,"=ДД")</f>
        <v>0</v>
      </c>
      <c r="AW173" s="98" t="n">
        <f aca="false">COUNTIF($F173:$AJ176,"=П")</f>
        <v>0</v>
      </c>
      <c r="AX173" s="98" t="n">
        <f aca="false">COUNTIF($F173:$AJ176,"=ПР")</f>
        <v>0</v>
      </c>
      <c r="AY173" s="99" t="n">
        <f aca="false">COUNTIF($F173:$AJ176,"=І")</f>
        <v>0</v>
      </c>
      <c r="AZ173" s="99" t="n">
        <f aca="false">COUNTIF($F173:$AJ176,"=НЗ")</f>
        <v>0</v>
      </c>
      <c r="BA173" s="73" t="str">
        <f aca="false">IF(C173&gt;1,Графік!$D$36,"")</f>
        <v/>
      </c>
    </row>
    <row r="174" customFormat="false" ht="12.75" hidden="false" customHeight="true" outlineLevel="0" collapsed="false">
      <c r="A174" s="57"/>
      <c r="B174" s="58"/>
      <c r="C174" s="102"/>
      <c r="D174" s="60"/>
      <c r="E174" s="100"/>
      <c r="F174" s="75" t="n">
        <f aca="false">IF(F173="Р",8,"")</f>
        <v>8</v>
      </c>
      <c r="G174" s="76" t="n">
        <f aca="false">IF(G173="Р",8,"")</f>
        <v>8</v>
      </c>
      <c r="H174" s="170" t="str">
        <f aca="false">IF(H173="Р",8,"")</f>
        <v/>
      </c>
      <c r="I174" s="170" t="str">
        <f aca="false">IF(I173="Р",8,"")</f>
        <v/>
      </c>
      <c r="J174" s="170" t="n">
        <f aca="false">IF(J173="Р",8,"")</f>
        <v>8</v>
      </c>
      <c r="K174" s="170" t="n">
        <f aca="false">IF(K173="Р",8,"")</f>
        <v>8</v>
      </c>
      <c r="L174" s="170" t="n">
        <f aca="false">IF(L173="Р",8,"")</f>
        <v>8</v>
      </c>
      <c r="M174" s="170" t="n">
        <f aca="false">IF(M173="Р",8,"")</f>
        <v>8</v>
      </c>
      <c r="N174" s="170" t="str">
        <f aca="false">IF(N173="Р",8,"")</f>
        <v/>
      </c>
      <c r="O174" s="170" t="str">
        <f aca="false">IF(O173="Р",8,"")</f>
        <v/>
      </c>
      <c r="P174" s="170" t="n">
        <f aca="false">IF(P173="Р",8,"")</f>
        <v>8</v>
      </c>
      <c r="Q174" s="170" t="n">
        <f aca="false">IF(Q173="Р",8,"")</f>
        <v>8</v>
      </c>
      <c r="R174" s="170" t="n">
        <f aca="false">IF(R173="Р",8,"")</f>
        <v>8</v>
      </c>
      <c r="S174" s="170" t="n">
        <f aca="false">IF(S173="Р",8,"")</f>
        <v>8</v>
      </c>
      <c r="T174" s="170" t="str">
        <f aca="false">IF(T173="Р",8,"")</f>
        <v/>
      </c>
      <c r="U174" s="170" t="str">
        <f aca="false">IF(U173="Р",8,"")</f>
        <v/>
      </c>
      <c r="V174" s="170" t="n">
        <f aca="false">IF(V173="Р",8,"")</f>
        <v>8</v>
      </c>
      <c r="W174" s="170" t="n">
        <f aca="false">IF(W173="Р",8,"")</f>
        <v>8</v>
      </c>
      <c r="X174" s="170" t="n">
        <f aca="false">IF(X173="Р",8,"")</f>
        <v>8</v>
      </c>
      <c r="Y174" s="170" t="n">
        <f aca="false">IF(Y173="Р",8,"")</f>
        <v>8</v>
      </c>
      <c r="Z174" s="170" t="str">
        <f aca="false">IF(Z173="Р",8,"")</f>
        <v/>
      </c>
      <c r="AA174" s="170" t="str">
        <f aca="false">IF(AA173="Р",8,"")</f>
        <v/>
      </c>
      <c r="AB174" s="170" t="n">
        <f aca="false">IF(AB173="Р",8,"")</f>
        <v>8</v>
      </c>
      <c r="AC174" s="170" t="n">
        <f aca="false">IF(AC173="Р",8,"")</f>
        <v>8</v>
      </c>
      <c r="AD174" s="170" t="n">
        <f aca="false">IF(AD173="Р",8,"")</f>
        <v>8</v>
      </c>
      <c r="AE174" s="170" t="n">
        <f aca="false">IF(AE173="Р",8,"")</f>
        <v>8</v>
      </c>
      <c r="AF174" s="170" t="str">
        <f aca="false">IF(AF173="Р",8,"")</f>
        <v/>
      </c>
      <c r="AG174" s="170" t="str">
        <f aca="false">IF(AG173="Р",8,"")</f>
        <v/>
      </c>
      <c r="AH174" s="76"/>
      <c r="AI174" s="76"/>
      <c r="AJ174" s="79"/>
      <c r="AK174" s="93"/>
      <c r="AL174" s="94"/>
      <c r="AM174" s="95"/>
      <c r="AN174" s="96"/>
      <c r="AO174" s="70"/>
      <c r="AP174" s="70"/>
      <c r="AQ174" s="70"/>
      <c r="AR174" s="98"/>
      <c r="AS174" s="98"/>
      <c r="AT174" s="98"/>
      <c r="AU174" s="98"/>
      <c r="AV174" s="98"/>
      <c r="AW174" s="98"/>
      <c r="AX174" s="98"/>
      <c r="AY174" s="99"/>
      <c r="AZ174" s="99"/>
      <c r="BA174" s="73"/>
    </row>
    <row r="175" customFormat="false" ht="12.75" hidden="false" customHeight="true" outlineLevel="0" collapsed="false">
      <c r="A175" s="57"/>
      <c r="B175" s="58"/>
      <c r="C175" s="102"/>
      <c r="D175" s="60"/>
      <c r="E175" s="100"/>
      <c r="F175" s="82" t="str">
        <f aca="false">IF(F176&gt;0,"НУ","")</f>
        <v/>
      </c>
      <c r="G175" s="82" t="str">
        <f aca="false">IF(G176&gt;0,"НУ","")</f>
        <v/>
      </c>
      <c r="H175" s="82" t="str">
        <f aca="false">IF(H176&gt;0,"НУ","")</f>
        <v/>
      </c>
      <c r="I175" s="82" t="str">
        <f aca="false">IF(I176&gt;0,"НУ","")</f>
        <v/>
      </c>
      <c r="J175" s="82" t="str">
        <f aca="false">IF(J176&gt;0,"НУ","")</f>
        <v/>
      </c>
      <c r="K175" s="82" t="str">
        <f aca="false">IF(K176&gt;0,"НУ","")</f>
        <v/>
      </c>
      <c r="L175" s="82" t="str">
        <f aca="false">IF(L176&gt;0,"НУ","")</f>
        <v/>
      </c>
      <c r="M175" s="82" t="str">
        <f aca="false">IF(M176&gt;0,"НУ","")</f>
        <v/>
      </c>
      <c r="N175" s="82" t="str">
        <f aca="false">IF(N176&gt;0,"НУ","")</f>
        <v/>
      </c>
      <c r="O175" s="82" t="str">
        <f aca="false">IF(O176&gt;0,"НУ","")</f>
        <v/>
      </c>
      <c r="P175" s="82" t="str">
        <f aca="false">IF(P176&gt;0,"НУ","")</f>
        <v/>
      </c>
      <c r="Q175" s="82" t="str">
        <f aca="false">IF(Q176&gt;0,"НУ","")</f>
        <v/>
      </c>
      <c r="R175" s="82" t="str">
        <f aca="false">IF(R176&gt;0,"НУ","")</f>
        <v/>
      </c>
      <c r="S175" s="82" t="str">
        <f aca="false">IF(S176&gt;0,"НУ","")</f>
        <v/>
      </c>
      <c r="T175" s="82" t="str">
        <f aca="false">IF(T176&gt;0,"НУ","")</f>
        <v/>
      </c>
      <c r="U175" s="82" t="str">
        <f aca="false">IF(U176&gt;0,"НУ","")</f>
        <v/>
      </c>
      <c r="V175" s="82" t="str">
        <f aca="false">IF(V176&gt;0,"НУ","")</f>
        <v/>
      </c>
      <c r="W175" s="82" t="str">
        <f aca="false">IF(W176&gt;0,"НУ","")</f>
        <v/>
      </c>
      <c r="X175" s="82" t="str">
        <f aca="false">IF(X176&gt;0,"НУ","")</f>
        <v/>
      </c>
      <c r="Y175" s="82" t="str">
        <f aca="false">IF(Y176&gt;0,"НУ","")</f>
        <v/>
      </c>
      <c r="Z175" s="82" t="str">
        <f aca="false">IF(Z176&gt;0,"НУ","")</f>
        <v/>
      </c>
      <c r="AA175" s="82" t="str">
        <f aca="false">IF(AA176&gt;0,"НУ","")</f>
        <v/>
      </c>
      <c r="AB175" s="82" t="str">
        <f aca="false">IF(AB176&gt;0,"НУ","")</f>
        <v/>
      </c>
      <c r="AC175" s="82" t="str">
        <f aca="false">IF(AC176&gt;0,"НУ","")</f>
        <v/>
      </c>
      <c r="AD175" s="82" t="str">
        <f aca="false">IF(AD176&gt;0,"НУ","")</f>
        <v/>
      </c>
      <c r="AE175" s="82" t="str">
        <f aca="false">IF(AE176&gt;0,"НУ","")</f>
        <v/>
      </c>
      <c r="AF175" s="82" t="str">
        <f aca="false">IF(AF176&gt;0,"НУ","")</f>
        <v/>
      </c>
      <c r="AG175" s="82" t="str">
        <f aca="false">IF(AG176&gt;0,"НУ","")</f>
        <v/>
      </c>
      <c r="AH175" s="82"/>
      <c r="AI175" s="82"/>
      <c r="AJ175" s="173"/>
      <c r="AK175" s="93"/>
      <c r="AL175" s="94"/>
      <c r="AM175" s="95"/>
      <c r="AN175" s="96"/>
      <c r="AO175" s="70"/>
      <c r="AP175" s="70"/>
      <c r="AQ175" s="70"/>
      <c r="AR175" s="98"/>
      <c r="AS175" s="98"/>
      <c r="AT175" s="98"/>
      <c r="AU175" s="98"/>
      <c r="AV175" s="98"/>
      <c r="AW175" s="98"/>
      <c r="AX175" s="98"/>
      <c r="AY175" s="99"/>
      <c r="AZ175" s="99"/>
      <c r="BA175" s="73"/>
    </row>
    <row r="176" customFormat="false" ht="13.5" hidden="false" customHeight="true" outlineLevel="0" collapsed="false">
      <c r="A176" s="57"/>
      <c r="B176" s="58"/>
      <c r="C176" s="102"/>
      <c r="D176" s="60"/>
      <c r="E176" s="101"/>
      <c r="F176" s="87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91"/>
      <c r="AK176" s="93"/>
      <c r="AL176" s="94"/>
      <c r="AM176" s="95"/>
      <c r="AN176" s="96"/>
      <c r="AO176" s="70"/>
      <c r="AP176" s="70"/>
      <c r="AQ176" s="70"/>
      <c r="AR176" s="98"/>
      <c r="AS176" s="98"/>
      <c r="AT176" s="98"/>
      <c r="AU176" s="98"/>
      <c r="AV176" s="98"/>
      <c r="AW176" s="98"/>
      <c r="AX176" s="98"/>
      <c r="AY176" s="99"/>
      <c r="AZ176" s="99"/>
      <c r="BA176" s="73"/>
    </row>
    <row r="177" customFormat="false" ht="12.75" hidden="false" customHeight="true" outlineLevel="0" collapsed="false">
      <c r="A177" s="57" t="n">
        <v>42</v>
      </c>
      <c r="B177" s="58" t="str">
        <f aca="false">IFERROR(VLOOKUP($C177,Списки!$A$1:$C$3999,2,0),"")</f>
        <v/>
      </c>
      <c r="C177" s="102"/>
      <c r="D177" s="60" t="str">
        <f aca="false">IFERROR(VLOOKUP($C177,Списки!$A$1:$C$3999,3,0),"")</f>
        <v/>
      </c>
      <c r="E177" s="92"/>
      <c r="F177" s="61" t="str">
        <f aca="false">VLOOKUP(F$11,Графік!$A$5:$C$32,3,0)</f>
        <v>Р</v>
      </c>
      <c r="G177" s="158" t="str">
        <f aca="false">VLOOKUP(G$11,Графік!$A$5:$C$32,3,0)</f>
        <v>Р</v>
      </c>
      <c r="H177" s="158" t="str">
        <f aca="false">VLOOKUP(H$11,Графік!$A$5:$C$32,3,0)</f>
        <v>ВВ</v>
      </c>
      <c r="I177" s="158" t="str">
        <f aca="false">VLOOKUP(I$11,Графік!$A$5:$C$32,3,0)</f>
        <v>ВВ</v>
      </c>
      <c r="J177" s="158" t="str">
        <f aca="false">VLOOKUP(J$11,Графік!$A$5:$C$32,3,0)</f>
        <v>Р</v>
      </c>
      <c r="K177" s="158" t="str">
        <f aca="false">VLOOKUP(K$11,Графік!$A$5:$C$32,3,0)</f>
        <v>Р</v>
      </c>
      <c r="L177" s="158" t="str">
        <f aca="false">VLOOKUP(L$11,Графік!$A$5:$C$32,3,0)</f>
        <v>Р</v>
      </c>
      <c r="M177" s="158" t="str">
        <f aca="false">VLOOKUP(M$11,Графік!$A$5:$C$32,3,0)</f>
        <v>Р</v>
      </c>
      <c r="N177" s="158" t="str">
        <f aca="false">VLOOKUP(N$11,Графік!$A$5:$C$32,3,0)</f>
        <v>ВВ</v>
      </c>
      <c r="O177" s="158" t="str">
        <f aca="false">VLOOKUP(O$11,Графік!$A$5:$C$32,3,0)</f>
        <v>ВВ</v>
      </c>
      <c r="P177" s="158" t="str">
        <f aca="false">VLOOKUP(P$11,Графік!$A$5:$C$32,3,0)</f>
        <v>Р</v>
      </c>
      <c r="Q177" s="158" t="str">
        <f aca="false">VLOOKUP(Q$11,Графік!$A$5:$C$32,3,0)</f>
        <v>Р</v>
      </c>
      <c r="R177" s="158" t="str">
        <f aca="false">VLOOKUP(R$11,Графік!$A$5:$C$32,3,0)</f>
        <v>Р</v>
      </c>
      <c r="S177" s="158" t="str">
        <f aca="false">VLOOKUP(S$11,Графік!$A$5:$C$32,3,0)</f>
        <v>Р</v>
      </c>
      <c r="T177" s="158" t="str">
        <f aca="false">VLOOKUP(T$11,Графік!$A$5:$C$32,3,0)</f>
        <v>ВВ</v>
      </c>
      <c r="U177" s="158" t="str">
        <f aca="false">VLOOKUP(U$11,Графік!$A$5:$C$32,3,0)</f>
        <v>ВВ</v>
      </c>
      <c r="V177" s="158" t="str">
        <f aca="false">VLOOKUP(V$11,Графік!$A$5:$C$32,3,0)</f>
        <v>Р</v>
      </c>
      <c r="W177" s="158" t="str">
        <f aca="false">VLOOKUP(W$11,Графік!$A$5:$C$32,3,0)</f>
        <v>Р</v>
      </c>
      <c r="X177" s="158" t="str">
        <f aca="false">VLOOKUP(X$11,Графік!$A$5:$C$32,3,0)</f>
        <v>Р</v>
      </c>
      <c r="Y177" s="158" t="str">
        <f aca="false">VLOOKUP(Y$11,Графік!$A$5:$C$32,3,0)</f>
        <v>Р</v>
      </c>
      <c r="Z177" s="158" t="str">
        <f aca="false">VLOOKUP(Z$11,Графік!$A$5:$C$32,3,0)</f>
        <v>ВВ</v>
      </c>
      <c r="AA177" s="158" t="str">
        <f aca="false">VLOOKUP(AA$11,Графік!$A$5:$C$32,3,0)</f>
        <v>ВВ</v>
      </c>
      <c r="AB177" s="158" t="str">
        <f aca="false">VLOOKUP(AB$11,Графік!$A$5:$C$32,3,0)</f>
        <v>Р</v>
      </c>
      <c r="AC177" s="158" t="str">
        <f aca="false">VLOOKUP(AC$11,Графік!$A$5:$C$32,3,0)</f>
        <v>Р</v>
      </c>
      <c r="AD177" s="158" t="str">
        <f aca="false">VLOOKUP(AD$11,Графік!$A$5:$C$32,3,0)</f>
        <v>Р</v>
      </c>
      <c r="AE177" s="158" t="str">
        <f aca="false">VLOOKUP(AE$11,Графік!$A$5:$C$32,3,0)</f>
        <v>Р</v>
      </c>
      <c r="AF177" s="158" t="str">
        <f aca="false">VLOOKUP(AF$11,Графік!$A$5:$C$32,3,0)</f>
        <v>ВВ</v>
      </c>
      <c r="AG177" s="158" t="str">
        <f aca="false">VLOOKUP(AG$11,Графік!$A$5:$C$32,3,0)</f>
        <v>ВВ</v>
      </c>
      <c r="AH177" s="158"/>
      <c r="AI177" s="158"/>
      <c r="AJ177" s="161"/>
      <c r="AK177" s="93" t="n">
        <f aca="false">SUMIF($F177:$AJ180,"Р",$F178:$AJ178)</f>
        <v>144</v>
      </c>
      <c r="AL177" s="94" t="n">
        <f aca="false">SUMIF($F179:$AJ180,"НУ",$F180:$AJ180)</f>
        <v>0</v>
      </c>
      <c r="AM177" s="95" t="n">
        <f aca="false">SUMIF(F177:AJ180,"РВ",F178:AJ178)</f>
        <v>0</v>
      </c>
      <c r="AN177" s="96" t="n">
        <f aca="false">AK177+AL177+AM177</f>
        <v>144</v>
      </c>
      <c r="AO177" s="70" t="n">
        <f aca="false">COUNTIF($F177:$AJ180,"=Р")</f>
        <v>18</v>
      </c>
      <c r="AP177" s="97" t="n">
        <f aca="false">COUNTIF($F177:$AJ180,"=ВВ")</f>
        <v>10</v>
      </c>
      <c r="AQ177" s="97" t="n">
        <f aca="false">COUNTIF($F177:$AJ180,"=В")</f>
        <v>0</v>
      </c>
      <c r="AR177" s="98" t="n">
        <f aca="false">COUNTIF($F177:$AJ180,"=НА")</f>
        <v>0</v>
      </c>
      <c r="AS177" s="98" t="n">
        <f aca="false">COUNTIF(F177:AJ180,"=ТН")</f>
        <v>0</v>
      </c>
      <c r="AT177" s="98" t="n">
        <f aca="false">COUNTIF($F177:$AJ180,"=ВД")</f>
        <v>0</v>
      </c>
      <c r="AU177" s="98" t="n">
        <f aca="false">COUNTIF($F177:$AJ180,"=ВП")</f>
        <v>0</v>
      </c>
      <c r="AV177" s="98" t="n">
        <f aca="false">COUNTIF($F177:$AJ180,"=ДД")</f>
        <v>0</v>
      </c>
      <c r="AW177" s="98" t="n">
        <f aca="false">COUNTIF($F177:$AJ180,"=П")</f>
        <v>0</v>
      </c>
      <c r="AX177" s="98" t="n">
        <f aca="false">COUNTIF($F177:$AJ180,"=ПР")</f>
        <v>0</v>
      </c>
      <c r="AY177" s="99" t="n">
        <f aca="false">COUNTIF($F177:$AJ180,"=І")</f>
        <v>0</v>
      </c>
      <c r="AZ177" s="99" t="n">
        <f aca="false">COUNTIF($F177:$AJ180,"=НЗ")</f>
        <v>0</v>
      </c>
      <c r="BA177" s="73" t="str">
        <f aca="false">IF(C177&gt;1,Графік!$D$36,"")</f>
        <v/>
      </c>
    </row>
    <row r="178" customFormat="false" ht="12.75" hidden="false" customHeight="true" outlineLevel="0" collapsed="false">
      <c r="A178" s="57"/>
      <c r="B178" s="58"/>
      <c r="C178" s="102"/>
      <c r="D178" s="60"/>
      <c r="E178" s="100"/>
      <c r="F178" s="75" t="n">
        <f aca="false">IF(F177="Р",8,"")</f>
        <v>8</v>
      </c>
      <c r="G178" s="76" t="n">
        <f aca="false">IF(G177="Р",8,"")</f>
        <v>8</v>
      </c>
      <c r="H178" s="170" t="str">
        <f aca="false">IF(H177="Р",8,"")</f>
        <v/>
      </c>
      <c r="I178" s="170" t="str">
        <f aca="false">IF(I177="Р",8,"")</f>
        <v/>
      </c>
      <c r="J178" s="170" t="n">
        <f aca="false">IF(J177="Р",8,"")</f>
        <v>8</v>
      </c>
      <c r="K178" s="170" t="n">
        <f aca="false">IF(K177="Р",8,"")</f>
        <v>8</v>
      </c>
      <c r="L178" s="170" t="n">
        <f aca="false">IF(L177="Р",8,"")</f>
        <v>8</v>
      </c>
      <c r="M178" s="170" t="n">
        <f aca="false">IF(M177="Р",8,"")</f>
        <v>8</v>
      </c>
      <c r="N178" s="170" t="str">
        <f aca="false">IF(N177="Р",8,"")</f>
        <v/>
      </c>
      <c r="O178" s="170" t="str">
        <f aca="false">IF(O177="Р",8,"")</f>
        <v/>
      </c>
      <c r="P178" s="170" t="n">
        <f aca="false">IF(P177="Р",8,"")</f>
        <v>8</v>
      </c>
      <c r="Q178" s="170" t="n">
        <f aca="false">IF(Q177="Р",8,"")</f>
        <v>8</v>
      </c>
      <c r="R178" s="170" t="n">
        <f aca="false">IF(R177="Р",8,"")</f>
        <v>8</v>
      </c>
      <c r="S178" s="170" t="n">
        <f aca="false">IF(S177="Р",8,"")</f>
        <v>8</v>
      </c>
      <c r="T178" s="170" t="str">
        <f aca="false">IF(T177="Р",8,"")</f>
        <v/>
      </c>
      <c r="U178" s="170" t="str">
        <f aca="false">IF(U177="Р",8,"")</f>
        <v/>
      </c>
      <c r="V178" s="170" t="n">
        <f aca="false">IF(V177="Р",8,"")</f>
        <v>8</v>
      </c>
      <c r="W178" s="170" t="n">
        <f aca="false">IF(W177="Р",8,"")</f>
        <v>8</v>
      </c>
      <c r="X178" s="170" t="n">
        <f aca="false">IF(X177="Р",8,"")</f>
        <v>8</v>
      </c>
      <c r="Y178" s="170" t="n">
        <f aca="false">IF(Y177="Р",8,"")</f>
        <v>8</v>
      </c>
      <c r="Z178" s="170" t="str">
        <f aca="false">IF(Z177="Р",8,"")</f>
        <v/>
      </c>
      <c r="AA178" s="170" t="str">
        <f aca="false">IF(AA177="Р",8,"")</f>
        <v/>
      </c>
      <c r="AB178" s="170" t="n">
        <f aca="false">IF(AB177="Р",8,"")</f>
        <v>8</v>
      </c>
      <c r="AC178" s="170" t="n">
        <f aca="false">IF(AC177="Р",8,"")</f>
        <v>8</v>
      </c>
      <c r="AD178" s="170" t="n">
        <f aca="false">IF(AD177="Р",8,"")</f>
        <v>8</v>
      </c>
      <c r="AE178" s="170" t="n">
        <f aca="false">IF(AE177="Р",8,"")</f>
        <v>8</v>
      </c>
      <c r="AF178" s="170" t="str">
        <f aca="false">IF(AF177="Р",8,"")</f>
        <v/>
      </c>
      <c r="AG178" s="170" t="str">
        <f aca="false">IF(AG177="Р",8,"")</f>
        <v/>
      </c>
      <c r="AH178" s="76"/>
      <c r="AI178" s="76"/>
      <c r="AJ178" s="79"/>
      <c r="AK178" s="93"/>
      <c r="AL178" s="94"/>
      <c r="AM178" s="95"/>
      <c r="AN178" s="96"/>
      <c r="AO178" s="70"/>
      <c r="AP178" s="70"/>
      <c r="AQ178" s="70"/>
      <c r="AR178" s="98"/>
      <c r="AS178" s="98"/>
      <c r="AT178" s="98"/>
      <c r="AU178" s="98"/>
      <c r="AV178" s="98"/>
      <c r="AW178" s="98"/>
      <c r="AX178" s="98"/>
      <c r="AY178" s="99"/>
      <c r="AZ178" s="99"/>
      <c r="BA178" s="73"/>
    </row>
    <row r="179" customFormat="false" ht="12.75" hidden="false" customHeight="true" outlineLevel="0" collapsed="false">
      <c r="A179" s="57"/>
      <c r="B179" s="58"/>
      <c r="C179" s="102"/>
      <c r="D179" s="60"/>
      <c r="E179" s="100"/>
      <c r="F179" s="82" t="str">
        <f aca="false">IF(F180&gt;0,"НУ","")</f>
        <v/>
      </c>
      <c r="G179" s="82" t="str">
        <f aca="false">IF(G180&gt;0,"НУ","")</f>
        <v/>
      </c>
      <c r="H179" s="82" t="str">
        <f aca="false">IF(H180&gt;0,"НУ","")</f>
        <v/>
      </c>
      <c r="I179" s="82" t="str">
        <f aca="false">IF(I180&gt;0,"НУ","")</f>
        <v/>
      </c>
      <c r="J179" s="82" t="str">
        <f aca="false">IF(J180&gt;0,"НУ","")</f>
        <v/>
      </c>
      <c r="K179" s="82" t="str">
        <f aca="false">IF(K180&gt;0,"НУ","")</f>
        <v/>
      </c>
      <c r="L179" s="82" t="str">
        <f aca="false">IF(L180&gt;0,"НУ","")</f>
        <v/>
      </c>
      <c r="M179" s="82" t="str">
        <f aca="false">IF(M180&gt;0,"НУ","")</f>
        <v/>
      </c>
      <c r="N179" s="82" t="str">
        <f aca="false">IF(N180&gt;0,"НУ","")</f>
        <v/>
      </c>
      <c r="O179" s="82" t="str">
        <f aca="false">IF(O180&gt;0,"НУ","")</f>
        <v/>
      </c>
      <c r="P179" s="82" t="str">
        <f aca="false">IF(P180&gt;0,"НУ","")</f>
        <v/>
      </c>
      <c r="Q179" s="82" t="str">
        <f aca="false">IF(Q180&gt;0,"НУ","")</f>
        <v/>
      </c>
      <c r="R179" s="82" t="str">
        <f aca="false">IF(R180&gt;0,"НУ","")</f>
        <v/>
      </c>
      <c r="S179" s="82" t="str">
        <f aca="false">IF(S180&gt;0,"НУ","")</f>
        <v/>
      </c>
      <c r="T179" s="82" t="str">
        <f aca="false">IF(T180&gt;0,"НУ","")</f>
        <v/>
      </c>
      <c r="U179" s="82" t="str">
        <f aca="false">IF(U180&gt;0,"НУ","")</f>
        <v/>
      </c>
      <c r="V179" s="82" t="str">
        <f aca="false">IF(V180&gt;0,"НУ","")</f>
        <v/>
      </c>
      <c r="W179" s="82" t="str">
        <f aca="false">IF(W180&gt;0,"НУ","")</f>
        <v/>
      </c>
      <c r="X179" s="82" t="str">
        <f aca="false">IF(X180&gt;0,"НУ","")</f>
        <v/>
      </c>
      <c r="Y179" s="82" t="str">
        <f aca="false">IF(Y180&gt;0,"НУ","")</f>
        <v/>
      </c>
      <c r="Z179" s="82" t="str">
        <f aca="false">IF(Z180&gt;0,"НУ","")</f>
        <v/>
      </c>
      <c r="AA179" s="82" t="str">
        <f aca="false">IF(AA180&gt;0,"НУ","")</f>
        <v/>
      </c>
      <c r="AB179" s="82" t="str">
        <f aca="false">IF(AB180&gt;0,"НУ","")</f>
        <v/>
      </c>
      <c r="AC179" s="82" t="str">
        <f aca="false">IF(AC180&gt;0,"НУ","")</f>
        <v/>
      </c>
      <c r="AD179" s="82" t="str">
        <f aca="false">IF(AD180&gt;0,"НУ","")</f>
        <v/>
      </c>
      <c r="AE179" s="82" t="str">
        <f aca="false">IF(AE180&gt;0,"НУ","")</f>
        <v/>
      </c>
      <c r="AF179" s="82" t="str">
        <f aca="false">IF(AF180&gt;0,"НУ","")</f>
        <v/>
      </c>
      <c r="AG179" s="82" t="str">
        <f aca="false">IF(AG180&gt;0,"НУ","")</f>
        <v/>
      </c>
      <c r="AH179" s="82"/>
      <c r="AI179" s="82"/>
      <c r="AJ179" s="173"/>
      <c r="AK179" s="93"/>
      <c r="AL179" s="94"/>
      <c r="AM179" s="95"/>
      <c r="AN179" s="96"/>
      <c r="AO179" s="70"/>
      <c r="AP179" s="70"/>
      <c r="AQ179" s="70"/>
      <c r="AR179" s="98"/>
      <c r="AS179" s="98"/>
      <c r="AT179" s="98"/>
      <c r="AU179" s="98"/>
      <c r="AV179" s="98"/>
      <c r="AW179" s="98"/>
      <c r="AX179" s="98"/>
      <c r="AY179" s="99"/>
      <c r="AZ179" s="99"/>
      <c r="BA179" s="73"/>
    </row>
    <row r="180" customFormat="false" ht="13.5" hidden="false" customHeight="true" outlineLevel="0" collapsed="false">
      <c r="A180" s="57"/>
      <c r="B180" s="58"/>
      <c r="C180" s="102"/>
      <c r="D180" s="60"/>
      <c r="E180" s="101"/>
      <c r="F180" s="87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91"/>
      <c r="AK180" s="93"/>
      <c r="AL180" s="94"/>
      <c r="AM180" s="95"/>
      <c r="AN180" s="96"/>
      <c r="AO180" s="70"/>
      <c r="AP180" s="70"/>
      <c r="AQ180" s="70"/>
      <c r="AR180" s="98"/>
      <c r="AS180" s="98"/>
      <c r="AT180" s="98"/>
      <c r="AU180" s="98"/>
      <c r="AV180" s="98"/>
      <c r="AW180" s="98"/>
      <c r="AX180" s="98"/>
      <c r="AY180" s="99"/>
      <c r="AZ180" s="99"/>
      <c r="BA180" s="73"/>
    </row>
    <row r="181" customFormat="false" ht="12.75" hidden="false" customHeight="true" outlineLevel="0" collapsed="false">
      <c r="A181" s="57" t="n">
        <v>43</v>
      </c>
      <c r="B181" s="58" t="str">
        <f aca="false">IFERROR(VLOOKUP($C181,Списки!$A$1:$C$3999,2,0),"")</f>
        <v/>
      </c>
      <c r="C181" s="102"/>
      <c r="D181" s="60" t="str">
        <f aca="false">IFERROR(VLOOKUP($C181,Списки!$A$1:$C$3999,3,0),"")</f>
        <v/>
      </c>
      <c r="E181" s="92"/>
      <c r="F181" s="61" t="str">
        <f aca="false">VLOOKUP(F$11,Графік!$A$5:$C$32,3,0)</f>
        <v>Р</v>
      </c>
      <c r="G181" s="158" t="str">
        <f aca="false">VLOOKUP(G$11,Графік!$A$5:$C$32,3,0)</f>
        <v>Р</v>
      </c>
      <c r="H181" s="158" t="str">
        <f aca="false">VLOOKUP(H$11,Графік!$A$5:$C$32,3,0)</f>
        <v>ВВ</v>
      </c>
      <c r="I181" s="158" t="str">
        <f aca="false">VLOOKUP(I$11,Графік!$A$5:$C$32,3,0)</f>
        <v>ВВ</v>
      </c>
      <c r="J181" s="158" t="str">
        <f aca="false">VLOOKUP(J$11,Графік!$A$5:$C$32,3,0)</f>
        <v>Р</v>
      </c>
      <c r="K181" s="158" t="str">
        <f aca="false">VLOOKUP(K$11,Графік!$A$5:$C$32,3,0)</f>
        <v>Р</v>
      </c>
      <c r="L181" s="158" t="str">
        <f aca="false">VLOOKUP(L$11,Графік!$A$5:$C$32,3,0)</f>
        <v>Р</v>
      </c>
      <c r="M181" s="158" t="str">
        <f aca="false">VLOOKUP(M$11,Графік!$A$5:$C$32,3,0)</f>
        <v>Р</v>
      </c>
      <c r="N181" s="158" t="str">
        <f aca="false">VLOOKUP(N$11,Графік!$A$5:$C$32,3,0)</f>
        <v>ВВ</v>
      </c>
      <c r="O181" s="158" t="str">
        <f aca="false">VLOOKUP(O$11,Графік!$A$5:$C$32,3,0)</f>
        <v>ВВ</v>
      </c>
      <c r="P181" s="158" t="str">
        <f aca="false">VLOOKUP(P$11,Графік!$A$5:$C$32,3,0)</f>
        <v>Р</v>
      </c>
      <c r="Q181" s="158" t="str">
        <f aca="false">VLOOKUP(Q$11,Графік!$A$5:$C$32,3,0)</f>
        <v>Р</v>
      </c>
      <c r="R181" s="158" t="str">
        <f aca="false">VLOOKUP(R$11,Графік!$A$5:$C$32,3,0)</f>
        <v>Р</v>
      </c>
      <c r="S181" s="158" t="str">
        <f aca="false">VLOOKUP(S$11,Графік!$A$5:$C$32,3,0)</f>
        <v>Р</v>
      </c>
      <c r="T181" s="158" t="str">
        <f aca="false">VLOOKUP(T$11,Графік!$A$5:$C$32,3,0)</f>
        <v>ВВ</v>
      </c>
      <c r="U181" s="158" t="str">
        <f aca="false">VLOOKUP(U$11,Графік!$A$5:$C$32,3,0)</f>
        <v>ВВ</v>
      </c>
      <c r="V181" s="158" t="str">
        <f aca="false">VLOOKUP(V$11,Графік!$A$5:$C$32,3,0)</f>
        <v>Р</v>
      </c>
      <c r="W181" s="158" t="str">
        <f aca="false">VLOOKUP(W$11,Графік!$A$5:$C$32,3,0)</f>
        <v>Р</v>
      </c>
      <c r="X181" s="158" t="str">
        <f aca="false">VLOOKUP(X$11,Графік!$A$5:$C$32,3,0)</f>
        <v>Р</v>
      </c>
      <c r="Y181" s="158" t="str">
        <f aca="false">VLOOKUP(Y$11,Графік!$A$5:$C$32,3,0)</f>
        <v>Р</v>
      </c>
      <c r="Z181" s="158" t="str">
        <f aca="false">VLOOKUP(Z$11,Графік!$A$5:$C$32,3,0)</f>
        <v>ВВ</v>
      </c>
      <c r="AA181" s="158" t="str">
        <f aca="false">VLOOKUP(AA$11,Графік!$A$5:$C$32,3,0)</f>
        <v>ВВ</v>
      </c>
      <c r="AB181" s="158" t="str">
        <f aca="false">VLOOKUP(AB$11,Графік!$A$5:$C$32,3,0)</f>
        <v>Р</v>
      </c>
      <c r="AC181" s="158" t="str">
        <f aca="false">VLOOKUP(AC$11,Графік!$A$5:$C$32,3,0)</f>
        <v>Р</v>
      </c>
      <c r="AD181" s="158" t="str">
        <f aca="false">VLOOKUP(AD$11,Графік!$A$5:$C$32,3,0)</f>
        <v>Р</v>
      </c>
      <c r="AE181" s="158" t="str">
        <f aca="false">VLOOKUP(AE$11,Графік!$A$5:$C$32,3,0)</f>
        <v>Р</v>
      </c>
      <c r="AF181" s="158" t="str">
        <f aca="false">VLOOKUP(AF$11,Графік!$A$5:$C$32,3,0)</f>
        <v>ВВ</v>
      </c>
      <c r="AG181" s="158" t="str">
        <f aca="false">VLOOKUP(AG$11,Графік!$A$5:$C$32,3,0)</f>
        <v>ВВ</v>
      </c>
      <c r="AH181" s="158"/>
      <c r="AI181" s="158"/>
      <c r="AJ181" s="161"/>
      <c r="AK181" s="93" t="n">
        <f aca="false">SUMIF($F181:$AJ184,"Р",$F182:$AJ182)</f>
        <v>144</v>
      </c>
      <c r="AL181" s="94" t="n">
        <f aca="false">SUMIF($F183:$AJ184,"НУ",$F184:$AJ184)</f>
        <v>0</v>
      </c>
      <c r="AM181" s="95" t="n">
        <f aca="false">SUMIF(F181:AJ184,"РВ",F182:AJ182)</f>
        <v>0</v>
      </c>
      <c r="AN181" s="96" t="n">
        <f aca="false">AK181+AL181+AM181</f>
        <v>144</v>
      </c>
      <c r="AO181" s="70" t="n">
        <f aca="false">COUNTIF($F181:$AJ184,"=Р")</f>
        <v>18</v>
      </c>
      <c r="AP181" s="97" t="n">
        <f aca="false">COUNTIF($F181:$AJ184,"=ВВ")</f>
        <v>10</v>
      </c>
      <c r="AQ181" s="97" t="n">
        <f aca="false">COUNTIF($F181:$AJ184,"=В")</f>
        <v>0</v>
      </c>
      <c r="AR181" s="98" t="n">
        <f aca="false">COUNTIF($F181:$AJ184,"=НА")</f>
        <v>0</v>
      </c>
      <c r="AS181" s="98" t="n">
        <f aca="false">COUNTIF(F181:AJ184,"=ТН")</f>
        <v>0</v>
      </c>
      <c r="AT181" s="98" t="n">
        <f aca="false">COUNTIF($F181:$AJ184,"=ВД")</f>
        <v>0</v>
      </c>
      <c r="AU181" s="98" t="n">
        <f aca="false">COUNTIF($F181:$AJ184,"=ВП")</f>
        <v>0</v>
      </c>
      <c r="AV181" s="98" t="n">
        <f aca="false">COUNTIF($F181:$AJ184,"=ДД")</f>
        <v>0</v>
      </c>
      <c r="AW181" s="98" t="n">
        <f aca="false">COUNTIF($F181:$AJ184,"=П")</f>
        <v>0</v>
      </c>
      <c r="AX181" s="98" t="n">
        <f aca="false">COUNTIF($F181:$AJ184,"=ПР")</f>
        <v>0</v>
      </c>
      <c r="AY181" s="99" t="n">
        <f aca="false">COUNTIF($F181:$AJ184,"=І")</f>
        <v>0</v>
      </c>
      <c r="AZ181" s="99" t="n">
        <f aca="false">COUNTIF($F181:$AJ184,"=НЗ")</f>
        <v>0</v>
      </c>
      <c r="BA181" s="73" t="str">
        <f aca="false">IF(C181&gt;1,Графік!$D$36,"")</f>
        <v/>
      </c>
    </row>
    <row r="182" customFormat="false" ht="12.75" hidden="false" customHeight="true" outlineLevel="0" collapsed="false">
      <c r="A182" s="57"/>
      <c r="B182" s="58"/>
      <c r="C182" s="102"/>
      <c r="D182" s="60"/>
      <c r="E182" s="100"/>
      <c r="F182" s="75" t="n">
        <f aca="false">IF(F181="Р",8,"")</f>
        <v>8</v>
      </c>
      <c r="G182" s="76" t="n">
        <f aca="false">IF(G181="Р",8,"")</f>
        <v>8</v>
      </c>
      <c r="H182" s="170" t="str">
        <f aca="false">IF(H181="Р",8,"")</f>
        <v/>
      </c>
      <c r="I182" s="170" t="str">
        <f aca="false">IF(I181="Р",8,"")</f>
        <v/>
      </c>
      <c r="J182" s="170" t="n">
        <f aca="false">IF(J181="Р",8,"")</f>
        <v>8</v>
      </c>
      <c r="K182" s="170" t="n">
        <f aca="false">IF(K181="Р",8,"")</f>
        <v>8</v>
      </c>
      <c r="L182" s="170" t="n">
        <f aca="false">IF(L181="Р",8,"")</f>
        <v>8</v>
      </c>
      <c r="M182" s="170" t="n">
        <f aca="false">IF(M181="Р",8,"")</f>
        <v>8</v>
      </c>
      <c r="N182" s="170" t="str">
        <f aca="false">IF(N181="Р",8,"")</f>
        <v/>
      </c>
      <c r="O182" s="170" t="str">
        <f aca="false">IF(O181="Р",8,"")</f>
        <v/>
      </c>
      <c r="P182" s="170" t="n">
        <f aca="false">IF(P181="Р",8,"")</f>
        <v>8</v>
      </c>
      <c r="Q182" s="170" t="n">
        <f aca="false">IF(Q181="Р",8,"")</f>
        <v>8</v>
      </c>
      <c r="R182" s="170" t="n">
        <f aca="false">IF(R181="Р",8,"")</f>
        <v>8</v>
      </c>
      <c r="S182" s="170" t="n">
        <f aca="false">IF(S181="Р",8,"")</f>
        <v>8</v>
      </c>
      <c r="T182" s="170" t="str">
        <f aca="false">IF(T181="Р",8,"")</f>
        <v/>
      </c>
      <c r="U182" s="170" t="str">
        <f aca="false">IF(U181="Р",8,"")</f>
        <v/>
      </c>
      <c r="V182" s="170" t="n">
        <f aca="false">IF(V181="Р",8,"")</f>
        <v>8</v>
      </c>
      <c r="W182" s="170" t="n">
        <f aca="false">IF(W181="Р",8,"")</f>
        <v>8</v>
      </c>
      <c r="X182" s="170" t="n">
        <f aca="false">IF(X181="Р",8,"")</f>
        <v>8</v>
      </c>
      <c r="Y182" s="170" t="n">
        <f aca="false">IF(Y181="Р",8,"")</f>
        <v>8</v>
      </c>
      <c r="Z182" s="170" t="str">
        <f aca="false">IF(Z181="Р",8,"")</f>
        <v/>
      </c>
      <c r="AA182" s="170" t="str">
        <f aca="false">IF(AA181="Р",8,"")</f>
        <v/>
      </c>
      <c r="AB182" s="170" t="n">
        <f aca="false">IF(AB181="Р",8,"")</f>
        <v>8</v>
      </c>
      <c r="AC182" s="170" t="n">
        <f aca="false">IF(AC181="Р",8,"")</f>
        <v>8</v>
      </c>
      <c r="AD182" s="170" t="n">
        <f aca="false">IF(AD181="Р",8,"")</f>
        <v>8</v>
      </c>
      <c r="AE182" s="170" t="n">
        <f aca="false">IF(AE181="Р",8,"")</f>
        <v>8</v>
      </c>
      <c r="AF182" s="170" t="str">
        <f aca="false">IF(AF181="Р",8,"")</f>
        <v/>
      </c>
      <c r="AG182" s="170" t="str">
        <f aca="false">IF(AG181="Р",8,"")</f>
        <v/>
      </c>
      <c r="AH182" s="76"/>
      <c r="AI182" s="76"/>
      <c r="AJ182" s="79"/>
      <c r="AK182" s="93"/>
      <c r="AL182" s="94"/>
      <c r="AM182" s="95"/>
      <c r="AN182" s="96"/>
      <c r="AO182" s="70"/>
      <c r="AP182" s="70"/>
      <c r="AQ182" s="70"/>
      <c r="AR182" s="98"/>
      <c r="AS182" s="98"/>
      <c r="AT182" s="98"/>
      <c r="AU182" s="98"/>
      <c r="AV182" s="98"/>
      <c r="AW182" s="98"/>
      <c r="AX182" s="98"/>
      <c r="AY182" s="99"/>
      <c r="AZ182" s="99"/>
      <c r="BA182" s="73"/>
    </row>
    <row r="183" customFormat="false" ht="12.75" hidden="false" customHeight="true" outlineLevel="0" collapsed="false">
      <c r="A183" s="57"/>
      <c r="B183" s="58"/>
      <c r="C183" s="102"/>
      <c r="D183" s="60"/>
      <c r="E183" s="100"/>
      <c r="F183" s="82" t="str">
        <f aca="false">IF(F184&gt;0,"НУ","")</f>
        <v/>
      </c>
      <c r="G183" s="82" t="str">
        <f aca="false">IF(G184&gt;0,"НУ","")</f>
        <v/>
      </c>
      <c r="H183" s="82" t="str">
        <f aca="false">IF(H184&gt;0,"НУ","")</f>
        <v/>
      </c>
      <c r="I183" s="82" t="str">
        <f aca="false">IF(I184&gt;0,"НУ","")</f>
        <v/>
      </c>
      <c r="J183" s="82" t="str">
        <f aca="false">IF(J184&gt;0,"НУ","")</f>
        <v/>
      </c>
      <c r="K183" s="82" t="str">
        <f aca="false">IF(K184&gt;0,"НУ","")</f>
        <v/>
      </c>
      <c r="L183" s="82" t="str">
        <f aca="false">IF(L184&gt;0,"НУ","")</f>
        <v/>
      </c>
      <c r="M183" s="82" t="str">
        <f aca="false">IF(M184&gt;0,"НУ","")</f>
        <v/>
      </c>
      <c r="N183" s="82" t="str">
        <f aca="false">IF(N184&gt;0,"НУ","")</f>
        <v/>
      </c>
      <c r="O183" s="82" t="str">
        <f aca="false">IF(O184&gt;0,"НУ","")</f>
        <v/>
      </c>
      <c r="P183" s="82" t="str">
        <f aca="false">IF(P184&gt;0,"НУ","")</f>
        <v/>
      </c>
      <c r="Q183" s="82" t="str">
        <f aca="false">IF(Q184&gt;0,"НУ","")</f>
        <v/>
      </c>
      <c r="R183" s="82" t="str">
        <f aca="false">IF(R184&gt;0,"НУ","")</f>
        <v/>
      </c>
      <c r="S183" s="82" t="str">
        <f aca="false">IF(S184&gt;0,"НУ","")</f>
        <v/>
      </c>
      <c r="T183" s="82" t="str">
        <f aca="false">IF(T184&gt;0,"НУ","")</f>
        <v/>
      </c>
      <c r="U183" s="82" t="str">
        <f aca="false">IF(U184&gt;0,"НУ","")</f>
        <v/>
      </c>
      <c r="V183" s="82" t="str">
        <f aca="false">IF(V184&gt;0,"НУ","")</f>
        <v/>
      </c>
      <c r="W183" s="82" t="str">
        <f aca="false">IF(W184&gt;0,"НУ","")</f>
        <v/>
      </c>
      <c r="X183" s="82" t="str">
        <f aca="false">IF(X184&gt;0,"НУ","")</f>
        <v/>
      </c>
      <c r="Y183" s="82" t="str">
        <f aca="false">IF(Y184&gt;0,"НУ","")</f>
        <v/>
      </c>
      <c r="Z183" s="82" t="str">
        <f aca="false">IF(Z184&gt;0,"НУ","")</f>
        <v/>
      </c>
      <c r="AA183" s="82" t="str">
        <f aca="false">IF(AA184&gt;0,"НУ","")</f>
        <v/>
      </c>
      <c r="AB183" s="82" t="str">
        <f aca="false">IF(AB184&gt;0,"НУ","")</f>
        <v/>
      </c>
      <c r="AC183" s="82" t="str">
        <f aca="false">IF(AC184&gt;0,"НУ","")</f>
        <v/>
      </c>
      <c r="AD183" s="82" t="str">
        <f aca="false">IF(AD184&gt;0,"НУ","")</f>
        <v/>
      </c>
      <c r="AE183" s="82" t="str">
        <f aca="false">IF(AE184&gt;0,"НУ","")</f>
        <v/>
      </c>
      <c r="AF183" s="82" t="str">
        <f aca="false">IF(AF184&gt;0,"НУ","")</f>
        <v/>
      </c>
      <c r="AG183" s="82" t="str">
        <f aca="false">IF(AG184&gt;0,"НУ","")</f>
        <v/>
      </c>
      <c r="AH183" s="82"/>
      <c r="AI183" s="82"/>
      <c r="AJ183" s="173"/>
      <c r="AK183" s="93"/>
      <c r="AL183" s="94"/>
      <c r="AM183" s="95"/>
      <c r="AN183" s="96"/>
      <c r="AO183" s="70"/>
      <c r="AP183" s="70"/>
      <c r="AQ183" s="70"/>
      <c r="AR183" s="98"/>
      <c r="AS183" s="98"/>
      <c r="AT183" s="98"/>
      <c r="AU183" s="98"/>
      <c r="AV183" s="98"/>
      <c r="AW183" s="98"/>
      <c r="AX183" s="98"/>
      <c r="AY183" s="99"/>
      <c r="AZ183" s="99"/>
      <c r="BA183" s="73"/>
    </row>
    <row r="184" customFormat="false" ht="13.5" hidden="false" customHeight="true" outlineLevel="0" collapsed="false">
      <c r="A184" s="57"/>
      <c r="B184" s="58"/>
      <c r="C184" s="102"/>
      <c r="D184" s="60"/>
      <c r="E184" s="101"/>
      <c r="F184" s="87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91"/>
      <c r="AK184" s="93"/>
      <c r="AL184" s="94"/>
      <c r="AM184" s="95"/>
      <c r="AN184" s="96"/>
      <c r="AO184" s="70"/>
      <c r="AP184" s="70"/>
      <c r="AQ184" s="70"/>
      <c r="AR184" s="98"/>
      <c r="AS184" s="98"/>
      <c r="AT184" s="98"/>
      <c r="AU184" s="98"/>
      <c r="AV184" s="98"/>
      <c r="AW184" s="98"/>
      <c r="AX184" s="98"/>
      <c r="AY184" s="99"/>
      <c r="AZ184" s="99"/>
      <c r="BA184" s="73"/>
    </row>
    <row r="185" customFormat="false" ht="12.75" hidden="false" customHeight="true" outlineLevel="0" collapsed="false">
      <c r="A185" s="57" t="n">
        <v>44</v>
      </c>
      <c r="B185" s="58" t="str">
        <f aca="false">IFERROR(VLOOKUP($C185,Списки!$A$1:$C$3999,2,0),"")</f>
        <v/>
      </c>
      <c r="C185" s="102"/>
      <c r="D185" s="60" t="str">
        <f aca="false">IFERROR(VLOOKUP($C185,Списки!$A$1:$C$3999,3,0),"")</f>
        <v/>
      </c>
      <c r="E185" s="92"/>
      <c r="F185" s="61" t="str">
        <f aca="false">VLOOKUP(F$11,Графік!$A$5:$C$32,3,0)</f>
        <v>Р</v>
      </c>
      <c r="G185" s="158" t="str">
        <f aca="false">VLOOKUP(G$11,Графік!$A$5:$C$32,3,0)</f>
        <v>Р</v>
      </c>
      <c r="H185" s="158" t="str">
        <f aca="false">VLOOKUP(H$11,Графік!$A$5:$C$32,3,0)</f>
        <v>ВВ</v>
      </c>
      <c r="I185" s="158" t="str">
        <f aca="false">VLOOKUP(I$11,Графік!$A$5:$C$32,3,0)</f>
        <v>ВВ</v>
      </c>
      <c r="J185" s="158" t="str">
        <f aca="false">VLOOKUP(J$11,Графік!$A$5:$C$32,3,0)</f>
        <v>Р</v>
      </c>
      <c r="K185" s="158" t="str">
        <f aca="false">VLOOKUP(K$11,Графік!$A$5:$C$32,3,0)</f>
        <v>Р</v>
      </c>
      <c r="L185" s="158" t="str">
        <f aca="false">VLOOKUP(L$11,Графік!$A$5:$C$32,3,0)</f>
        <v>Р</v>
      </c>
      <c r="M185" s="158" t="str">
        <f aca="false">VLOOKUP(M$11,Графік!$A$5:$C$32,3,0)</f>
        <v>Р</v>
      </c>
      <c r="N185" s="158" t="str">
        <f aca="false">VLOOKUP(N$11,Графік!$A$5:$C$32,3,0)</f>
        <v>ВВ</v>
      </c>
      <c r="O185" s="158" t="str">
        <f aca="false">VLOOKUP(O$11,Графік!$A$5:$C$32,3,0)</f>
        <v>ВВ</v>
      </c>
      <c r="P185" s="158" t="str">
        <f aca="false">VLOOKUP(P$11,Графік!$A$5:$C$32,3,0)</f>
        <v>Р</v>
      </c>
      <c r="Q185" s="158" t="str">
        <f aca="false">VLOOKUP(Q$11,Графік!$A$5:$C$32,3,0)</f>
        <v>Р</v>
      </c>
      <c r="R185" s="158" t="str">
        <f aca="false">VLOOKUP(R$11,Графік!$A$5:$C$32,3,0)</f>
        <v>Р</v>
      </c>
      <c r="S185" s="158" t="str">
        <f aca="false">VLOOKUP(S$11,Графік!$A$5:$C$32,3,0)</f>
        <v>Р</v>
      </c>
      <c r="T185" s="158" t="str">
        <f aca="false">VLOOKUP(T$11,Графік!$A$5:$C$32,3,0)</f>
        <v>ВВ</v>
      </c>
      <c r="U185" s="158" t="str">
        <f aca="false">VLOOKUP(U$11,Графік!$A$5:$C$32,3,0)</f>
        <v>ВВ</v>
      </c>
      <c r="V185" s="158" t="str">
        <f aca="false">VLOOKUP(V$11,Графік!$A$5:$C$32,3,0)</f>
        <v>Р</v>
      </c>
      <c r="W185" s="158" t="str">
        <f aca="false">VLOOKUP(W$11,Графік!$A$5:$C$32,3,0)</f>
        <v>Р</v>
      </c>
      <c r="X185" s="158" t="str">
        <f aca="false">VLOOKUP(X$11,Графік!$A$5:$C$32,3,0)</f>
        <v>Р</v>
      </c>
      <c r="Y185" s="158" t="str">
        <f aca="false">VLOOKUP(Y$11,Графік!$A$5:$C$32,3,0)</f>
        <v>Р</v>
      </c>
      <c r="Z185" s="158" t="str">
        <f aca="false">VLOOKUP(Z$11,Графік!$A$5:$C$32,3,0)</f>
        <v>ВВ</v>
      </c>
      <c r="AA185" s="158" t="str">
        <f aca="false">VLOOKUP(AA$11,Графік!$A$5:$C$32,3,0)</f>
        <v>ВВ</v>
      </c>
      <c r="AB185" s="158" t="str">
        <f aca="false">VLOOKUP(AB$11,Графік!$A$5:$C$32,3,0)</f>
        <v>Р</v>
      </c>
      <c r="AC185" s="158" t="str">
        <f aca="false">VLOOKUP(AC$11,Графік!$A$5:$C$32,3,0)</f>
        <v>Р</v>
      </c>
      <c r="AD185" s="158" t="str">
        <f aca="false">VLOOKUP(AD$11,Графік!$A$5:$C$32,3,0)</f>
        <v>Р</v>
      </c>
      <c r="AE185" s="158" t="str">
        <f aca="false">VLOOKUP(AE$11,Графік!$A$5:$C$32,3,0)</f>
        <v>Р</v>
      </c>
      <c r="AF185" s="158" t="str">
        <f aca="false">VLOOKUP(AF$11,Графік!$A$5:$C$32,3,0)</f>
        <v>ВВ</v>
      </c>
      <c r="AG185" s="158" t="str">
        <f aca="false">VLOOKUP(AG$11,Графік!$A$5:$C$32,3,0)</f>
        <v>ВВ</v>
      </c>
      <c r="AH185" s="158"/>
      <c r="AI185" s="158"/>
      <c r="AJ185" s="161"/>
      <c r="AK185" s="93" t="n">
        <f aca="false">SUMIF($F185:$AJ188,"Р",$F186:$AJ186)</f>
        <v>144</v>
      </c>
      <c r="AL185" s="94" t="n">
        <f aca="false">SUMIF($F187:$AJ188,"НУ",$F188:$AJ188)</f>
        <v>0</v>
      </c>
      <c r="AM185" s="95" t="n">
        <f aca="false">SUMIF(F185:AJ188,"РВ",F186:AJ186)</f>
        <v>0</v>
      </c>
      <c r="AN185" s="96" t="n">
        <f aca="false">AK185+AL185+AM185</f>
        <v>144</v>
      </c>
      <c r="AO185" s="70" t="n">
        <f aca="false">COUNTIF($F185:$AJ188,"=Р")</f>
        <v>18</v>
      </c>
      <c r="AP185" s="97" t="n">
        <f aca="false">COUNTIF($F185:$AJ188,"=ВВ")</f>
        <v>10</v>
      </c>
      <c r="AQ185" s="97" t="n">
        <f aca="false">COUNTIF($F185:$AJ188,"=В")</f>
        <v>0</v>
      </c>
      <c r="AR185" s="98" t="n">
        <f aca="false">COUNTIF($F185:$AJ188,"=НА")</f>
        <v>0</v>
      </c>
      <c r="AS185" s="98" t="n">
        <f aca="false">COUNTIF(F185:AJ188,"=ТН")</f>
        <v>0</v>
      </c>
      <c r="AT185" s="98" t="n">
        <f aca="false">COUNTIF($F185:$AJ188,"=ВД")</f>
        <v>0</v>
      </c>
      <c r="AU185" s="98" t="n">
        <f aca="false">COUNTIF($F185:$AJ188,"=ВП")</f>
        <v>0</v>
      </c>
      <c r="AV185" s="98" t="n">
        <f aca="false">COUNTIF($F185:$AJ188,"=ДД")</f>
        <v>0</v>
      </c>
      <c r="AW185" s="98" t="n">
        <f aca="false">COUNTIF($F185:$AJ188,"=П")</f>
        <v>0</v>
      </c>
      <c r="AX185" s="98" t="n">
        <f aca="false">COUNTIF($F185:$AJ188,"=ПР")</f>
        <v>0</v>
      </c>
      <c r="AY185" s="99" t="n">
        <f aca="false">COUNTIF($F185:$AJ188,"=І")</f>
        <v>0</v>
      </c>
      <c r="AZ185" s="99" t="n">
        <f aca="false">COUNTIF($F185:$AJ188,"=НЗ")</f>
        <v>0</v>
      </c>
      <c r="BA185" s="73" t="str">
        <f aca="false">IF(C185&gt;1,Графік!$D$36,"")</f>
        <v/>
      </c>
    </row>
    <row r="186" customFormat="false" ht="12.75" hidden="false" customHeight="true" outlineLevel="0" collapsed="false">
      <c r="A186" s="57"/>
      <c r="B186" s="58"/>
      <c r="C186" s="102"/>
      <c r="D186" s="60"/>
      <c r="E186" s="100"/>
      <c r="F186" s="75" t="n">
        <f aca="false">IF(F185="Р",8,"")</f>
        <v>8</v>
      </c>
      <c r="G186" s="76" t="n">
        <f aca="false">IF(G185="Р",8,"")</f>
        <v>8</v>
      </c>
      <c r="H186" s="170" t="str">
        <f aca="false">IF(H185="Р",8,"")</f>
        <v/>
      </c>
      <c r="I186" s="170" t="str">
        <f aca="false">IF(I185="Р",8,"")</f>
        <v/>
      </c>
      <c r="J186" s="170" t="n">
        <f aca="false">IF(J185="Р",8,"")</f>
        <v>8</v>
      </c>
      <c r="K186" s="170" t="n">
        <f aca="false">IF(K185="Р",8,"")</f>
        <v>8</v>
      </c>
      <c r="L186" s="170" t="n">
        <f aca="false">IF(L185="Р",8,"")</f>
        <v>8</v>
      </c>
      <c r="M186" s="170" t="n">
        <f aca="false">IF(M185="Р",8,"")</f>
        <v>8</v>
      </c>
      <c r="N186" s="170" t="str">
        <f aca="false">IF(N185="Р",8,"")</f>
        <v/>
      </c>
      <c r="O186" s="170" t="str">
        <f aca="false">IF(O185="Р",8,"")</f>
        <v/>
      </c>
      <c r="P186" s="170" t="n">
        <f aca="false">IF(P185="Р",8,"")</f>
        <v>8</v>
      </c>
      <c r="Q186" s="170" t="n">
        <f aca="false">IF(Q185="Р",8,"")</f>
        <v>8</v>
      </c>
      <c r="R186" s="170" t="n">
        <f aca="false">IF(R185="Р",8,"")</f>
        <v>8</v>
      </c>
      <c r="S186" s="170" t="n">
        <f aca="false">IF(S185="Р",8,"")</f>
        <v>8</v>
      </c>
      <c r="T186" s="170" t="str">
        <f aca="false">IF(T185="Р",8,"")</f>
        <v/>
      </c>
      <c r="U186" s="170" t="str">
        <f aca="false">IF(U185="Р",8,"")</f>
        <v/>
      </c>
      <c r="V186" s="170" t="n">
        <f aca="false">IF(V185="Р",8,"")</f>
        <v>8</v>
      </c>
      <c r="W186" s="170" t="n">
        <f aca="false">IF(W185="Р",8,"")</f>
        <v>8</v>
      </c>
      <c r="X186" s="170" t="n">
        <f aca="false">IF(X185="Р",8,"")</f>
        <v>8</v>
      </c>
      <c r="Y186" s="170" t="n">
        <f aca="false">IF(Y185="Р",8,"")</f>
        <v>8</v>
      </c>
      <c r="Z186" s="170" t="str">
        <f aca="false">IF(Z185="Р",8,"")</f>
        <v/>
      </c>
      <c r="AA186" s="170" t="str">
        <f aca="false">IF(AA185="Р",8,"")</f>
        <v/>
      </c>
      <c r="AB186" s="170" t="n">
        <f aca="false">IF(AB185="Р",8,"")</f>
        <v>8</v>
      </c>
      <c r="AC186" s="170" t="n">
        <f aca="false">IF(AC185="Р",8,"")</f>
        <v>8</v>
      </c>
      <c r="AD186" s="170" t="n">
        <f aca="false">IF(AD185="Р",8,"")</f>
        <v>8</v>
      </c>
      <c r="AE186" s="170" t="n">
        <f aca="false">IF(AE185="Р",8,"")</f>
        <v>8</v>
      </c>
      <c r="AF186" s="170" t="str">
        <f aca="false">IF(AF185="Р",8,"")</f>
        <v/>
      </c>
      <c r="AG186" s="170" t="str">
        <f aca="false">IF(AG185="Р",8,"")</f>
        <v/>
      </c>
      <c r="AH186" s="76"/>
      <c r="AI186" s="76"/>
      <c r="AJ186" s="79"/>
      <c r="AK186" s="93"/>
      <c r="AL186" s="94"/>
      <c r="AM186" s="95"/>
      <c r="AN186" s="96"/>
      <c r="AO186" s="70"/>
      <c r="AP186" s="70"/>
      <c r="AQ186" s="70"/>
      <c r="AR186" s="98"/>
      <c r="AS186" s="98"/>
      <c r="AT186" s="98"/>
      <c r="AU186" s="98"/>
      <c r="AV186" s="98"/>
      <c r="AW186" s="98"/>
      <c r="AX186" s="98"/>
      <c r="AY186" s="99"/>
      <c r="AZ186" s="99"/>
      <c r="BA186" s="73"/>
    </row>
    <row r="187" customFormat="false" ht="12.75" hidden="false" customHeight="true" outlineLevel="0" collapsed="false">
      <c r="A187" s="57"/>
      <c r="B187" s="58"/>
      <c r="C187" s="102"/>
      <c r="D187" s="60"/>
      <c r="E187" s="100"/>
      <c r="F187" s="82" t="str">
        <f aca="false">IF(F188&gt;0,"НУ","")</f>
        <v/>
      </c>
      <c r="G187" s="82" t="str">
        <f aca="false">IF(G188&gt;0,"НУ","")</f>
        <v/>
      </c>
      <c r="H187" s="82" t="str">
        <f aca="false">IF(H188&gt;0,"НУ","")</f>
        <v/>
      </c>
      <c r="I187" s="82" t="str">
        <f aca="false">IF(I188&gt;0,"НУ","")</f>
        <v/>
      </c>
      <c r="J187" s="82" t="str">
        <f aca="false">IF(J188&gt;0,"НУ","")</f>
        <v/>
      </c>
      <c r="K187" s="82" t="str">
        <f aca="false">IF(K188&gt;0,"НУ","")</f>
        <v/>
      </c>
      <c r="L187" s="82" t="str">
        <f aca="false">IF(L188&gt;0,"НУ","")</f>
        <v/>
      </c>
      <c r="M187" s="82" t="str">
        <f aca="false">IF(M188&gt;0,"НУ","")</f>
        <v/>
      </c>
      <c r="N187" s="82" t="str">
        <f aca="false">IF(N188&gt;0,"НУ","")</f>
        <v/>
      </c>
      <c r="O187" s="82" t="str">
        <f aca="false">IF(O188&gt;0,"НУ","")</f>
        <v/>
      </c>
      <c r="P187" s="82" t="str">
        <f aca="false">IF(P188&gt;0,"НУ","")</f>
        <v/>
      </c>
      <c r="Q187" s="82" t="str">
        <f aca="false">IF(Q188&gt;0,"НУ","")</f>
        <v/>
      </c>
      <c r="R187" s="82" t="str">
        <f aca="false">IF(R188&gt;0,"НУ","")</f>
        <v/>
      </c>
      <c r="S187" s="82" t="str">
        <f aca="false">IF(S188&gt;0,"НУ","")</f>
        <v/>
      </c>
      <c r="T187" s="82" t="str">
        <f aca="false">IF(T188&gt;0,"НУ","")</f>
        <v/>
      </c>
      <c r="U187" s="82" t="str">
        <f aca="false">IF(U188&gt;0,"НУ","")</f>
        <v/>
      </c>
      <c r="V187" s="82" t="str">
        <f aca="false">IF(V188&gt;0,"НУ","")</f>
        <v/>
      </c>
      <c r="W187" s="82" t="str">
        <f aca="false">IF(W188&gt;0,"НУ","")</f>
        <v/>
      </c>
      <c r="X187" s="82" t="str">
        <f aca="false">IF(X188&gt;0,"НУ","")</f>
        <v/>
      </c>
      <c r="Y187" s="82" t="str">
        <f aca="false">IF(Y188&gt;0,"НУ","")</f>
        <v/>
      </c>
      <c r="Z187" s="82" t="str">
        <f aca="false">IF(Z188&gt;0,"НУ","")</f>
        <v/>
      </c>
      <c r="AA187" s="82" t="str">
        <f aca="false">IF(AA188&gt;0,"НУ","")</f>
        <v/>
      </c>
      <c r="AB187" s="82" t="str">
        <f aca="false">IF(AB188&gt;0,"НУ","")</f>
        <v/>
      </c>
      <c r="AC187" s="82" t="str">
        <f aca="false">IF(AC188&gt;0,"НУ","")</f>
        <v/>
      </c>
      <c r="AD187" s="82" t="str">
        <f aca="false">IF(AD188&gt;0,"НУ","")</f>
        <v/>
      </c>
      <c r="AE187" s="82" t="str">
        <f aca="false">IF(AE188&gt;0,"НУ","")</f>
        <v/>
      </c>
      <c r="AF187" s="82" t="str">
        <f aca="false">IF(AF188&gt;0,"НУ","")</f>
        <v/>
      </c>
      <c r="AG187" s="82" t="str">
        <f aca="false">IF(AG188&gt;0,"НУ","")</f>
        <v/>
      </c>
      <c r="AH187" s="82"/>
      <c r="AI187" s="82"/>
      <c r="AJ187" s="173"/>
      <c r="AK187" s="93"/>
      <c r="AL187" s="94"/>
      <c r="AM187" s="95"/>
      <c r="AN187" s="96"/>
      <c r="AO187" s="70"/>
      <c r="AP187" s="70"/>
      <c r="AQ187" s="70"/>
      <c r="AR187" s="98"/>
      <c r="AS187" s="98"/>
      <c r="AT187" s="98"/>
      <c r="AU187" s="98"/>
      <c r="AV187" s="98"/>
      <c r="AW187" s="98"/>
      <c r="AX187" s="98"/>
      <c r="AY187" s="99"/>
      <c r="AZ187" s="99"/>
      <c r="BA187" s="73"/>
    </row>
    <row r="188" customFormat="false" ht="13.5" hidden="false" customHeight="true" outlineLevel="0" collapsed="false">
      <c r="A188" s="57"/>
      <c r="B188" s="58"/>
      <c r="C188" s="102"/>
      <c r="D188" s="60"/>
      <c r="E188" s="101"/>
      <c r="F188" s="87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91"/>
      <c r="AK188" s="93"/>
      <c r="AL188" s="94"/>
      <c r="AM188" s="95"/>
      <c r="AN188" s="96"/>
      <c r="AO188" s="70"/>
      <c r="AP188" s="70"/>
      <c r="AQ188" s="70"/>
      <c r="AR188" s="98"/>
      <c r="AS188" s="98"/>
      <c r="AT188" s="98"/>
      <c r="AU188" s="98"/>
      <c r="AV188" s="98"/>
      <c r="AW188" s="98"/>
      <c r="AX188" s="98"/>
      <c r="AY188" s="99"/>
      <c r="AZ188" s="99"/>
      <c r="BA188" s="73"/>
    </row>
    <row r="189" customFormat="false" ht="12.75" hidden="false" customHeight="true" outlineLevel="0" collapsed="false">
      <c r="A189" s="57" t="n">
        <v>45</v>
      </c>
      <c r="B189" s="58" t="str">
        <f aca="false">IFERROR(VLOOKUP($C189,Списки!$A$1:$C$3999,2,0),"")</f>
        <v/>
      </c>
      <c r="C189" s="102"/>
      <c r="D189" s="60" t="str">
        <f aca="false">IFERROR(VLOOKUP($C189,Списки!$A$1:$C$3999,3,0),"")</f>
        <v/>
      </c>
      <c r="E189" s="92"/>
      <c r="F189" s="61" t="str">
        <f aca="false">VLOOKUP(F$11,Графік!$A$5:$C$32,3,0)</f>
        <v>Р</v>
      </c>
      <c r="G189" s="158" t="str">
        <f aca="false">VLOOKUP(G$11,Графік!$A$5:$C$32,3,0)</f>
        <v>Р</v>
      </c>
      <c r="H189" s="158" t="str">
        <f aca="false">VLOOKUP(H$11,Графік!$A$5:$C$32,3,0)</f>
        <v>ВВ</v>
      </c>
      <c r="I189" s="158" t="str">
        <f aca="false">VLOOKUP(I$11,Графік!$A$5:$C$32,3,0)</f>
        <v>ВВ</v>
      </c>
      <c r="J189" s="158" t="str">
        <f aca="false">VLOOKUP(J$11,Графік!$A$5:$C$32,3,0)</f>
        <v>Р</v>
      </c>
      <c r="K189" s="158" t="str">
        <f aca="false">VLOOKUP(K$11,Графік!$A$5:$C$32,3,0)</f>
        <v>Р</v>
      </c>
      <c r="L189" s="158" t="str">
        <f aca="false">VLOOKUP(L$11,Графік!$A$5:$C$32,3,0)</f>
        <v>Р</v>
      </c>
      <c r="M189" s="158" t="str">
        <f aca="false">VLOOKUP(M$11,Графік!$A$5:$C$32,3,0)</f>
        <v>Р</v>
      </c>
      <c r="N189" s="158" t="str">
        <f aca="false">VLOOKUP(N$11,Графік!$A$5:$C$32,3,0)</f>
        <v>ВВ</v>
      </c>
      <c r="O189" s="158" t="str">
        <f aca="false">VLOOKUP(O$11,Графік!$A$5:$C$32,3,0)</f>
        <v>ВВ</v>
      </c>
      <c r="P189" s="158" t="str">
        <f aca="false">VLOOKUP(P$11,Графік!$A$5:$C$32,3,0)</f>
        <v>Р</v>
      </c>
      <c r="Q189" s="158" t="str">
        <f aca="false">VLOOKUP(Q$11,Графік!$A$5:$C$32,3,0)</f>
        <v>Р</v>
      </c>
      <c r="R189" s="158" t="str">
        <f aca="false">VLOOKUP(R$11,Графік!$A$5:$C$32,3,0)</f>
        <v>Р</v>
      </c>
      <c r="S189" s="158" t="str">
        <f aca="false">VLOOKUP(S$11,Графік!$A$5:$C$32,3,0)</f>
        <v>Р</v>
      </c>
      <c r="T189" s="158" t="str">
        <f aca="false">VLOOKUP(T$11,Графік!$A$5:$C$32,3,0)</f>
        <v>ВВ</v>
      </c>
      <c r="U189" s="158" t="str">
        <f aca="false">VLOOKUP(U$11,Графік!$A$5:$C$32,3,0)</f>
        <v>ВВ</v>
      </c>
      <c r="V189" s="158" t="str">
        <f aca="false">VLOOKUP(V$11,Графік!$A$5:$C$32,3,0)</f>
        <v>Р</v>
      </c>
      <c r="W189" s="158" t="str">
        <f aca="false">VLOOKUP(W$11,Графік!$A$5:$C$32,3,0)</f>
        <v>Р</v>
      </c>
      <c r="X189" s="158" t="str">
        <f aca="false">VLOOKUP(X$11,Графік!$A$5:$C$32,3,0)</f>
        <v>Р</v>
      </c>
      <c r="Y189" s="158" t="str">
        <f aca="false">VLOOKUP(Y$11,Графік!$A$5:$C$32,3,0)</f>
        <v>Р</v>
      </c>
      <c r="Z189" s="158" t="str">
        <f aca="false">VLOOKUP(Z$11,Графік!$A$5:$C$32,3,0)</f>
        <v>ВВ</v>
      </c>
      <c r="AA189" s="158" t="str">
        <f aca="false">VLOOKUP(AA$11,Графік!$A$5:$C$32,3,0)</f>
        <v>ВВ</v>
      </c>
      <c r="AB189" s="158" t="str">
        <f aca="false">VLOOKUP(AB$11,Графік!$A$5:$C$32,3,0)</f>
        <v>Р</v>
      </c>
      <c r="AC189" s="158" t="str">
        <f aca="false">VLOOKUP(AC$11,Графік!$A$5:$C$32,3,0)</f>
        <v>Р</v>
      </c>
      <c r="AD189" s="158" t="str">
        <f aca="false">VLOOKUP(AD$11,Графік!$A$5:$C$32,3,0)</f>
        <v>Р</v>
      </c>
      <c r="AE189" s="158" t="str">
        <f aca="false">VLOOKUP(AE$11,Графік!$A$5:$C$32,3,0)</f>
        <v>Р</v>
      </c>
      <c r="AF189" s="158" t="str">
        <f aca="false">VLOOKUP(AF$11,Графік!$A$5:$C$32,3,0)</f>
        <v>ВВ</v>
      </c>
      <c r="AG189" s="158" t="str">
        <f aca="false">VLOOKUP(AG$11,Графік!$A$5:$C$32,3,0)</f>
        <v>ВВ</v>
      </c>
      <c r="AH189" s="158"/>
      <c r="AI189" s="158"/>
      <c r="AJ189" s="161"/>
      <c r="AK189" s="93" t="n">
        <f aca="false">SUMIF($F189:$AJ192,"Р",$F190:$AJ190)</f>
        <v>144</v>
      </c>
      <c r="AL189" s="94" t="n">
        <f aca="false">SUMIF($F191:$AJ192,"НУ",$F192:$AJ192)</f>
        <v>0</v>
      </c>
      <c r="AM189" s="95" t="n">
        <f aca="false">SUMIF(F189:AJ192,"РВ",F190:AJ190)</f>
        <v>0</v>
      </c>
      <c r="AN189" s="96" t="n">
        <f aca="false">AK189+AL189+AM189</f>
        <v>144</v>
      </c>
      <c r="AO189" s="70" t="n">
        <f aca="false">COUNTIF($F189:$AJ192,"=Р")</f>
        <v>18</v>
      </c>
      <c r="AP189" s="97" t="n">
        <f aca="false">COUNTIF($F189:$AJ192,"=ВВ")</f>
        <v>10</v>
      </c>
      <c r="AQ189" s="97" t="n">
        <f aca="false">COUNTIF($F189:$AJ192,"=В")</f>
        <v>0</v>
      </c>
      <c r="AR189" s="98" t="n">
        <f aca="false">COUNTIF($F189:$AJ192,"=НА")</f>
        <v>0</v>
      </c>
      <c r="AS189" s="98" t="n">
        <f aca="false">COUNTIF(F189:AJ192,"=ТН")</f>
        <v>0</v>
      </c>
      <c r="AT189" s="98" t="n">
        <f aca="false">COUNTIF($F189:$AJ192,"=ВД")</f>
        <v>0</v>
      </c>
      <c r="AU189" s="98" t="n">
        <f aca="false">COUNTIF($F189:$AJ192,"=ВП")</f>
        <v>0</v>
      </c>
      <c r="AV189" s="98" t="n">
        <f aca="false">COUNTIF($F189:$AJ192,"=ДД")</f>
        <v>0</v>
      </c>
      <c r="AW189" s="98" t="n">
        <f aca="false">COUNTIF($F189:$AJ192,"=П")</f>
        <v>0</v>
      </c>
      <c r="AX189" s="98" t="n">
        <f aca="false">COUNTIF($F189:$AJ192,"=ПР")</f>
        <v>0</v>
      </c>
      <c r="AY189" s="99" t="n">
        <f aca="false">COUNTIF($F189:$AJ192,"=І")</f>
        <v>0</v>
      </c>
      <c r="AZ189" s="99" t="n">
        <f aca="false">COUNTIF($F189:$AJ192,"=НЗ")</f>
        <v>0</v>
      </c>
      <c r="BA189" s="73" t="str">
        <f aca="false">IF(C189&gt;1,Графік!$D$36,"")</f>
        <v/>
      </c>
    </row>
    <row r="190" customFormat="false" ht="12.75" hidden="false" customHeight="true" outlineLevel="0" collapsed="false">
      <c r="A190" s="57"/>
      <c r="B190" s="58"/>
      <c r="C190" s="102"/>
      <c r="D190" s="60"/>
      <c r="E190" s="100"/>
      <c r="F190" s="75" t="n">
        <f aca="false">IF(F189="Р",8,"")</f>
        <v>8</v>
      </c>
      <c r="G190" s="76" t="n">
        <f aca="false">IF(G189="Р",8,"")</f>
        <v>8</v>
      </c>
      <c r="H190" s="170" t="str">
        <f aca="false">IF(H189="Р",8,"")</f>
        <v/>
      </c>
      <c r="I190" s="170" t="str">
        <f aca="false">IF(I189="Р",8,"")</f>
        <v/>
      </c>
      <c r="J190" s="170" t="n">
        <f aca="false">IF(J189="Р",8,"")</f>
        <v>8</v>
      </c>
      <c r="K190" s="170" t="n">
        <f aca="false">IF(K189="Р",8,"")</f>
        <v>8</v>
      </c>
      <c r="L190" s="170" t="n">
        <f aca="false">IF(L189="Р",8,"")</f>
        <v>8</v>
      </c>
      <c r="M190" s="170" t="n">
        <f aca="false">IF(M189="Р",8,"")</f>
        <v>8</v>
      </c>
      <c r="N190" s="170" t="str">
        <f aca="false">IF(N189="Р",8,"")</f>
        <v/>
      </c>
      <c r="O190" s="170" t="str">
        <f aca="false">IF(O189="Р",8,"")</f>
        <v/>
      </c>
      <c r="P190" s="170" t="n">
        <f aca="false">IF(P189="Р",8,"")</f>
        <v>8</v>
      </c>
      <c r="Q190" s="170" t="n">
        <f aca="false">IF(Q189="Р",8,"")</f>
        <v>8</v>
      </c>
      <c r="R190" s="170" t="n">
        <f aca="false">IF(R189="Р",8,"")</f>
        <v>8</v>
      </c>
      <c r="S190" s="170" t="n">
        <f aca="false">IF(S189="Р",8,"")</f>
        <v>8</v>
      </c>
      <c r="T190" s="170" t="str">
        <f aca="false">IF(T189="Р",8,"")</f>
        <v/>
      </c>
      <c r="U190" s="170" t="str">
        <f aca="false">IF(U189="Р",8,"")</f>
        <v/>
      </c>
      <c r="V190" s="170" t="n">
        <f aca="false">IF(V189="Р",8,"")</f>
        <v>8</v>
      </c>
      <c r="W190" s="170" t="n">
        <f aca="false">IF(W189="Р",8,"")</f>
        <v>8</v>
      </c>
      <c r="X190" s="170" t="n">
        <f aca="false">IF(X189="Р",8,"")</f>
        <v>8</v>
      </c>
      <c r="Y190" s="170" t="n">
        <f aca="false">IF(Y189="Р",8,"")</f>
        <v>8</v>
      </c>
      <c r="Z190" s="170" t="str">
        <f aca="false">IF(Z189="Р",8,"")</f>
        <v/>
      </c>
      <c r="AA190" s="170" t="str">
        <f aca="false">IF(AA189="Р",8,"")</f>
        <v/>
      </c>
      <c r="AB190" s="170" t="n">
        <f aca="false">IF(AB189="Р",8,"")</f>
        <v>8</v>
      </c>
      <c r="AC190" s="170" t="n">
        <f aca="false">IF(AC189="Р",8,"")</f>
        <v>8</v>
      </c>
      <c r="AD190" s="170" t="n">
        <f aca="false">IF(AD189="Р",8,"")</f>
        <v>8</v>
      </c>
      <c r="AE190" s="170" t="n">
        <f aca="false">IF(AE189="Р",8,"")</f>
        <v>8</v>
      </c>
      <c r="AF190" s="170" t="str">
        <f aca="false">IF(AF189="Р",8,"")</f>
        <v/>
      </c>
      <c r="AG190" s="170" t="str">
        <f aca="false">IF(AG189="Р",8,"")</f>
        <v/>
      </c>
      <c r="AH190" s="76"/>
      <c r="AI190" s="76"/>
      <c r="AJ190" s="79"/>
      <c r="AK190" s="93"/>
      <c r="AL190" s="94"/>
      <c r="AM190" s="95"/>
      <c r="AN190" s="96"/>
      <c r="AO190" s="70"/>
      <c r="AP190" s="70"/>
      <c r="AQ190" s="70"/>
      <c r="AR190" s="98"/>
      <c r="AS190" s="98"/>
      <c r="AT190" s="98"/>
      <c r="AU190" s="98"/>
      <c r="AV190" s="98"/>
      <c r="AW190" s="98"/>
      <c r="AX190" s="98"/>
      <c r="AY190" s="99"/>
      <c r="AZ190" s="99"/>
      <c r="BA190" s="73"/>
    </row>
    <row r="191" customFormat="false" ht="12.75" hidden="false" customHeight="true" outlineLevel="0" collapsed="false">
      <c r="A191" s="57"/>
      <c r="B191" s="58"/>
      <c r="C191" s="102"/>
      <c r="D191" s="60"/>
      <c r="E191" s="100"/>
      <c r="F191" s="82" t="str">
        <f aca="false">IF(F192&gt;0,"НУ","")</f>
        <v/>
      </c>
      <c r="G191" s="82" t="str">
        <f aca="false">IF(G192&gt;0,"НУ","")</f>
        <v/>
      </c>
      <c r="H191" s="82" t="str">
        <f aca="false">IF(H192&gt;0,"НУ","")</f>
        <v/>
      </c>
      <c r="I191" s="82" t="str">
        <f aca="false">IF(I192&gt;0,"НУ","")</f>
        <v/>
      </c>
      <c r="J191" s="82" t="str">
        <f aca="false">IF(J192&gt;0,"НУ","")</f>
        <v/>
      </c>
      <c r="K191" s="82" t="str">
        <f aca="false">IF(K192&gt;0,"НУ","")</f>
        <v/>
      </c>
      <c r="L191" s="82" t="str">
        <f aca="false">IF(L192&gt;0,"НУ","")</f>
        <v/>
      </c>
      <c r="M191" s="82" t="str">
        <f aca="false">IF(M192&gt;0,"НУ","")</f>
        <v/>
      </c>
      <c r="N191" s="82" t="str">
        <f aca="false">IF(N192&gt;0,"НУ","")</f>
        <v/>
      </c>
      <c r="O191" s="82" t="str">
        <f aca="false">IF(O192&gt;0,"НУ","")</f>
        <v/>
      </c>
      <c r="P191" s="82" t="str">
        <f aca="false">IF(P192&gt;0,"НУ","")</f>
        <v/>
      </c>
      <c r="Q191" s="82" t="str">
        <f aca="false">IF(Q192&gt;0,"НУ","")</f>
        <v/>
      </c>
      <c r="R191" s="82" t="str">
        <f aca="false">IF(R192&gt;0,"НУ","")</f>
        <v/>
      </c>
      <c r="S191" s="82" t="str">
        <f aca="false">IF(S192&gt;0,"НУ","")</f>
        <v/>
      </c>
      <c r="T191" s="82" t="str">
        <f aca="false">IF(T192&gt;0,"НУ","")</f>
        <v/>
      </c>
      <c r="U191" s="82" t="str">
        <f aca="false">IF(U192&gt;0,"НУ","")</f>
        <v/>
      </c>
      <c r="V191" s="82" t="str">
        <f aca="false">IF(V192&gt;0,"НУ","")</f>
        <v/>
      </c>
      <c r="W191" s="82" t="str">
        <f aca="false">IF(W192&gt;0,"НУ","")</f>
        <v/>
      </c>
      <c r="X191" s="82" t="str">
        <f aca="false">IF(X192&gt;0,"НУ","")</f>
        <v/>
      </c>
      <c r="Y191" s="82" t="str">
        <f aca="false">IF(Y192&gt;0,"НУ","")</f>
        <v/>
      </c>
      <c r="Z191" s="82" t="str">
        <f aca="false">IF(Z192&gt;0,"НУ","")</f>
        <v/>
      </c>
      <c r="AA191" s="82" t="str">
        <f aca="false">IF(AA192&gt;0,"НУ","")</f>
        <v/>
      </c>
      <c r="AB191" s="82" t="str">
        <f aca="false">IF(AB192&gt;0,"НУ","")</f>
        <v/>
      </c>
      <c r="AC191" s="82" t="str">
        <f aca="false">IF(AC192&gt;0,"НУ","")</f>
        <v/>
      </c>
      <c r="AD191" s="82" t="str">
        <f aca="false">IF(AD192&gt;0,"НУ","")</f>
        <v/>
      </c>
      <c r="AE191" s="82" t="str">
        <f aca="false">IF(AE192&gt;0,"НУ","")</f>
        <v/>
      </c>
      <c r="AF191" s="82" t="str">
        <f aca="false">IF(AF192&gt;0,"НУ","")</f>
        <v/>
      </c>
      <c r="AG191" s="82" t="str">
        <f aca="false">IF(AG192&gt;0,"НУ","")</f>
        <v/>
      </c>
      <c r="AH191" s="82"/>
      <c r="AI191" s="82"/>
      <c r="AJ191" s="173"/>
      <c r="AK191" s="93"/>
      <c r="AL191" s="94"/>
      <c r="AM191" s="95"/>
      <c r="AN191" s="96"/>
      <c r="AO191" s="70"/>
      <c r="AP191" s="70"/>
      <c r="AQ191" s="70"/>
      <c r="AR191" s="98"/>
      <c r="AS191" s="98"/>
      <c r="AT191" s="98"/>
      <c r="AU191" s="98"/>
      <c r="AV191" s="98"/>
      <c r="AW191" s="98"/>
      <c r="AX191" s="98"/>
      <c r="AY191" s="99"/>
      <c r="AZ191" s="99"/>
      <c r="BA191" s="73"/>
    </row>
    <row r="192" customFormat="false" ht="13.5" hidden="false" customHeight="true" outlineLevel="0" collapsed="false">
      <c r="A192" s="57"/>
      <c r="B192" s="58"/>
      <c r="C192" s="102"/>
      <c r="D192" s="60"/>
      <c r="E192" s="101"/>
      <c r="F192" s="87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91"/>
      <c r="AK192" s="93"/>
      <c r="AL192" s="94"/>
      <c r="AM192" s="95"/>
      <c r="AN192" s="96"/>
      <c r="AO192" s="70"/>
      <c r="AP192" s="70"/>
      <c r="AQ192" s="70"/>
      <c r="AR192" s="98"/>
      <c r="AS192" s="98"/>
      <c r="AT192" s="98"/>
      <c r="AU192" s="98"/>
      <c r="AV192" s="98"/>
      <c r="AW192" s="98"/>
      <c r="AX192" s="98"/>
      <c r="AY192" s="99"/>
      <c r="AZ192" s="99"/>
      <c r="BA192" s="73"/>
    </row>
    <row r="193" customFormat="false" ht="12.75" hidden="false" customHeight="true" outlineLevel="0" collapsed="false">
      <c r="A193" s="57" t="n">
        <v>46</v>
      </c>
      <c r="B193" s="58" t="str">
        <f aca="false">IFERROR(VLOOKUP($C193,Списки!$A$1:$C$3999,2,0),"")</f>
        <v/>
      </c>
      <c r="C193" s="102"/>
      <c r="D193" s="60" t="str">
        <f aca="false">IFERROR(VLOOKUP($C193,Списки!$A$1:$C$3999,3,0),"")</f>
        <v/>
      </c>
      <c r="E193" s="92"/>
      <c r="F193" s="61" t="str">
        <f aca="false">VLOOKUP(F$11,Графік!$A$5:$C$32,3,0)</f>
        <v>Р</v>
      </c>
      <c r="G193" s="158" t="str">
        <f aca="false">VLOOKUP(G$11,Графік!$A$5:$C$32,3,0)</f>
        <v>Р</v>
      </c>
      <c r="H193" s="158" t="str">
        <f aca="false">VLOOKUP(H$11,Графік!$A$5:$C$32,3,0)</f>
        <v>ВВ</v>
      </c>
      <c r="I193" s="158" t="str">
        <f aca="false">VLOOKUP(I$11,Графік!$A$5:$C$32,3,0)</f>
        <v>ВВ</v>
      </c>
      <c r="J193" s="158" t="str">
        <f aca="false">VLOOKUP(J$11,Графік!$A$5:$C$32,3,0)</f>
        <v>Р</v>
      </c>
      <c r="K193" s="158" t="str">
        <f aca="false">VLOOKUP(K$11,Графік!$A$5:$C$32,3,0)</f>
        <v>Р</v>
      </c>
      <c r="L193" s="158" t="str">
        <f aca="false">VLOOKUP(L$11,Графік!$A$5:$C$32,3,0)</f>
        <v>Р</v>
      </c>
      <c r="M193" s="158" t="str">
        <f aca="false">VLOOKUP(M$11,Графік!$A$5:$C$32,3,0)</f>
        <v>Р</v>
      </c>
      <c r="N193" s="158" t="str">
        <f aca="false">VLOOKUP(N$11,Графік!$A$5:$C$32,3,0)</f>
        <v>ВВ</v>
      </c>
      <c r="O193" s="158" t="str">
        <f aca="false">VLOOKUP(O$11,Графік!$A$5:$C$32,3,0)</f>
        <v>ВВ</v>
      </c>
      <c r="P193" s="158" t="str">
        <f aca="false">VLOOKUP(P$11,Графік!$A$5:$C$32,3,0)</f>
        <v>Р</v>
      </c>
      <c r="Q193" s="158" t="str">
        <f aca="false">VLOOKUP(Q$11,Графік!$A$5:$C$32,3,0)</f>
        <v>Р</v>
      </c>
      <c r="R193" s="158" t="str">
        <f aca="false">VLOOKUP(R$11,Графік!$A$5:$C$32,3,0)</f>
        <v>Р</v>
      </c>
      <c r="S193" s="158" t="str">
        <f aca="false">VLOOKUP(S$11,Графік!$A$5:$C$32,3,0)</f>
        <v>Р</v>
      </c>
      <c r="T193" s="158" t="str">
        <f aca="false">VLOOKUP(T$11,Графік!$A$5:$C$32,3,0)</f>
        <v>ВВ</v>
      </c>
      <c r="U193" s="158" t="str">
        <f aca="false">VLOOKUP(U$11,Графік!$A$5:$C$32,3,0)</f>
        <v>ВВ</v>
      </c>
      <c r="V193" s="158" t="str">
        <f aca="false">VLOOKUP(V$11,Графік!$A$5:$C$32,3,0)</f>
        <v>Р</v>
      </c>
      <c r="W193" s="158" t="str">
        <f aca="false">VLOOKUP(W$11,Графік!$A$5:$C$32,3,0)</f>
        <v>Р</v>
      </c>
      <c r="X193" s="158" t="str">
        <f aca="false">VLOOKUP(X$11,Графік!$A$5:$C$32,3,0)</f>
        <v>Р</v>
      </c>
      <c r="Y193" s="158" t="str">
        <f aca="false">VLOOKUP(Y$11,Графік!$A$5:$C$32,3,0)</f>
        <v>Р</v>
      </c>
      <c r="Z193" s="158" t="str">
        <f aca="false">VLOOKUP(Z$11,Графік!$A$5:$C$32,3,0)</f>
        <v>ВВ</v>
      </c>
      <c r="AA193" s="158" t="str">
        <f aca="false">VLOOKUP(AA$11,Графік!$A$5:$C$32,3,0)</f>
        <v>ВВ</v>
      </c>
      <c r="AB193" s="158" t="str">
        <f aca="false">VLOOKUP(AB$11,Графік!$A$5:$C$32,3,0)</f>
        <v>Р</v>
      </c>
      <c r="AC193" s="158" t="str">
        <f aca="false">VLOOKUP(AC$11,Графік!$A$5:$C$32,3,0)</f>
        <v>Р</v>
      </c>
      <c r="AD193" s="158" t="str">
        <f aca="false">VLOOKUP(AD$11,Графік!$A$5:$C$32,3,0)</f>
        <v>Р</v>
      </c>
      <c r="AE193" s="158" t="str">
        <f aca="false">VLOOKUP(AE$11,Графік!$A$5:$C$32,3,0)</f>
        <v>Р</v>
      </c>
      <c r="AF193" s="158" t="str">
        <f aca="false">VLOOKUP(AF$11,Графік!$A$5:$C$32,3,0)</f>
        <v>ВВ</v>
      </c>
      <c r="AG193" s="158" t="str">
        <f aca="false">VLOOKUP(AG$11,Графік!$A$5:$C$32,3,0)</f>
        <v>ВВ</v>
      </c>
      <c r="AH193" s="158"/>
      <c r="AI193" s="158"/>
      <c r="AJ193" s="161"/>
      <c r="AK193" s="93" t="n">
        <f aca="false">SUMIF($F193:$AJ196,"Р",$F194:$AJ194)</f>
        <v>144</v>
      </c>
      <c r="AL193" s="94" t="n">
        <f aca="false">SUMIF($F195:$AJ196,"НУ",$F196:$AJ196)</f>
        <v>0</v>
      </c>
      <c r="AM193" s="95" t="n">
        <f aca="false">SUMIF(F193:AJ196,"РВ",F194:AJ194)</f>
        <v>0</v>
      </c>
      <c r="AN193" s="96" t="n">
        <f aca="false">AK193+AL193+AM193</f>
        <v>144</v>
      </c>
      <c r="AO193" s="70" t="n">
        <f aca="false">COUNTIF($F193:$AJ196,"=Р")</f>
        <v>18</v>
      </c>
      <c r="AP193" s="97" t="n">
        <f aca="false">COUNTIF($F193:$AJ196,"=ВВ")</f>
        <v>10</v>
      </c>
      <c r="AQ193" s="97" t="n">
        <f aca="false">COUNTIF($F193:$AJ196,"=В")</f>
        <v>0</v>
      </c>
      <c r="AR193" s="98" t="n">
        <f aca="false">COUNTIF($F193:$AJ196,"=НА")</f>
        <v>0</v>
      </c>
      <c r="AS193" s="98" t="n">
        <f aca="false">COUNTIF(F193:AJ196,"=ТН")</f>
        <v>0</v>
      </c>
      <c r="AT193" s="98" t="n">
        <f aca="false">COUNTIF($F193:$AJ196,"=ВД")</f>
        <v>0</v>
      </c>
      <c r="AU193" s="98" t="n">
        <f aca="false">COUNTIF($F193:$AJ196,"=ВП")</f>
        <v>0</v>
      </c>
      <c r="AV193" s="98" t="n">
        <f aca="false">COUNTIF($F193:$AJ196,"=ДД")</f>
        <v>0</v>
      </c>
      <c r="AW193" s="98" t="n">
        <f aca="false">COUNTIF($F193:$AJ196,"=П")</f>
        <v>0</v>
      </c>
      <c r="AX193" s="98" t="n">
        <f aca="false">COUNTIF($F193:$AJ196,"=ПР")</f>
        <v>0</v>
      </c>
      <c r="AY193" s="99" t="n">
        <f aca="false">COUNTIF($F193:$AJ196,"=І")</f>
        <v>0</v>
      </c>
      <c r="AZ193" s="99" t="n">
        <f aca="false">COUNTIF($F193:$AJ196,"=НЗ")</f>
        <v>0</v>
      </c>
      <c r="BA193" s="73" t="str">
        <f aca="false">IF(C193&gt;1,Графік!$D$36,"")</f>
        <v/>
      </c>
    </row>
    <row r="194" customFormat="false" ht="12.75" hidden="false" customHeight="true" outlineLevel="0" collapsed="false">
      <c r="A194" s="57"/>
      <c r="B194" s="58"/>
      <c r="C194" s="102"/>
      <c r="D194" s="60"/>
      <c r="E194" s="100"/>
      <c r="F194" s="75" t="n">
        <f aca="false">IF(F193="Р",8,"")</f>
        <v>8</v>
      </c>
      <c r="G194" s="76" t="n">
        <f aca="false">IF(G193="Р",8,"")</f>
        <v>8</v>
      </c>
      <c r="H194" s="170" t="str">
        <f aca="false">IF(H193="Р",8,"")</f>
        <v/>
      </c>
      <c r="I194" s="170" t="str">
        <f aca="false">IF(I193="Р",8,"")</f>
        <v/>
      </c>
      <c r="J194" s="170" t="n">
        <f aca="false">IF(J193="Р",8,"")</f>
        <v>8</v>
      </c>
      <c r="K194" s="170" t="n">
        <f aca="false">IF(K193="Р",8,"")</f>
        <v>8</v>
      </c>
      <c r="L194" s="170" t="n">
        <f aca="false">IF(L193="Р",8,"")</f>
        <v>8</v>
      </c>
      <c r="M194" s="170" t="n">
        <f aca="false">IF(M193="Р",8,"")</f>
        <v>8</v>
      </c>
      <c r="N194" s="170" t="str">
        <f aca="false">IF(N193="Р",8,"")</f>
        <v/>
      </c>
      <c r="O194" s="170" t="str">
        <f aca="false">IF(O193="Р",8,"")</f>
        <v/>
      </c>
      <c r="P194" s="170" t="n">
        <f aca="false">IF(P193="Р",8,"")</f>
        <v>8</v>
      </c>
      <c r="Q194" s="170" t="n">
        <f aca="false">IF(Q193="Р",8,"")</f>
        <v>8</v>
      </c>
      <c r="R194" s="170" t="n">
        <f aca="false">IF(R193="Р",8,"")</f>
        <v>8</v>
      </c>
      <c r="S194" s="170" t="n">
        <f aca="false">IF(S193="Р",8,"")</f>
        <v>8</v>
      </c>
      <c r="T194" s="170" t="str">
        <f aca="false">IF(T193="Р",8,"")</f>
        <v/>
      </c>
      <c r="U194" s="170" t="str">
        <f aca="false">IF(U193="Р",8,"")</f>
        <v/>
      </c>
      <c r="V194" s="170" t="n">
        <f aca="false">IF(V193="Р",8,"")</f>
        <v>8</v>
      </c>
      <c r="W194" s="170" t="n">
        <f aca="false">IF(W193="Р",8,"")</f>
        <v>8</v>
      </c>
      <c r="X194" s="170" t="n">
        <f aca="false">IF(X193="Р",8,"")</f>
        <v>8</v>
      </c>
      <c r="Y194" s="170" t="n">
        <f aca="false">IF(Y193="Р",8,"")</f>
        <v>8</v>
      </c>
      <c r="Z194" s="170" t="str">
        <f aca="false">IF(Z193="Р",8,"")</f>
        <v/>
      </c>
      <c r="AA194" s="170" t="str">
        <f aca="false">IF(AA193="Р",8,"")</f>
        <v/>
      </c>
      <c r="AB194" s="170" t="n">
        <f aca="false">IF(AB193="Р",8,"")</f>
        <v>8</v>
      </c>
      <c r="AC194" s="170" t="n">
        <f aca="false">IF(AC193="Р",8,"")</f>
        <v>8</v>
      </c>
      <c r="AD194" s="170" t="n">
        <f aca="false">IF(AD193="Р",8,"")</f>
        <v>8</v>
      </c>
      <c r="AE194" s="170" t="n">
        <f aca="false">IF(AE193="Р",8,"")</f>
        <v>8</v>
      </c>
      <c r="AF194" s="170" t="str">
        <f aca="false">IF(AF193="Р",8,"")</f>
        <v/>
      </c>
      <c r="AG194" s="170" t="str">
        <f aca="false">IF(AG193="Р",8,"")</f>
        <v/>
      </c>
      <c r="AH194" s="76"/>
      <c r="AI194" s="76"/>
      <c r="AJ194" s="79"/>
      <c r="AK194" s="93"/>
      <c r="AL194" s="94"/>
      <c r="AM194" s="95"/>
      <c r="AN194" s="96"/>
      <c r="AO194" s="70"/>
      <c r="AP194" s="70"/>
      <c r="AQ194" s="70"/>
      <c r="AR194" s="98"/>
      <c r="AS194" s="98"/>
      <c r="AT194" s="98"/>
      <c r="AU194" s="98"/>
      <c r="AV194" s="98"/>
      <c r="AW194" s="98"/>
      <c r="AX194" s="98"/>
      <c r="AY194" s="99"/>
      <c r="AZ194" s="99"/>
      <c r="BA194" s="73"/>
    </row>
    <row r="195" customFormat="false" ht="12.75" hidden="false" customHeight="true" outlineLevel="0" collapsed="false">
      <c r="A195" s="57"/>
      <c r="B195" s="58"/>
      <c r="C195" s="102"/>
      <c r="D195" s="60"/>
      <c r="E195" s="100"/>
      <c r="F195" s="82" t="str">
        <f aca="false">IF(F196&gt;0,"НУ","")</f>
        <v/>
      </c>
      <c r="G195" s="82" t="str">
        <f aca="false">IF(G196&gt;0,"НУ","")</f>
        <v/>
      </c>
      <c r="H195" s="82" t="str">
        <f aca="false">IF(H196&gt;0,"НУ","")</f>
        <v/>
      </c>
      <c r="I195" s="82" t="str">
        <f aca="false">IF(I196&gt;0,"НУ","")</f>
        <v/>
      </c>
      <c r="J195" s="82" t="str">
        <f aca="false">IF(J196&gt;0,"НУ","")</f>
        <v/>
      </c>
      <c r="K195" s="82" t="str">
        <f aca="false">IF(K196&gt;0,"НУ","")</f>
        <v/>
      </c>
      <c r="L195" s="82" t="str">
        <f aca="false">IF(L196&gt;0,"НУ","")</f>
        <v/>
      </c>
      <c r="M195" s="82" t="str">
        <f aca="false">IF(M196&gt;0,"НУ","")</f>
        <v/>
      </c>
      <c r="N195" s="82" t="str">
        <f aca="false">IF(N196&gt;0,"НУ","")</f>
        <v/>
      </c>
      <c r="O195" s="82" t="str">
        <f aca="false">IF(O196&gt;0,"НУ","")</f>
        <v/>
      </c>
      <c r="P195" s="82" t="str">
        <f aca="false">IF(P196&gt;0,"НУ","")</f>
        <v/>
      </c>
      <c r="Q195" s="82" t="str">
        <f aca="false">IF(Q196&gt;0,"НУ","")</f>
        <v/>
      </c>
      <c r="R195" s="82" t="str">
        <f aca="false">IF(R196&gt;0,"НУ","")</f>
        <v/>
      </c>
      <c r="S195" s="82" t="str">
        <f aca="false">IF(S196&gt;0,"НУ","")</f>
        <v/>
      </c>
      <c r="T195" s="82" t="str">
        <f aca="false">IF(T196&gt;0,"НУ","")</f>
        <v/>
      </c>
      <c r="U195" s="82" t="str">
        <f aca="false">IF(U196&gt;0,"НУ","")</f>
        <v/>
      </c>
      <c r="V195" s="82" t="str">
        <f aca="false">IF(V196&gt;0,"НУ","")</f>
        <v/>
      </c>
      <c r="W195" s="82" t="str">
        <f aca="false">IF(W196&gt;0,"НУ","")</f>
        <v/>
      </c>
      <c r="X195" s="82" t="str">
        <f aca="false">IF(X196&gt;0,"НУ","")</f>
        <v/>
      </c>
      <c r="Y195" s="82" t="str">
        <f aca="false">IF(Y196&gt;0,"НУ","")</f>
        <v/>
      </c>
      <c r="Z195" s="82" t="str">
        <f aca="false">IF(Z196&gt;0,"НУ","")</f>
        <v/>
      </c>
      <c r="AA195" s="82" t="str">
        <f aca="false">IF(AA196&gt;0,"НУ","")</f>
        <v/>
      </c>
      <c r="AB195" s="82" t="str">
        <f aca="false">IF(AB196&gt;0,"НУ","")</f>
        <v/>
      </c>
      <c r="AC195" s="82" t="str">
        <f aca="false">IF(AC196&gt;0,"НУ","")</f>
        <v/>
      </c>
      <c r="AD195" s="82" t="str">
        <f aca="false">IF(AD196&gt;0,"НУ","")</f>
        <v/>
      </c>
      <c r="AE195" s="82" t="str">
        <f aca="false">IF(AE196&gt;0,"НУ","")</f>
        <v/>
      </c>
      <c r="AF195" s="82" t="str">
        <f aca="false">IF(AF196&gt;0,"НУ","")</f>
        <v/>
      </c>
      <c r="AG195" s="82" t="str">
        <f aca="false">IF(AG196&gt;0,"НУ","")</f>
        <v/>
      </c>
      <c r="AH195" s="82"/>
      <c r="AI195" s="82"/>
      <c r="AJ195" s="173"/>
      <c r="AK195" s="93"/>
      <c r="AL195" s="94"/>
      <c r="AM195" s="95"/>
      <c r="AN195" s="96"/>
      <c r="AO195" s="70"/>
      <c r="AP195" s="70"/>
      <c r="AQ195" s="70"/>
      <c r="AR195" s="98"/>
      <c r="AS195" s="98"/>
      <c r="AT195" s="98"/>
      <c r="AU195" s="98"/>
      <c r="AV195" s="98"/>
      <c r="AW195" s="98"/>
      <c r="AX195" s="98"/>
      <c r="AY195" s="99"/>
      <c r="AZ195" s="99"/>
      <c r="BA195" s="73"/>
    </row>
    <row r="196" customFormat="false" ht="13.5" hidden="false" customHeight="true" outlineLevel="0" collapsed="false">
      <c r="A196" s="57"/>
      <c r="B196" s="58"/>
      <c r="C196" s="102"/>
      <c r="D196" s="60"/>
      <c r="E196" s="101"/>
      <c r="F196" s="87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91"/>
      <c r="AK196" s="93"/>
      <c r="AL196" s="94"/>
      <c r="AM196" s="95"/>
      <c r="AN196" s="96"/>
      <c r="AO196" s="70"/>
      <c r="AP196" s="70"/>
      <c r="AQ196" s="70"/>
      <c r="AR196" s="98"/>
      <c r="AS196" s="98"/>
      <c r="AT196" s="98"/>
      <c r="AU196" s="98"/>
      <c r="AV196" s="98"/>
      <c r="AW196" s="98"/>
      <c r="AX196" s="98"/>
      <c r="AY196" s="99"/>
      <c r="AZ196" s="99"/>
      <c r="BA196" s="73"/>
    </row>
    <row r="197" customFormat="false" ht="12.75" hidden="false" customHeight="true" outlineLevel="0" collapsed="false">
      <c r="A197" s="57" t="n">
        <v>47</v>
      </c>
      <c r="B197" s="58" t="str">
        <f aca="false">IFERROR(VLOOKUP($C197,Списки!$A$1:$C$3999,2,0),"")</f>
        <v/>
      </c>
      <c r="C197" s="102"/>
      <c r="D197" s="60" t="str">
        <f aca="false">IFERROR(VLOOKUP($C197,Списки!$A$1:$C$3999,3,0),"")</f>
        <v/>
      </c>
      <c r="E197" s="92"/>
      <c r="F197" s="61" t="str">
        <f aca="false">VLOOKUP(F$11,Графік!$A$5:$C$32,3,0)</f>
        <v>Р</v>
      </c>
      <c r="G197" s="158" t="str">
        <f aca="false">VLOOKUP(G$11,Графік!$A$5:$C$32,3,0)</f>
        <v>Р</v>
      </c>
      <c r="H197" s="158" t="str">
        <f aca="false">VLOOKUP(H$11,Графік!$A$5:$C$32,3,0)</f>
        <v>ВВ</v>
      </c>
      <c r="I197" s="158" t="str">
        <f aca="false">VLOOKUP(I$11,Графік!$A$5:$C$32,3,0)</f>
        <v>ВВ</v>
      </c>
      <c r="J197" s="158" t="str">
        <f aca="false">VLOOKUP(J$11,Графік!$A$5:$C$32,3,0)</f>
        <v>Р</v>
      </c>
      <c r="K197" s="158" t="str">
        <f aca="false">VLOOKUP(K$11,Графік!$A$5:$C$32,3,0)</f>
        <v>Р</v>
      </c>
      <c r="L197" s="158" t="str">
        <f aca="false">VLOOKUP(L$11,Графік!$A$5:$C$32,3,0)</f>
        <v>Р</v>
      </c>
      <c r="M197" s="158" t="str">
        <f aca="false">VLOOKUP(M$11,Графік!$A$5:$C$32,3,0)</f>
        <v>Р</v>
      </c>
      <c r="N197" s="158" t="str">
        <f aca="false">VLOOKUP(N$11,Графік!$A$5:$C$32,3,0)</f>
        <v>ВВ</v>
      </c>
      <c r="O197" s="158" t="str">
        <f aca="false">VLOOKUP(O$11,Графік!$A$5:$C$32,3,0)</f>
        <v>ВВ</v>
      </c>
      <c r="P197" s="158" t="str">
        <f aca="false">VLOOKUP(P$11,Графік!$A$5:$C$32,3,0)</f>
        <v>Р</v>
      </c>
      <c r="Q197" s="158" t="str">
        <f aca="false">VLOOKUP(Q$11,Графік!$A$5:$C$32,3,0)</f>
        <v>Р</v>
      </c>
      <c r="R197" s="158" t="str">
        <f aca="false">VLOOKUP(R$11,Графік!$A$5:$C$32,3,0)</f>
        <v>Р</v>
      </c>
      <c r="S197" s="158" t="str">
        <f aca="false">VLOOKUP(S$11,Графік!$A$5:$C$32,3,0)</f>
        <v>Р</v>
      </c>
      <c r="T197" s="158" t="str">
        <f aca="false">VLOOKUP(T$11,Графік!$A$5:$C$32,3,0)</f>
        <v>ВВ</v>
      </c>
      <c r="U197" s="158" t="str">
        <f aca="false">VLOOKUP(U$11,Графік!$A$5:$C$32,3,0)</f>
        <v>ВВ</v>
      </c>
      <c r="V197" s="158" t="str">
        <f aca="false">VLOOKUP(V$11,Графік!$A$5:$C$32,3,0)</f>
        <v>Р</v>
      </c>
      <c r="W197" s="158" t="str">
        <f aca="false">VLOOKUP(W$11,Графік!$A$5:$C$32,3,0)</f>
        <v>Р</v>
      </c>
      <c r="X197" s="158" t="str">
        <f aca="false">VLOOKUP(X$11,Графік!$A$5:$C$32,3,0)</f>
        <v>Р</v>
      </c>
      <c r="Y197" s="158" t="str">
        <f aca="false">VLOOKUP(Y$11,Графік!$A$5:$C$32,3,0)</f>
        <v>Р</v>
      </c>
      <c r="Z197" s="158" t="str">
        <f aca="false">VLOOKUP(Z$11,Графік!$A$5:$C$32,3,0)</f>
        <v>ВВ</v>
      </c>
      <c r="AA197" s="158" t="str">
        <f aca="false">VLOOKUP(AA$11,Графік!$A$5:$C$32,3,0)</f>
        <v>ВВ</v>
      </c>
      <c r="AB197" s="158" t="str">
        <f aca="false">VLOOKUP(AB$11,Графік!$A$5:$C$32,3,0)</f>
        <v>Р</v>
      </c>
      <c r="AC197" s="158" t="str">
        <f aca="false">VLOOKUP(AC$11,Графік!$A$5:$C$32,3,0)</f>
        <v>Р</v>
      </c>
      <c r="AD197" s="158" t="str">
        <f aca="false">VLOOKUP(AD$11,Графік!$A$5:$C$32,3,0)</f>
        <v>Р</v>
      </c>
      <c r="AE197" s="158" t="str">
        <f aca="false">VLOOKUP(AE$11,Графік!$A$5:$C$32,3,0)</f>
        <v>Р</v>
      </c>
      <c r="AF197" s="158" t="str">
        <f aca="false">VLOOKUP(AF$11,Графік!$A$5:$C$32,3,0)</f>
        <v>ВВ</v>
      </c>
      <c r="AG197" s="158" t="str">
        <f aca="false">VLOOKUP(AG$11,Графік!$A$5:$C$32,3,0)</f>
        <v>ВВ</v>
      </c>
      <c r="AH197" s="158"/>
      <c r="AI197" s="158"/>
      <c r="AJ197" s="161"/>
      <c r="AK197" s="93" t="n">
        <f aca="false">SUMIF($F197:$AJ200,"Р",$F198:$AJ198)</f>
        <v>144</v>
      </c>
      <c r="AL197" s="94" t="n">
        <f aca="false">SUMIF($F199:$AJ200,"НУ",$F200:$AJ200)</f>
        <v>0</v>
      </c>
      <c r="AM197" s="95" t="n">
        <f aca="false">SUMIF(F197:AJ200,"РВ",F198:AJ198)</f>
        <v>0</v>
      </c>
      <c r="AN197" s="96" t="n">
        <f aca="false">AK197+AL197+AM197</f>
        <v>144</v>
      </c>
      <c r="AO197" s="70" t="n">
        <f aca="false">COUNTIF($F197:$AJ200,"=Р")</f>
        <v>18</v>
      </c>
      <c r="AP197" s="97" t="n">
        <f aca="false">COUNTIF($F197:$AJ200,"=ВВ")</f>
        <v>10</v>
      </c>
      <c r="AQ197" s="97" t="n">
        <f aca="false">COUNTIF($F197:$AJ200,"=В")</f>
        <v>0</v>
      </c>
      <c r="AR197" s="98" t="n">
        <f aca="false">COUNTIF($F197:$AJ200,"=НА")</f>
        <v>0</v>
      </c>
      <c r="AS197" s="98" t="n">
        <f aca="false">COUNTIF(F197:AJ200,"=ТН")</f>
        <v>0</v>
      </c>
      <c r="AT197" s="98" t="n">
        <f aca="false">COUNTIF($F197:$AJ200,"=ВД")</f>
        <v>0</v>
      </c>
      <c r="AU197" s="98" t="n">
        <f aca="false">COUNTIF($F197:$AJ200,"=ВП")</f>
        <v>0</v>
      </c>
      <c r="AV197" s="98" t="n">
        <f aca="false">COUNTIF($F197:$AJ200,"=ДД")</f>
        <v>0</v>
      </c>
      <c r="AW197" s="98" t="n">
        <f aca="false">COUNTIF($F197:$AJ200,"=П")</f>
        <v>0</v>
      </c>
      <c r="AX197" s="98" t="n">
        <f aca="false">COUNTIF($F197:$AJ200,"=ПР")</f>
        <v>0</v>
      </c>
      <c r="AY197" s="99" t="n">
        <f aca="false">COUNTIF($F197:$AJ200,"=І")</f>
        <v>0</v>
      </c>
      <c r="AZ197" s="99" t="n">
        <f aca="false">COUNTIF($F197:$AJ200,"=НЗ")</f>
        <v>0</v>
      </c>
      <c r="BA197" s="73" t="str">
        <f aca="false">IF(C197&gt;1,Графік!$D$36,"")</f>
        <v/>
      </c>
    </row>
    <row r="198" customFormat="false" ht="12.75" hidden="false" customHeight="true" outlineLevel="0" collapsed="false">
      <c r="A198" s="57"/>
      <c r="B198" s="58"/>
      <c r="C198" s="102"/>
      <c r="D198" s="60"/>
      <c r="E198" s="100"/>
      <c r="F198" s="75" t="n">
        <f aca="false">IF(F197="Р",8,"")</f>
        <v>8</v>
      </c>
      <c r="G198" s="76" t="n">
        <f aca="false">IF(G197="Р",8,"")</f>
        <v>8</v>
      </c>
      <c r="H198" s="170" t="str">
        <f aca="false">IF(H197="Р",8,"")</f>
        <v/>
      </c>
      <c r="I198" s="170" t="str">
        <f aca="false">IF(I197="Р",8,"")</f>
        <v/>
      </c>
      <c r="J198" s="170" t="n">
        <f aca="false">IF(J197="Р",8,"")</f>
        <v>8</v>
      </c>
      <c r="K198" s="170" t="n">
        <f aca="false">IF(K197="Р",8,"")</f>
        <v>8</v>
      </c>
      <c r="L198" s="170" t="n">
        <f aca="false">IF(L197="Р",8,"")</f>
        <v>8</v>
      </c>
      <c r="M198" s="170" t="n">
        <f aca="false">IF(M197="Р",8,"")</f>
        <v>8</v>
      </c>
      <c r="N198" s="170" t="str">
        <f aca="false">IF(N197="Р",8,"")</f>
        <v/>
      </c>
      <c r="O198" s="170" t="str">
        <f aca="false">IF(O197="Р",8,"")</f>
        <v/>
      </c>
      <c r="P198" s="170" t="n">
        <f aca="false">IF(P197="Р",8,"")</f>
        <v>8</v>
      </c>
      <c r="Q198" s="170" t="n">
        <f aca="false">IF(Q197="Р",8,"")</f>
        <v>8</v>
      </c>
      <c r="R198" s="170" t="n">
        <f aca="false">IF(R197="Р",8,"")</f>
        <v>8</v>
      </c>
      <c r="S198" s="170" t="n">
        <f aca="false">IF(S197="Р",8,"")</f>
        <v>8</v>
      </c>
      <c r="T198" s="170" t="str">
        <f aca="false">IF(T197="Р",8,"")</f>
        <v/>
      </c>
      <c r="U198" s="170" t="str">
        <f aca="false">IF(U197="Р",8,"")</f>
        <v/>
      </c>
      <c r="V198" s="170" t="n">
        <f aca="false">IF(V197="Р",8,"")</f>
        <v>8</v>
      </c>
      <c r="W198" s="170" t="n">
        <f aca="false">IF(W197="Р",8,"")</f>
        <v>8</v>
      </c>
      <c r="X198" s="170" t="n">
        <f aca="false">IF(X197="Р",8,"")</f>
        <v>8</v>
      </c>
      <c r="Y198" s="170" t="n">
        <f aca="false">IF(Y197="Р",8,"")</f>
        <v>8</v>
      </c>
      <c r="Z198" s="170" t="str">
        <f aca="false">IF(Z197="Р",8,"")</f>
        <v/>
      </c>
      <c r="AA198" s="170" t="str">
        <f aca="false">IF(AA197="Р",8,"")</f>
        <v/>
      </c>
      <c r="AB198" s="170" t="n">
        <f aca="false">IF(AB197="Р",8,"")</f>
        <v>8</v>
      </c>
      <c r="AC198" s="170" t="n">
        <f aca="false">IF(AC197="Р",8,"")</f>
        <v>8</v>
      </c>
      <c r="AD198" s="170" t="n">
        <f aca="false">IF(AD197="Р",8,"")</f>
        <v>8</v>
      </c>
      <c r="AE198" s="170" t="n">
        <f aca="false">IF(AE197="Р",8,"")</f>
        <v>8</v>
      </c>
      <c r="AF198" s="170" t="str">
        <f aca="false">IF(AF197="Р",8,"")</f>
        <v/>
      </c>
      <c r="AG198" s="170" t="str">
        <f aca="false">IF(AG197="Р",8,"")</f>
        <v/>
      </c>
      <c r="AH198" s="76"/>
      <c r="AI198" s="76"/>
      <c r="AJ198" s="79"/>
      <c r="AK198" s="93"/>
      <c r="AL198" s="94"/>
      <c r="AM198" s="95"/>
      <c r="AN198" s="96"/>
      <c r="AO198" s="70"/>
      <c r="AP198" s="70"/>
      <c r="AQ198" s="70"/>
      <c r="AR198" s="98"/>
      <c r="AS198" s="98"/>
      <c r="AT198" s="98"/>
      <c r="AU198" s="98"/>
      <c r="AV198" s="98"/>
      <c r="AW198" s="98"/>
      <c r="AX198" s="98"/>
      <c r="AY198" s="99"/>
      <c r="AZ198" s="99"/>
      <c r="BA198" s="73"/>
    </row>
    <row r="199" customFormat="false" ht="12.75" hidden="false" customHeight="true" outlineLevel="0" collapsed="false">
      <c r="A199" s="57"/>
      <c r="B199" s="58"/>
      <c r="C199" s="102"/>
      <c r="D199" s="60"/>
      <c r="E199" s="100"/>
      <c r="F199" s="82" t="str">
        <f aca="false">IF(F200&gt;0,"НУ","")</f>
        <v/>
      </c>
      <c r="G199" s="82" t="str">
        <f aca="false">IF(G200&gt;0,"НУ","")</f>
        <v/>
      </c>
      <c r="H199" s="82" t="str">
        <f aca="false">IF(H200&gt;0,"НУ","")</f>
        <v/>
      </c>
      <c r="I199" s="82" t="str">
        <f aca="false">IF(I200&gt;0,"НУ","")</f>
        <v/>
      </c>
      <c r="J199" s="82" t="str">
        <f aca="false">IF(J200&gt;0,"НУ","")</f>
        <v/>
      </c>
      <c r="K199" s="82" t="str">
        <f aca="false">IF(K200&gt;0,"НУ","")</f>
        <v/>
      </c>
      <c r="L199" s="82" t="str">
        <f aca="false">IF(L200&gt;0,"НУ","")</f>
        <v/>
      </c>
      <c r="M199" s="82" t="str">
        <f aca="false">IF(M200&gt;0,"НУ","")</f>
        <v/>
      </c>
      <c r="N199" s="82" t="str">
        <f aca="false">IF(N200&gt;0,"НУ","")</f>
        <v/>
      </c>
      <c r="O199" s="82" t="str">
        <f aca="false">IF(O200&gt;0,"НУ","")</f>
        <v/>
      </c>
      <c r="P199" s="82" t="str">
        <f aca="false">IF(P200&gt;0,"НУ","")</f>
        <v/>
      </c>
      <c r="Q199" s="82" t="str">
        <f aca="false">IF(Q200&gt;0,"НУ","")</f>
        <v/>
      </c>
      <c r="R199" s="82" t="str">
        <f aca="false">IF(R200&gt;0,"НУ","")</f>
        <v/>
      </c>
      <c r="S199" s="82" t="str">
        <f aca="false">IF(S200&gt;0,"НУ","")</f>
        <v/>
      </c>
      <c r="T199" s="82" t="str">
        <f aca="false">IF(T200&gt;0,"НУ","")</f>
        <v/>
      </c>
      <c r="U199" s="82" t="str">
        <f aca="false">IF(U200&gt;0,"НУ","")</f>
        <v/>
      </c>
      <c r="V199" s="82" t="str">
        <f aca="false">IF(V200&gt;0,"НУ","")</f>
        <v/>
      </c>
      <c r="W199" s="82" t="str">
        <f aca="false">IF(W200&gt;0,"НУ","")</f>
        <v/>
      </c>
      <c r="X199" s="82" t="str">
        <f aca="false">IF(X200&gt;0,"НУ","")</f>
        <v/>
      </c>
      <c r="Y199" s="82" t="str">
        <f aca="false">IF(Y200&gt;0,"НУ","")</f>
        <v/>
      </c>
      <c r="Z199" s="82" t="str">
        <f aca="false">IF(Z200&gt;0,"НУ","")</f>
        <v/>
      </c>
      <c r="AA199" s="82" t="str">
        <f aca="false">IF(AA200&gt;0,"НУ","")</f>
        <v/>
      </c>
      <c r="AB199" s="82" t="str">
        <f aca="false">IF(AB200&gt;0,"НУ","")</f>
        <v/>
      </c>
      <c r="AC199" s="82" t="str">
        <f aca="false">IF(AC200&gt;0,"НУ","")</f>
        <v/>
      </c>
      <c r="AD199" s="82" t="str">
        <f aca="false">IF(AD200&gt;0,"НУ","")</f>
        <v/>
      </c>
      <c r="AE199" s="82" t="str">
        <f aca="false">IF(AE200&gt;0,"НУ","")</f>
        <v/>
      </c>
      <c r="AF199" s="82" t="str">
        <f aca="false">IF(AF200&gt;0,"НУ","")</f>
        <v/>
      </c>
      <c r="AG199" s="82" t="str">
        <f aca="false">IF(AG200&gt;0,"НУ","")</f>
        <v/>
      </c>
      <c r="AH199" s="82"/>
      <c r="AI199" s="82"/>
      <c r="AJ199" s="173"/>
      <c r="AK199" s="93"/>
      <c r="AL199" s="94"/>
      <c r="AM199" s="95"/>
      <c r="AN199" s="96"/>
      <c r="AO199" s="70"/>
      <c r="AP199" s="70"/>
      <c r="AQ199" s="70"/>
      <c r="AR199" s="98"/>
      <c r="AS199" s="98"/>
      <c r="AT199" s="98"/>
      <c r="AU199" s="98"/>
      <c r="AV199" s="98"/>
      <c r="AW199" s="98"/>
      <c r="AX199" s="98"/>
      <c r="AY199" s="99"/>
      <c r="AZ199" s="99"/>
      <c r="BA199" s="73"/>
    </row>
    <row r="200" customFormat="false" ht="13.5" hidden="false" customHeight="true" outlineLevel="0" collapsed="false">
      <c r="A200" s="57"/>
      <c r="B200" s="58"/>
      <c r="C200" s="102"/>
      <c r="D200" s="60"/>
      <c r="E200" s="101"/>
      <c r="F200" s="87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91"/>
      <c r="AK200" s="93"/>
      <c r="AL200" s="94"/>
      <c r="AM200" s="95"/>
      <c r="AN200" s="96"/>
      <c r="AO200" s="70"/>
      <c r="AP200" s="70"/>
      <c r="AQ200" s="70"/>
      <c r="AR200" s="98"/>
      <c r="AS200" s="98"/>
      <c r="AT200" s="98"/>
      <c r="AU200" s="98"/>
      <c r="AV200" s="98"/>
      <c r="AW200" s="98"/>
      <c r="AX200" s="98"/>
      <c r="AY200" s="99"/>
      <c r="AZ200" s="99"/>
      <c r="BA200" s="73"/>
    </row>
    <row r="201" customFormat="false" ht="12.75" hidden="false" customHeight="true" outlineLevel="0" collapsed="false">
      <c r="A201" s="57" t="n">
        <v>48</v>
      </c>
      <c r="B201" s="58" t="str">
        <f aca="false">IFERROR(VLOOKUP($C201,Списки!$A$1:$C$3999,2,0),"")</f>
        <v/>
      </c>
      <c r="C201" s="102"/>
      <c r="D201" s="60" t="str">
        <f aca="false">IFERROR(VLOOKUP($C201,Списки!$A$1:$C$3999,3,0),"")</f>
        <v/>
      </c>
      <c r="E201" s="92"/>
      <c r="F201" s="61" t="str">
        <f aca="false">VLOOKUP(F$11,Графік!$A$5:$C$32,3,0)</f>
        <v>Р</v>
      </c>
      <c r="G201" s="158" t="str">
        <f aca="false">VLOOKUP(G$11,Графік!$A$5:$C$32,3,0)</f>
        <v>Р</v>
      </c>
      <c r="H201" s="158" t="str">
        <f aca="false">VLOOKUP(H$11,Графік!$A$5:$C$32,3,0)</f>
        <v>ВВ</v>
      </c>
      <c r="I201" s="158" t="str">
        <f aca="false">VLOOKUP(I$11,Графік!$A$5:$C$32,3,0)</f>
        <v>ВВ</v>
      </c>
      <c r="J201" s="158" t="str">
        <f aca="false">VLOOKUP(J$11,Графік!$A$5:$C$32,3,0)</f>
        <v>Р</v>
      </c>
      <c r="K201" s="158" t="str">
        <f aca="false">VLOOKUP(K$11,Графік!$A$5:$C$32,3,0)</f>
        <v>Р</v>
      </c>
      <c r="L201" s="158" t="str">
        <f aca="false">VLOOKUP(L$11,Графік!$A$5:$C$32,3,0)</f>
        <v>Р</v>
      </c>
      <c r="M201" s="158" t="str">
        <f aca="false">VLOOKUP(M$11,Графік!$A$5:$C$32,3,0)</f>
        <v>Р</v>
      </c>
      <c r="N201" s="158" t="str">
        <f aca="false">VLOOKUP(N$11,Графік!$A$5:$C$32,3,0)</f>
        <v>ВВ</v>
      </c>
      <c r="O201" s="158" t="str">
        <f aca="false">VLOOKUP(O$11,Графік!$A$5:$C$32,3,0)</f>
        <v>ВВ</v>
      </c>
      <c r="P201" s="158" t="str">
        <f aca="false">VLOOKUP(P$11,Графік!$A$5:$C$32,3,0)</f>
        <v>Р</v>
      </c>
      <c r="Q201" s="158" t="str">
        <f aca="false">VLOOKUP(Q$11,Графік!$A$5:$C$32,3,0)</f>
        <v>Р</v>
      </c>
      <c r="R201" s="158" t="str">
        <f aca="false">VLOOKUP(R$11,Графік!$A$5:$C$32,3,0)</f>
        <v>Р</v>
      </c>
      <c r="S201" s="158" t="str">
        <f aca="false">VLOOKUP(S$11,Графік!$A$5:$C$32,3,0)</f>
        <v>Р</v>
      </c>
      <c r="T201" s="158" t="str">
        <f aca="false">VLOOKUP(T$11,Графік!$A$5:$C$32,3,0)</f>
        <v>ВВ</v>
      </c>
      <c r="U201" s="158" t="str">
        <f aca="false">VLOOKUP(U$11,Графік!$A$5:$C$32,3,0)</f>
        <v>ВВ</v>
      </c>
      <c r="V201" s="158" t="str">
        <f aca="false">VLOOKUP(V$11,Графік!$A$5:$C$32,3,0)</f>
        <v>Р</v>
      </c>
      <c r="W201" s="158" t="str">
        <f aca="false">VLOOKUP(W$11,Графік!$A$5:$C$32,3,0)</f>
        <v>Р</v>
      </c>
      <c r="X201" s="158" t="str">
        <f aca="false">VLOOKUP(X$11,Графік!$A$5:$C$32,3,0)</f>
        <v>Р</v>
      </c>
      <c r="Y201" s="158" t="str">
        <f aca="false">VLOOKUP(Y$11,Графік!$A$5:$C$32,3,0)</f>
        <v>Р</v>
      </c>
      <c r="Z201" s="158" t="str">
        <f aca="false">VLOOKUP(Z$11,Графік!$A$5:$C$32,3,0)</f>
        <v>ВВ</v>
      </c>
      <c r="AA201" s="158" t="str">
        <f aca="false">VLOOKUP(AA$11,Графік!$A$5:$C$32,3,0)</f>
        <v>ВВ</v>
      </c>
      <c r="AB201" s="158" t="str">
        <f aca="false">VLOOKUP(AB$11,Графік!$A$5:$C$32,3,0)</f>
        <v>Р</v>
      </c>
      <c r="AC201" s="158" t="str">
        <f aca="false">VLOOKUP(AC$11,Графік!$A$5:$C$32,3,0)</f>
        <v>Р</v>
      </c>
      <c r="AD201" s="158" t="str">
        <f aca="false">VLOOKUP(AD$11,Графік!$A$5:$C$32,3,0)</f>
        <v>Р</v>
      </c>
      <c r="AE201" s="158" t="str">
        <f aca="false">VLOOKUP(AE$11,Графік!$A$5:$C$32,3,0)</f>
        <v>Р</v>
      </c>
      <c r="AF201" s="158" t="str">
        <f aca="false">VLOOKUP(AF$11,Графік!$A$5:$C$32,3,0)</f>
        <v>ВВ</v>
      </c>
      <c r="AG201" s="158" t="str">
        <f aca="false">VLOOKUP(AG$11,Графік!$A$5:$C$32,3,0)</f>
        <v>ВВ</v>
      </c>
      <c r="AH201" s="158"/>
      <c r="AI201" s="158"/>
      <c r="AJ201" s="161"/>
      <c r="AK201" s="93" t="n">
        <f aca="false">SUMIF($F201:$AJ204,"Р",$F202:$AJ202)</f>
        <v>144</v>
      </c>
      <c r="AL201" s="94" t="n">
        <f aca="false">SUMIF($F203:$AJ204,"НУ",$F204:$AJ204)</f>
        <v>0</v>
      </c>
      <c r="AM201" s="95" t="n">
        <f aca="false">SUMIF(F201:AJ204,"РВ",F202:AJ202)</f>
        <v>0</v>
      </c>
      <c r="AN201" s="96" t="n">
        <f aca="false">AK201+AL201+AM201</f>
        <v>144</v>
      </c>
      <c r="AO201" s="70" t="n">
        <f aca="false">COUNTIF($F201:$AJ204,"=Р")</f>
        <v>18</v>
      </c>
      <c r="AP201" s="97" t="n">
        <f aca="false">COUNTIF($F201:$AJ204,"=ВВ")</f>
        <v>10</v>
      </c>
      <c r="AQ201" s="97" t="n">
        <f aca="false">COUNTIF($F201:$AJ204,"=В")</f>
        <v>0</v>
      </c>
      <c r="AR201" s="98" t="n">
        <f aca="false">COUNTIF($F201:$AJ204,"=НА")</f>
        <v>0</v>
      </c>
      <c r="AS201" s="98" t="n">
        <f aca="false">COUNTIF(F201:AJ204,"=ТН")</f>
        <v>0</v>
      </c>
      <c r="AT201" s="98" t="n">
        <f aca="false">COUNTIF($F201:$AJ204,"=ВД")</f>
        <v>0</v>
      </c>
      <c r="AU201" s="98" t="n">
        <f aca="false">COUNTIF($F201:$AJ204,"=ВП")</f>
        <v>0</v>
      </c>
      <c r="AV201" s="98" t="n">
        <f aca="false">COUNTIF($F201:$AJ204,"=ДД")</f>
        <v>0</v>
      </c>
      <c r="AW201" s="98" t="n">
        <f aca="false">COUNTIF($F201:$AJ204,"=П")</f>
        <v>0</v>
      </c>
      <c r="AX201" s="98" t="n">
        <f aca="false">COUNTIF($F201:$AJ204,"=ПР")</f>
        <v>0</v>
      </c>
      <c r="AY201" s="99" t="n">
        <f aca="false">COUNTIF($F201:$AJ204,"=І")</f>
        <v>0</v>
      </c>
      <c r="AZ201" s="99" t="n">
        <f aca="false">COUNTIF($F201:$AJ204,"=НЗ")</f>
        <v>0</v>
      </c>
      <c r="BA201" s="73" t="str">
        <f aca="false">IF(C201&gt;1,Графік!$D$36,"")</f>
        <v/>
      </c>
    </row>
    <row r="202" customFormat="false" ht="12.75" hidden="false" customHeight="true" outlineLevel="0" collapsed="false">
      <c r="A202" s="57"/>
      <c r="B202" s="58"/>
      <c r="C202" s="102"/>
      <c r="D202" s="60"/>
      <c r="E202" s="100"/>
      <c r="F202" s="75" t="n">
        <f aca="false">IF(F201="Р",8,"")</f>
        <v>8</v>
      </c>
      <c r="G202" s="76" t="n">
        <f aca="false">IF(G201="Р",8,"")</f>
        <v>8</v>
      </c>
      <c r="H202" s="170" t="str">
        <f aca="false">IF(H201="Р",8,"")</f>
        <v/>
      </c>
      <c r="I202" s="170" t="str">
        <f aca="false">IF(I201="Р",8,"")</f>
        <v/>
      </c>
      <c r="J202" s="170" t="n">
        <f aca="false">IF(J201="Р",8,"")</f>
        <v>8</v>
      </c>
      <c r="K202" s="170" t="n">
        <f aca="false">IF(K201="Р",8,"")</f>
        <v>8</v>
      </c>
      <c r="L202" s="170" t="n">
        <f aca="false">IF(L201="Р",8,"")</f>
        <v>8</v>
      </c>
      <c r="M202" s="170" t="n">
        <f aca="false">IF(M201="Р",8,"")</f>
        <v>8</v>
      </c>
      <c r="N202" s="170" t="str">
        <f aca="false">IF(N201="Р",8,"")</f>
        <v/>
      </c>
      <c r="O202" s="170" t="str">
        <f aca="false">IF(O201="Р",8,"")</f>
        <v/>
      </c>
      <c r="P202" s="170" t="n">
        <f aca="false">IF(P201="Р",8,"")</f>
        <v>8</v>
      </c>
      <c r="Q202" s="170" t="n">
        <f aca="false">IF(Q201="Р",8,"")</f>
        <v>8</v>
      </c>
      <c r="R202" s="170" t="n">
        <f aca="false">IF(R201="Р",8,"")</f>
        <v>8</v>
      </c>
      <c r="S202" s="170" t="n">
        <f aca="false">IF(S201="Р",8,"")</f>
        <v>8</v>
      </c>
      <c r="T202" s="170" t="str">
        <f aca="false">IF(T201="Р",8,"")</f>
        <v/>
      </c>
      <c r="U202" s="170" t="str">
        <f aca="false">IF(U201="Р",8,"")</f>
        <v/>
      </c>
      <c r="V202" s="170" t="n">
        <f aca="false">IF(V201="Р",8,"")</f>
        <v>8</v>
      </c>
      <c r="W202" s="170" t="n">
        <f aca="false">IF(W201="Р",8,"")</f>
        <v>8</v>
      </c>
      <c r="X202" s="170" t="n">
        <f aca="false">IF(X201="Р",8,"")</f>
        <v>8</v>
      </c>
      <c r="Y202" s="170" t="n">
        <f aca="false">IF(Y201="Р",8,"")</f>
        <v>8</v>
      </c>
      <c r="Z202" s="170" t="str">
        <f aca="false">IF(Z201="Р",8,"")</f>
        <v/>
      </c>
      <c r="AA202" s="170" t="str">
        <f aca="false">IF(AA201="Р",8,"")</f>
        <v/>
      </c>
      <c r="AB202" s="170" t="n">
        <f aca="false">IF(AB201="Р",8,"")</f>
        <v>8</v>
      </c>
      <c r="AC202" s="170" t="n">
        <f aca="false">IF(AC201="Р",8,"")</f>
        <v>8</v>
      </c>
      <c r="AD202" s="170" t="n">
        <f aca="false">IF(AD201="Р",8,"")</f>
        <v>8</v>
      </c>
      <c r="AE202" s="170" t="n">
        <f aca="false">IF(AE201="Р",8,"")</f>
        <v>8</v>
      </c>
      <c r="AF202" s="170" t="str">
        <f aca="false">IF(AF201="Р",8,"")</f>
        <v/>
      </c>
      <c r="AG202" s="170" t="str">
        <f aca="false">IF(AG201="Р",8,"")</f>
        <v/>
      </c>
      <c r="AH202" s="76"/>
      <c r="AI202" s="76"/>
      <c r="AJ202" s="79"/>
      <c r="AK202" s="93"/>
      <c r="AL202" s="94"/>
      <c r="AM202" s="95"/>
      <c r="AN202" s="96"/>
      <c r="AO202" s="70"/>
      <c r="AP202" s="70"/>
      <c r="AQ202" s="70"/>
      <c r="AR202" s="98"/>
      <c r="AS202" s="98"/>
      <c r="AT202" s="98"/>
      <c r="AU202" s="98"/>
      <c r="AV202" s="98"/>
      <c r="AW202" s="98"/>
      <c r="AX202" s="98"/>
      <c r="AY202" s="99"/>
      <c r="AZ202" s="99"/>
      <c r="BA202" s="73"/>
    </row>
    <row r="203" customFormat="false" ht="12.75" hidden="false" customHeight="true" outlineLevel="0" collapsed="false">
      <c r="A203" s="57"/>
      <c r="B203" s="58"/>
      <c r="C203" s="102"/>
      <c r="D203" s="60"/>
      <c r="E203" s="100"/>
      <c r="F203" s="82" t="str">
        <f aca="false">IF(F204&gt;0,"НУ","")</f>
        <v/>
      </c>
      <c r="G203" s="82" t="str">
        <f aca="false">IF(G204&gt;0,"НУ","")</f>
        <v/>
      </c>
      <c r="H203" s="82" t="str">
        <f aca="false">IF(H204&gt;0,"НУ","")</f>
        <v/>
      </c>
      <c r="I203" s="82" t="str">
        <f aca="false">IF(I204&gt;0,"НУ","")</f>
        <v/>
      </c>
      <c r="J203" s="82" t="str">
        <f aca="false">IF(J204&gt;0,"НУ","")</f>
        <v/>
      </c>
      <c r="K203" s="82" t="str">
        <f aca="false">IF(K204&gt;0,"НУ","")</f>
        <v/>
      </c>
      <c r="L203" s="82" t="str">
        <f aca="false">IF(L204&gt;0,"НУ","")</f>
        <v/>
      </c>
      <c r="M203" s="82" t="str">
        <f aca="false">IF(M204&gt;0,"НУ","")</f>
        <v/>
      </c>
      <c r="N203" s="82" t="str">
        <f aca="false">IF(N204&gt;0,"НУ","")</f>
        <v/>
      </c>
      <c r="O203" s="82" t="str">
        <f aca="false">IF(O204&gt;0,"НУ","")</f>
        <v/>
      </c>
      <c r="P203" s="82" t="str">
        <f aca="false">IF(P204&gt;0,"НУ","")</f>
        <v/>
      </c>
      <c r="Q203" s="82" t="str">
        <f aca="false">IF(Q204&gt;0,"НУ","")</f>
        <v/>
      </c>
      <c r="R203" s="82" t="str">
        <f aca="false">IF(R204&gt;0,"НУ","")</f>
        <v/>
      </c>
      <c r="S203" s="82" t="str">
        <f aca="false">IF(S204&gt;0,"НУ","")</f>
        <v/>
      </c>
      <c r="T203" s="82" t="str">
        <f aca="false">IF(T204&gt;0,"НУ","")</f>
        <v/>
      </c>
      <c r="U203" s="82" t="str">
        <f aca="false">IF(U204&gt;0,"НУ","")</f>
        <v/>
      </c>
      <c r="V203" s="82" t="str">
        <f aca="false">IF(V204&gt;0,"НУ","")</f>
        <v/>
      </c>
      <c r="W203" s="82" t="str">
        <f aca="false">IF(W204&gt;0,"НУ","")</f>
        <v/>
      </c>
      <c r="X203" s="82" t="str">
        <f aca="false">IF(X204&gt;0,"НУ","")</f>
        <v/>
      </c>
      <c r="Y203" s="82" t="str">
        <f aca="false">IF(Y204&gt;0,"НУ","")</f>
        <v/>
      </c>
      <c r="Z203" s="82" t="str">
        <f aca="false">IF(Z204&gt;0,"НУ","")</f>
        <v/>
      </c>
      <c r="AA203" s="82" t="str">
        <f aca="false">IF(AA204&gt;0,"НУ","")</f>
        <v/>
      </c>
      <c r="AB203" s="82" t="str">
        <f aca="false">IF(AB204&gt;0,"НУ","")</f>
        <v/>
      </c>
      <c r="AC203" s="82" t="str">
        <f aca="false">IF(AC204&gt;0,"НУ","")</f>
        <v/>
      </c>
      <c r="AD203" s="82" t="str">
        <f aca="false">IF(AD204&gt;0,"НУ","")</f>
        <v/>
      </c>
      <c r="AE203" s="82" t="str">
        <f aca="false">IF(AE204&gt;0,"НУ","")</f>
        <v/>
      </c>
      <c r="AF203" s="82" t="str">
        <f aca="false">IF(AF204&gt;0,"НУ","")</f>
        <v/>
      </c>
      <c r="AG203" s="82" t="str">
        <f aca="false">IF(AG204&gt;0,"НУ","")</f>
        <v/>
      </c>
      <c r="AH203" s="82"/>
      <c r="AI203" s="82"/>
      <c r="AJ203" s="173"/>
      <c r="AK203" s="93"/>
      <c r="AL203" s="94"/>
      <c r="AM203" s="95"/>
      <c r="AN203" s="96"/>
      <c r="AO203" s="70"/>
      <c r="AP203" s="70"/>
      <c r="AQ203" s="70"/>
      <c r="AR203" s="98"/>
      <c r="AS203" s="98"/>
      <c r="AT203" s="98"/>
      <c r="AU203" s="98"/>
      <c r="AV203" s="98"/>
      <c r="AW203" s="98"/>
      <c r="AX203" s="98"/>
      <c r="AY203" s="99"/>
      <c r="AZ203" s="99"/>
      <c r="BA203" s="73"/>
    </row>
    <row r="204" customFormat="false" ht="13.5" hidden="false" customHeight="true" outlineLevel="0" collapsed="false">
      <c r="A204" s="57"/>
      <c r="B204" s="58"/>
      <c r="C204" s="102"/>
      <c r="D204" s="60"/>
      <c r="E204" s="101"/>
      <c r="F204" s="87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91"/>
      <c r="AK204" s="93"/>
      <c r="AL204" s="94"/>
      <c r="AM204" s="95"/>
      <c r="AN204" s="96"/>
      <c r="AO204" s="70"/>
      <c r="AP204" s="70"/>
      <c r="AQ204" s="70"/>
      <c r="AR204" s="98"/>
      <c r="AS204" s="98"/>
      <c r="AT204" s="98"/>
      <c r="AU204" s="98"/>
      <c r="AV204" s="98"/>
      <c r="AW204" s="98"/>
      <c r="AX204" s="98"/>
      <c r="AY204" s="99"/>
      <c r="AZ204" s="99"/>
      <c r="BA204" s="73"/>
    </row>
    <row r="205" customFormat="false" ht="12.75" hidden="false" customHeight="true" outlineLevel="0" collapsed="false">
      <c r="A205" s="57" t="n">
        <v>49</v>
      </c>
      <c r="B205" s="58" t="str">
        <f aca="false">IFERROR(VLOOKUP($C205,Списки!$A$1:$C$3999,2,0),"")</f>
        <v/>
      </c>
      <c r="C205" s="102"/>
      <c r="D205" s="60" t="str">
        <f aca="false">IFERROR(VLOOKUP($C205,Списки!$A$1:$C$3999,3,0),"")</f>
        <v/>
      </c>
      <c r="E205" s="92"/>
      <c r="F205" s="61" t="str">
        <f aca="false">VLOOKUP(F$11,Графік!$A$5:$C$32,3,0)</f>
        <v>Р</v>
      </c>
      <c r="G205" s="158" t="str">
        <f aca="false">VLOOKUP(G$11,Графік!$A$5:$C$32,3,0)</f>
        <v>Р</v>
      </c>
      <c r="H205" s="158" t="str">
        <f aca="false">VLOOKUP(H$11,Графік!$A$5:$C$32,3,0)</f>
        <v>ВВ</v>
      </c>
      <c r="I205" s="158" t="str">
        <f aca="false">VLOOKUP(I$11,Графік!$A$5:$C$32,3,0)</f>
        <v>ВВ</v>
      </c>
      <c r="J205" s="158" t="str">
        <f aca="false">VLOOKUP(J$11,Графік!$A$5:$C$32,3,0)</f>
        <v>Р</v>
      </c>
      <c r="K205" s="158" t="str">
        <f aca="false">VLOOKUP(K$11,Графік!$A$5:$C$32,3,0)</f>
        <v>Р</v>
      </c>
      <c r="L205" s="158" t="str">
        <f aca="false">VLOOKUP(L$11,Графік!$A$5:$C$32,3,0)</f>
        <v>Р</v>
      </c>
      <c r="M205" s="158" t="str">
        <f aca="false">VLOOKUP(M$11,Графік!$A$5:$C$32,3,0)</f>
        <v>Р</v>
      </c>
      <c r="N205" s="158" t="str">
        <f aca="false">VLOOKUP(N$11,Графік!$A$5:$C$32,3,0)</f>
        <v>ВВ</v>
      </c>
      <c r="O205" s="158" t="str">
        <f aca="false">VLOOKUP(O$11,Графік!$A$5:$C$32,3,0)</f>
        <v>ВВ</v>
      </c>
      <c r="P205" s="158" t="str">
        <f aca="false">VLOOKUP(P$11,Графік!$A$5:$C$32,3,0)</f>
        <v>Р</v>
      </c>
      <c r="Q205" s="158" t="str">
        <f aca="false">VLOOKUP(Q$11,Графік!$A$5:$C$32,3,0)</f>
        <v>Р</v>
      </c>
      <c r="R205" s="158" t="str">
        <f aca="false">VLOOKUP(R$11,Графік!$A$5:$C$32,3,0)</f>
        <v>Р</v>
      </c>
      <c r="S205" s="158" t="str">
        <f aca="false">VLOOKUP(S$11,Графік!$A$5:$C$32,3,0)</f>
        <v>Р</v>
      </c>
      <c r="T205" s="158" t="str">
        <f aca="false">VLOOKUP(T$11,Графік!$A$5:$C$32,3,0)</f>
        <v>ВВ</v>
      </c>
      <c r="U205" s="158" t="str">
        <f aca="false">VLOOKUP(U$11,Графік!$A$5:$C$32,3,0)</f>
        <v>ВВ</v>
      </c>
      <c r="V205" s="158" t="str">
        <f aca="false">VLOOKUP(V$11,Графік!$A$5:$C$32,3,0)</f>
        <v>Р</v>
      </c>
      <c r="W205" s="158" t="str">
        <f aca="false">VLOOKUP(W$11,Графік!$A$5:$C$32,3,0)</f>
        <v>Р</v>
      </c>
      <c r="X205" s="158" t="str">
        <f aca="false">VLOOKUP(X$11,Графік!$A$5:$C$32,3,0)</f>
        <v>Р</v>
      </c>
      <c r="Y205" s="158" t="str">
        <f aca="false">VLOOKUP(Y$11,Графік!$A$5:$C$32,3,0)</f>
        <v>Р</v>
      </c>
      <c r="Z205" s="158" t="str">
        <f aca="false">VLOOKUP(Z$11,Графік!$A$5:$C$32,3,0)</f>
        <v>ВВ</v>
      </c>
      <c r="AA205" s="158" t="str">
        <f aca="false">VLOOKUP(AA$11,Графік!$A$5:$C$32,3,0)</f>
        <v>ВВ</v>
      </c>
      <c r="AB205" s="158" t="str">
        <f aca="false">VLOOKUP(AB$11,Графік!$A$5:$C$32,3,0)</f>
        <v>Р</v>
      </c>
      <c r="AC205" s="158" t="str">
        <f aca="false">VLOOKUP(AC$11,Графік!$A$5:$C$32,3,0)</f>
        <v>Р</v>
      </c>
      <c r="AD205" s="158" t="str">
        <f aca="false">VLOOKUP(AD$11,Графік!$A$5:$C$32,3,0)</f>
        <v>Р</v>
      </c>
      <c r="AE205" s="158" t="str">
        <f aca="false">VLOOKUP(AE$11,Графік!$A$5:$C$32,3,0)</f>
        <v>Р</v>
      </c>
      <c r="AF205" s="158" t="str">
        <f aca="false">VLOOKUP(AF$11,Графік!$A$5:$C$32,3,0)</f>
        <v>ВВ</v>
      </c>
      <c r="AG205" s="158" t="str">
        <f aca="false">VLOOKUP(AG$11,Графік!$A$5:$C$32,3,0)</f>
        <v>ВВ</v>
      </c>
      <c r="AH205" s="158"/>
      <c r="AI205" s="158"/>
      <c r="AJ205" s="161"/>
      <c r="AK205" s="93" t="n">
        <f aca="false">SUMIF($F205:$AJ208,"Р",$F206:$AJ206)</f>
        <v>144</v>
      </c>
      <c r="AL205" s="94" t="n">
        <f aca="false">SUMIF($F207:$AJ208,"НУ",$F208:$AJ208)</f>
        <v>0</v>
      </c>
      <c r="AM205" s="95" t="n">
        <f aca="false">SUMIF(F205:AJ208,"РВ",F206:AJ206)</f>
        <v>0</v>
      </c>
      <c r="AN205" s="96" t="n">
        <f aca="false">AK205+AL205+AM205</f>
        <v>144</v>
      </c>
      <c r="AO205" s="70" t="n">
        <f aca="false">COUNTIF($F205:$AJ208,"=Р")</f>
        <v>18</v>
      </c>
      <c r="AP205" s="97" t="n">
        <f aca="false">COUNTIF($F205:$AJ208,"=ВВ")</f>
        <v>10</v>
      </c>
      <c r="AQ205" s="97" t="n">
        <f aca="false">COUNTIF($F205:$AJ208,"=В")</f>
        <v>0</v>
      </c>
      <c r="AR205" s="98" t="n">
        <f aca="false">COUNTIF($F205:$AJ208,"=НА")</f>
        <v>0</v>
      </c>
      <c r="AS205" s="98" t="n">
        <f aca="false">COUNTIF(F205:AJ208,"=ТН")</f>
        <v>0</v>
      </c>
      <c r="AT205" s="98" t="n">
        <f aca="false">COUNTIF($F205:$AJ208,"=ВД")</f>
        <v>0</v>
      </c>
      <c r="AU205" s="98" t="n">
        <f aca="false">COUNTIF($F205:$AJ208,"=ВП")</f>
        <v>0</v>
      </c>
      <c r="AV205" s="98" t="n">
        <f aca="false">COUNTIF($F205:$AJ208,"=ДД")</f>
        <v>0</v>
      </c>
      <c r="AW205" s="98" t="n">
        <f aca="false">COUNTIF($F205:$AJ208,"=П")</f>
        <v>0</v>
      </c>
      <c r="AX205" s="98" t="n">
        <f aca="false">COUNTIF($F205:$AJ208,"=ПР")</f>
        <v>0</v>
      </c>
      <c r="AY205" s="99" t="n">
        <f aca="false">COUNTIF($F205:$AJ208,"=І")</f>
        <v>0</v>
      </c>
      <c r="AZ205" s="99" t="n">
        <f aca="false">COUNTIF($F205:$AJ208,"=НЗ")</f>
        <v>0</v>
      </c>
      <c r="BA205" s="73" t="str">
        <f aca="false">IF(C205&gt;1,Графік!$D$36,"")</f>
        <v/>
      </c>
    </row>
    <row r="206" customFormat="false" ht="12.75" hidden="false" customHeight="true" outlineLevel="0" collapsed="false">
      <c r="A206" s="57"/>
      <c r="B206" s="58"/>
      <c r="C206" s="102"/>
      <c r="D206" s="60"/>
      <c r="E206" s="100"/>
      <c r="F206" s="75" t="n">
        <f aca="false">IF(F205="Р",8,"")</f>
        <v>8</v>
      </c>
      <c r="G206" s="76" t="n">
        <f aca="false">IF(G205="Р",8,"")</f>
        <v>8</v>
      </c>
      <c r="H206" s="170" t="str">
        <f aca="false">IF(H205="Р",8,"")</f>
        <v/>
      </c>
      <c r="I206" s="170" t="str">
        <f aca="false">IF(I205="Р",8,"")</f>
        <v/>
      </c>
      <c r="J206" s="170" t="n">
        <f aca="false">IF(J205="Р",8,"")</f>
        <v>8</v>
      </c>
      <c r="K206" s="170" t="n">
        <f aca="false">IF(K205="Р",8,"")</f>
        <v>8</v>
      </c>
      <c r="L206" s="170" t="n">
        <f aca="false">IF(L205="Р",8,"")</f>
        <v>8</v>
      </c>
      <c r="M206" s="170" t="n">
        <f aca="false">IF(M205="Р",8,"")</f>
        <v>8</v>
      </c>
      <c r="N206" s="170" t="str">
        <f aca="false">IF(N205="Р",8,"")</f>
        <v/>
      </c>
      <c r="O206" s="170" t="str">
        <f aca="false">IF(O205="Р",8,"")</f>
        <v/>
      </c>
      <c r="P206" s="170" t="n">
        <f aca="false">IF(P205="Р",8,"")</f>
        <v>8</v>
      </c>
      <c r="Q206" s="170" t="n">
        <f aca="false">IF(Q205="Р",8,"")</f>
        <v>8</v>
      </c>
      <c r="R206" s="170" t="n">
        <f aca="false">IF(R205="Р",8,"")</f>
        <v>8</v>
      </c>
      <c r="S206" s="170" t="n">
        <f aca="false">IF(S205="Р",8,"")</f>
        <v>8</v>
      </c>
      <c r="T206" s="170" t="str">
        <f aca="false">IF(T205="Р",8,"")</f>
        <v/>
      </c>
      <c r="U206" s="170" t="str">
        <f aca="false">IF(U205="Р",8,"")</f>
        <v/>
      </c>
      <c r="V206" s="170" t="n">
        <f aca="false">IF(V205="Р",8,"")</f>
        <v>8</v>
      </c>
      <c r="W206" s="170" t="n">
        <f aca="false">IF(W205="Р",8,"")</f>
        <v>8</v>
      </c>
      <c r="X206" s="170" t="n">
        <f aca="false">IF(X205="Р",8,"")</f>
        <v>8</v>
      </c>
      <c r="Y206" s="170" t="n">
        <f aca="false">IF(Y205="Р",8,"")</f>
        <v>8</v>
      </c>
      <c r="Z206" s="170" t="str">
        <f aca="false">IF(Z205="Р",8,"")</f>
        <v/>
      </c>
      <c r="AA206" s="170" t="str">
        <f aca="false">IF(AA205="Р",8,"")</f>
        <v/>
      </c>
      <c r="AB206" s="170" t="n">
        <f aca="false">IF(AB205="Р",8,"")</f>
        <v>8</v>
      </c>
      <c r="AC206" s="170" t="n">
        <f aca="false">IF(AC205="Р",8,"")</f>
        <v>8</v>
      </c>
      <c r="AD206" s="170" t="n">
        <f aca="false">IF(AD205="Р",8,"")</f>
        <v>8</v>
      </c>
      <c r="AE206" s="170" t="n">
        <f aca="false">IF(AE205="Р",8,"")</f>
        <v>8</v>
      </c>
      <c r="AF206" s="170" t="str">
        <f aca="false">IF(AF205="Р",8,"")</f>
        <v/>
      </c>
      <c r="AG206" s="170" t="str">
        <f aca="false">IF(AG205="Р",8,"")</f>
        <v/>
      </c>
      <c r="AH206" s="76"/>
      <c r="AI206" s="76"/>
      <c r="AJ206" s="79"/>
      <c r="AK206" s="93"/>
      <c r="AL206" s="94"/>
      <c r="AM206" s="95"/>
      <c r="AN206" s="96"/>
      <c r="AO206" s="70"/>
      <c r="AP206" s="70"/>
      <c r="AQ206" s="70"/>
      <c r="AR206" s="98"/>
      <c r="AS206" s="98"/>
      <c r="AT206" s="98"/>
      <c r="AU206" s="98"/>
      <c r="AV206" s="98"/>
      <c r="AW206" s="98"/>
      <c r="AX206" s="98"/>
      <c r="AY206" s="99"/>
      <c r="AZ206" s="99"/>
      <c r="BA206" s="73"/>
    </row>
    <row r="207" customFormat="false" ht="12.75" hidden="false" customHeight="true" outlineLevel="0" collapsed="false">
      <c r="A207" s="57"/>
      <c r="B207" s="58"/>
      <c r="C207" s="102"/>
      <c r="D207" s="60"/>
      <c r="E207" s="100"/>
      <c r="F207" s="82" t="str">
        <f aca="false">IF(F208&gt;0,"НУ","")</f>
        <v/>
      </c>
      <c r="G207" s="82" t="str">
        <f aca="false">IF(G208&gt;0,"НУ","")</f>
        <v/>
      </c>
      <c r="H207" s="82" t="str">
        <f aca="false">IF(H208&gt;0,"НУ","")</f>
        <v/>
      </c>
      <c r="I207" s="82" t="str">
        <f aca="false">IF(I208&gt;0,"НУ","")</f>
        <v/>
      </c>
      <c r="J207" s="82" t="str">
        <f aca="false">IF(J208&gt;0,"НУ","")</f>
        <v/>
      </c>
      <c r="K207" s="82" t="str">
        <f aca="false">IF(K208&gt;0,"НУ","")</f>
        <v/>
      </c>
      <c r="L207" s="82" t="str">
        <f aca="false">IF(L208&gt;0,"НУ","")</f>
        <v/>
      </c>
      <c r="M207" s="82" t="str">
        <f aca="false">IF(M208&gt;0,"НУ","")</f>
        <v/>
      </c>
      <c r="N207" s="82" t="str">
        <f aca="false">IF(N208&gt;0,"НУ","")</f>
        <v/>
      </c>
      <c r="O207" s="82" t="str">
        <f aca="false">IF(O208&gt;0,"НУ","")</f>
        <v/>
      </c>
      <c r="P207" s="82" t="str">
        <f aca="false">IF(P208&gt;0,"НУ","")</f>
        <v/>
      </c>
      <c r="Q207" s="82" t="str">
        <f aca="false">IF(Q208&gt;0,"НУ","")</f>
        <v/>
      </c>
      <c r="R207" s="82" t="str">
        <f aca="false">IF(R208&gt;0,"НУ","")</f>
        <v/>
      </c>
      <c r="S207" s="82" t="str">
        <f aca="false">IF(S208&gt;0,"НУ","")</f>
        <v/>
      </c>
      <c r="T207" s="82" t="str">
        <f aca="false">IF(T208&gt;0,"НУ","")</f>
        <v/>
      </c>
      <c r="U207" s="82" t="str">
        <f aca="false">IF(U208&gt;0,"НУ","")</f>
        <v/>
      </c>
      <c r="V207" s="82" t="str">
        <f aca="false">IF(V208&gt;0,"НУ","")</f>
        <v/>
      </c>
      <c r="W207" s="82" t="str">
        <f aca="false">IF(W208&gt;0,"НУ","")</f>
        <v/>
      </c>
      <c r="X207" s="82" t="str">
        <f aca="false">IF(X208&gt;0,"НУ","")</f>
        <v/>
      </c>
      <c r="Y207" s="82" t="str">
        <f aca="false">IF(Y208&gt;0,"НУ","")</f>
        <v/>
      </c>
      <c r="Z207" s="82" t="str">
        <f aca="false">IF(Z208&gt;0,"НУ","")</f>
        <v/>
      </c>
      <c r="AA207" s="82" t="str">
        <f aca="false">IF(AA208&gt;0,"НУ","")</f>
        <v/>
      </c>
      <c r="AB207" s="82" t="str">
        <f aca="false">IF(AB208&gt;0,"НУ","")</f>
        <v/>
      </c>
      <c r="AC207" s="82" t="str">
        <f aca="false">IF(AC208&gt;0,"НУ","")</f>
        <v/>
      </c>
      <c r="AD207" s="82" t="str">
        <f aca="false">IF(AD208&gt;0,"НУ","")</f>
        <v/>
      </c>
      <c r="AE207" s="82" t="str">
        <f aca="false">IF(AE208&gt;0,"НУ","")</f>
        <v/>
      </c>
      <c r="AF207" s="82" t="str">
        <f aca="false">IF(AF208&gt;0,"НУ","")</f>
        <v/>
      </c>
      <c r="AG207" s="82" t="str">
        <f aca="false">IF(AG208&gt;0,"НУ","")</f>
        <v/>
      </c>
      <c r="AH207" s="82"/>
      <c r="AI207" s="82"/>
      <c r="AJ207" s="173"/>
      <c r="AK207" s="93"/>
      <c r="AL207" s="94"/>
      <c r="AM207" s="95"/>
      <c r="AN207" s="96"/>
      <c r="AO207" s="70"/>
      <c r="AP207" s="70"/>
      <c r="AQ207" s="70"/>
      <c r="AR207" s="98"/>
      <c r="AS207" s="98"/>
      <c r="AT207" s="98"/>
      <c r="AU207" s="98"/>
      <c r="AV207" s="98"/>
      <c r="AW207" s="98"/>
      <c r="AX207" s="98"/>
      <c r="AY207" s="99"/>
      <c r="AZ207" s="99"/>
      <c r="BA207" s="73"/>
    </row>
    <row r="208" customFormat="false" ht="13.5" hidden="false" customHeight="true" outlineLevel="0" collapsed="false">
      <c r="A208" s="57"/>
      <c r="B208" s="58"/>
      <c r="C208" s="102"/>
      <c r="D208" s="60"/>
      <c r="E208" s="101"/>
      <c r="F208" s="87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91"/>
      <c r="AK208" s="93"/>
      <c r="AL208" s="94"/>
      <c r="AM208" s="95"/>
      <c r="AN208" s="96"/>
      <c r="AO208" s="70"/>
      <c r="AP208" s="70"/>
      <c r="AQ208" s="70"/>
      <c r="AR208" s="98"/>
      <c r="AS208" s="98"/>
      <c r="AT208" s="98"/>
      <c r="AU208" s="98"/>
      <c r="AV208" s="98"/>
      <c r="AW208" s="98"/>
      <c r="AX208" s="98"/>
      <c r="AY208" s="99"/>
      <c r="AZ208" s="99"/>
      <c r="BA208" s="73"/>
    </row>
    <row r="209" customFormat="false" ht="12.75" hidden="false" customHeight="true" outlineLevel="0" collapsed="false">
      <c r="A209" s="57" t="n">
        <v>50</v>
      </c>
      <c r="B209" s="58" t="str">
        <f aca="false">IFERROR(VLOOKUP($C209,Списки!$A$1:$C$3999,2,0),"")</f>
        <v/>
      </c>
      <c r="C209" s="102"/>
      <c r="D209" s="60" t="str">
        <f aca="false">IFERROR(VLOOKUP($C209,Списки!$A$1:$C$3999,3,0),"")</f>
        <v/>
      </c>
      <c r="E209" s="92"/>
      <c r="F209" s="61" t="str">
        <f aca="false">VLOOKUP(F$11,Графік!$A$5:$C$32,3,0)</f>
        <v>Р</v>
      </c>
      <c r="G209" s="158" t="str">
        <f aca="false">VLOOKUP(G$11,Графік!$A$5:$C$32,3,0)</f>
        <v>Р</v>
      </c>
      <c r="H209" s="158" t="str">
        <f aca="false">VLOOKUP(H$11,Графік!$A$5:$C$32,3,0)</f>
        <v>ВВ</v>
      </c>
      <c r="I209" s="158" t="str">
        <f aca="false">VLOOKUP(I$11,Графік!$A$5:$C$32,3,0)</f>
        <v>ВВ</v>
      </c>
      <c r="J209" s="158" t="str">
        <f aca="false">VLOOKUP(J$11,Графік!$A$5:$C$32,3,0)</f>
        <v>Р</v>
      </c>
      <c r="K209" s="158" t="str">
        <f aca="false">VLOOKUP(K$11,Графік!$A$5:$C$32,3,0)</f>
        <v>Р</v>
      </c>
      <c r="L209" s="158" t="str">
        <f aca="false">VLOOKUP(L$11,Графік!$A$5:$C$32,3,0)</f>
        <v>Р</v>
      </c>
      <c r="M209" s="158" t="str">
        <f aca="false">VLOOKUP(M$11,Графік!$A$5:$C$32,3,0)</f>
        <v>Р</v>
      </c>
      <c r="N209" s="158" t="str">
        <f aca="false">VLOOKUP(N$11,Графік!$A$5:$C$32,3,0)</f>
        <v>ВВ</v>
      </c>
      <c r="O209" s="158" t="str">
        <f aca="false">VLOOKUP(O$11,Графік!$A$5:$C$32,3,0)</f>
        <v>ВВ</v>
      </c>
      <c r="P209" s="158" t="str">
        <f aca="false">VLOOKUP(P$11,Графік!$A$5:$C$32,3,0)</f>
        <v>Р</v>
      </c>
      <c r="Q209" s="158" t="str">
        <f aca="false">VLOOKUP(Q$11,Графік!$A$5:$C$32,3,0)</f>
        <v>Р</v>
      </c>
      <c r="R209" s="158" t="str">
        <f aca="false">VLOOKUP(R$11,Графік!$A$5:$C$32,3,0)</f>
        <v>Р</v>
      </c>
      <c r="S209" s="158" t="str">
        <f aca="false">VLOOKUP(S$11,Графік!$A$5:$C$32,3,0)</f>
        <v>Р</v>
      </c>
      <c r="T209" s="158" t="str">
        <f aca="false">VLOOKUP(T$11,Графік!$A$5:$C$32,3,0)</f>
        <v>ВВ</v>
      </c>
      <c r="U209" s="158" t="str">
        <f aca="false">VLOOKUP(U$11,Графік!$A$5:$C$32,3,0)</f>
        <v>ВВ</v>
      </c>
      <c r="V209" s="158" t="str">
        <f aca="false">VLOOKUP(V$11,Графік!$A$5:$C$32,3,0)</f>
        <v>Р</v>
      </c>
      <c r="W209" s="158" t="str">
        <f aca="false">VLOOKUP(W$11,Графік!$A$5:$C$32,3,0)</f>
        <v>Р</v>
      </c>
      <c r="X209" s="158" t="str">
        <f aca="false">VLOOKUP(X$11,Графік!$A$5:$C$32,3,0)</f>
        <v>Р</v>
      </c>
      <c r="Y209" s="158" t="str">
        <f aca="false">VLOOKUP(Y$11,Графік!$A$5:$C$32,3,0)</f>
        <v>Р</v>
      </c>
      <c r="Z209" s="158" t="str">
        <f aca="false">VLOOKUP(Z$11,Графік!$A$5:$C$32,3,0)</f>
        <v>ВВ</v>
      </c>
      <c r="AA209" s="158" t="str">
        <f aca="false">VLOOKUP(AA$11,Графік!$A$5:$C$32,3,0)</f>
        <v>ВВ</v>
      </c>
      <c r="AB209" s="158" t="str">
        <f aca="false">VLOOKUP(AB$11,Графік!$A$5:$C$32,3,0)</f>
        <v>Р</v>
      </c>
      <c r="AC209" s="158" t="str">
        <f aca="false">VLOOKUP(AC$11,Графік!$A$5:$C$32,3,0)</f>
        <v>Р</v>
      </c>
      <c r="AD209" s="158" t="str">
        <f aca="false">VLOOKUP(AD$11,Графік!$A$5:$C$32,3,0)</f>
        <v>Р</v>
      </c>
      <c r="AE209" s="158" t="str">
        <f aca="false">VLOOKUP(AE$11,Графік!$A$5:$C$32,3,0)</f>
        <v>Р</v>
      </c>
      <c r="AF209" s="158" t="str">
        <f aca="false">VLOOKUP(AF$11,Графік!$A$5:$C$32,3,0)</f>
        <v>ВВ</v>
      </c>
      <c r="AG209" s="158" t="str">
        <f aca="false">VLOOKUP(AG$11,Графік!$A$5:$C$32,3,0)</f>
        <v>ВВ</v>
      </c>
      <c r="AH209" s="158"/>
      <c r="AI209" s="158"/>
      <c r="AJ209" s="161"/>
      <c r="AK209" s="93" t="n">
        <f aca="false">SUMIF($F209:$AJ212,"Р",$F210:$AJ210)</f>
        <v>144</v>
      </c>
      <c r="AL209" s="94" t="n">
        <f aca="false">SUMIF($F211:$AJ212,"НУ",$F212:$AJ212)</f>
        <v>0</v>
      </c>
      <c r="AM209" s="95" t="n">
        <f aca="false">SUMIF(F209:AJ212,"РВ",F210:AJ210)</f>
        <v>0</v>
      </c>
      <c r="AN209" s="96" t="n">
        <f aca="false">AK209+AL209+AM209</f>
        <v>144</v>
      </c>
      <c r="AO209" s="70" t="n">
        <f aca="false">COUNTIF($F209:$AJ212,"=Р")</f>
        <v>18</v>
      </c>
      <c r="AP209" s="97" t="n">
        <f aca="false">COUNTIF($F209:$AJ212,"=ВВ")</f>
        <v>10</v>
      </c>
      <c r="AQ209" s="97" t="n">
        <f aca="false">COUNTIF($F209:$AJ212,"=В")</f>
        <v>0</v>
      </c>
      <c r="AR209" s="98" t="n">
        <f aca="false">COUNTIF($F209:$AJ212,"=НА")</f>
        <v>0</v>
      </c>
      <c r="AS209" s="98" t="n">
        <f aca="false">COUNTIF(F209:AJ212,"=ТН")</f>
        <v>0</v>
      </c>
      <c r="AT209" s="98" t="n">
        <f aca="false">COUNTIF($F209:$AJ212,"=ВД")</f>
        <v>0</v>
      </c>
      <c r="AU209" s="98" t="n">
        <f aca="false">COUNTIF($F209:$AJ212,"=ВП")</f>
        <v>0</v>
      </c>
      <c r="AV209" s="98" t="n">
        <f aca="false">COUNTIF($F209:$AJ212,"=ДД")</f>
        <v>0</v>
      </c>
      <c r="AW209" s="98" t="n">
        <f aca="false">COUNTIF($F209:$AJ212,"=П")</f>
        <v>0</v>
      </c>
      <c r="AX209" s="98" t="n">
        <f aca="false">COUNTIF($F209:$AJ212,"=ПР")</f>
        <v>0</v>
      </c>
      <c r="AY209" s="99" t="n">
        <f aca="false">COUNTIF($F209:$AJ212,"=І")</f>
        <v>0</v>
      </c>
      <c r="AZ209" s="99" t="n">
        <f aca="false">COUNTIF($F209:$AJ212,"=НЗ")</f>
        <v>0</v>
      </c>
      <c r="BA209" s="73" t="str">
        <f aca="false">IF(C209&gt;1,Графік!$D$36,"")</f>
        <v/>
      </c>
    </row>
    <row r="210" customFormat="false" ht="12.75" hidden="false" customHeight="true" outlineLevel="0" collapsed="false">
      <c r="A210" s="57"/>
      <c r="B210" s="58"/>
      <c r="C210" s="102"/>
      <c r="D210" s="60"/>
      <c r="E210" s="100"/>
      <c r="F210" s="75" t="n">
        <f aca="false">IF(F209="Р",8,"")</f>
        <v>8</v>
      </c>
      <c r="G210" s="76" t="n">
        <f aca="false">IF(G209="Р",8,"")</f>
        <v>8</v>
      </c>
      <c r="H210" s="170" t="str">
        <f aca="false">IF(H209="Р",8,"")</f>
        <v/>
      </c>
      <c r="I210" s="170" t="str">
        <f aca="false">IF(I209="Р",8,"")</f>
        <v/>
      </c>
      <c r="J210" s="170" t="n">
        <f aca="false">IF(J209="Р",8,"")</f>
        <v>8</v>
      </c>
      <c r="K210" s="170" t="n">
        <f aca="false">IF(K209="Р",8,"")</f>
        <v>8</v>
      </c>
      <c r="L210" s="170" t="n">
        <f aca="false">IF(L209="Р",8,"")</f>
        <v>8</v>
      </c>
      <c r="M210" s="170" t="n">
        <f aca="false">IF(M209="Р",8,"")</f>
        <v>8</v>
      </c>
      <c r="N210" s="170" t="str">
        <f aca="false">IF(N209="Р",8,"")</f>
        <v/>
      </c>
      <c r="O210" s="170" t="str">
        <f aca="false">IF(O209="Р",8,"")</f>
        <v/>
      </c>
      <c r="P210" s="170" t="n">
        <f aca="false">IF(P209="Р",8,"")</f>
        <v>8</v>
      </c>
      <c r="Q210" s="170" t="n">
        <f aca="false">IF(Q209="Р",8,"")</f>
        <v>8</v>
      </c>
      <c r="R210" s="170" t="n">
        <f aca="false">IF(R209="Р",8,"")</f>
        <v>8</v>
      </c>
      <c r="S210" s="170" t="n">
        <f aca="false">IF(S209="Р",8,"")</f>
        <v>8</v>
      </c>
      <c r="T210" s="170" t="str">
        <f aca="false">IF(T209="Р",8,"")</f>
        <v/>
      </c>
      <c r="U210" s="170" t="str">
        <f aca="false">IF(U209="Р",8,"")</f>
        <v/>
      </c>
      <c r="V210" s="170" t="n">
        <f aca="false">IF(V209="Р",8,"")</f>
        <v>8</v>
      </c>
      <c r="W210" s="170" t="n">
        <f aca="false">IF(W209="Р",8,"")</f>
        <v>8</v>
      </c>
      <c r="X210" s="170" t="n">
        <f aca="false">IF(X209="Р",8,"")</f>
        <v>8</v>
      </c>
      <c r="Y210" s="170" t="n">
        <f aca="false">IF(Y209="Р",8,"")</f>
        <v>8</v>
      </c>
      <c r="Z210" s="170" t="str">
        <f aca="false">IF(Z209="Р",8,"")</f>
        <v/>
      </c>
      <c r="AA210" s="170" t="str">
        <f aca="false">IF(AA209="Р",8,"")</f>
        <v/>
      </c>
      <c r="AB210" s="170" t="n">
        <f aca="false">IF(AB209="Р",8,"")</f>
        <v>8</v>
      </c>
      <c r="AC210" s="170" t="n">
        <f aca="false">IF(AC209="Р",8,"")</f>
        <v>8</v>
      </c>
      <c r="AD210" s="170" t="n">
        <f aca="false">IF(AD209="Р",8,"")</f>
        <v>8</v>
      </c>
      <c r="AE210" s="170" t="n">
        <f aca="false">IF(AE209="Р",8,"")</f>
        <v>8</v>
      </c>
      <c r="AF210" s="170" t="str">
        <f aca="false">IF(AF209="Р",8,"")</f>
        <v/>
      </c>
      <c r="AG210" s="170" t="str">
        <f aca="false">IF(AG209="Р",8,"")</f>
        <v/>
      </c>
      <c r="AH210" s="76"/>
      <c r="AI210" s="76"/>
      <c r="AJ210" s="79"/>
      <c r="AK210" s="93"/>
      <c r="AL210" s="94"/>
      <c r="AM210" s="95"/>
      <c r="AN210" s="96"/>
      <c r="AO210" s="70"/>
      <c r="AP210" s="70"/>
      <c r="AQ210" s="70"/>
      <c r="AR210" s="98"/>
      <c r="AS210" s="98"/>
      <c r="AT210" s="98"/>
      <c r="AU210" s="98"/>
      <c r="AV210" s="98"/>
      <c r="AW210" s="98"/>
      <c r="AX210" s="98"/>
      <c r="AY210" s="99"/>
      <c r="AZ210" s="99"/>
      <c r="BA210" s="73"/>
    </row>
    <row r="211" customFormat="false" ht="12.75" hidden="false" customHeight="true" outlineLevel="0" collapsed="false">
      <c r="A211" s="57"/>
      <c r="B211" s="58"/>
      <c r="C211" s="102"/>
      <c r="D211" s="60"/>
      <c r="E211" s="100"/>
      <c r="F211" s="82" t="str">
        <f aca="false">IF(F212&gt;0,"НУ","")</f>
        <v/>
      </c>
      <c r="G211" s="82" t="str">
        <f aca="false">IF(G212&gt;0,"НУ","")</f>
        <v/>
      </c>
      <c r="H211" s="82" t="str">
        <f aca="false">IF(H212&gt;0,"НУ","")</f>
        <v/>
      </c>
      <c r="I211" s="82" t="str">
        <f aca="false">IF(I212&gt;0,"НУ","")</f>
        <v/>
      </c>
      <c r="J211" s="82" t="str">
        <f aca="false">IF(J212&gt;0,"НУ","")</f>
        <v/>
      </c>
      <c r="K211" s="82" t="str">
        <f aca="false">IF(K212&gt;0,"НУ","")</f>
        <v/>
      </c>
      <c r="L211" s="82" t="str">
        <f aca="false">IF(L212&gt;0,"НУ","")</f>
        <v/>
      </c>
      <c r="M211" s="82" t="str">
        <f aca="false">IF(M212&gt;0,"НУ","")</f>
        <v/>
      </c>
      <c r="N211" s="82" t="str">
        <f aca="false">IF(N212&gt;0,"НУ","")</f>
        <v/>
      </c>
      <c r="O211" s="82" t="str">
        <f aca="false">IF(O212&gt;0,"НУ","")</f>
        <v/>
      </c>
      <c r="P211" s="82" t="str">
        <f aca="false">IF(P212&gt;0,"НУ","")</f>
        <v/>
      </c>
      <c r="Q211" s="82" t="str">
        <f aca="false">IF(Q212&gt;0,"НУ","")</f>
        <v/>
      </c>
      <c r="R211" s="82" t="str">
        <f aca="false">IF(R212&gt;0,"НУ","")</f>
        <v/>
      </c>
      <c r="S211" s="82" t="str">
        <f aca="false">IF(S212&gt;0,"НУ","")</f>
        <v/>
      </c>
      <c r="T211" s="82" t="str">
        <f aca="false">IF(T212&gt;0,"НУ","")</f>
        <v/>
      </c>
      <c r="U211" s="82" t="str">
        <f aca="false">IF(U212&gt;0,"НУ","")</f>
        <v/>
      </c>
      <c r="V211" s="82" t="str">
        <f aca="false">IF(V212&gt;0,"НУ","")</f>
        <v/>
      </c>
      <c r="W211" s="82" t="str">
        <f aca="false">IF(W212&gt;0,"НУ","")</f>
        <v/>
      </c>
      <c r="X211" s="82" t="str">
        <f aca="false">IF(X212&gt;0,"НУ","")</f>
        <v/>
      </c>
      <c r="Y211" s="82" t="str">
        <f aca="false">IF(Y212&gt;0,"НУ","")</f>
        <v/>
      </c>
      <c r="Z211" s="82" t="str">
        <f aca="false">IF(Z212&gt;0,"НУ","")</f>
        <v/>
      </c>
      <c r="AA211" s="82" t="str">
        <f aca="false">IF(AA212&gt;0,"НУ","")</f>
        <v/>
      </c>
      <c r="AB211" s="82" t="str">
        <f aca="false">IF(AB212&gt;0,"НУ","")</f>
        <v/>
      </c>
      <c r="AC211" s="82" t="str">
        <f aca="false">IF(AC212&gt;0,"НУ","")</f>
        <v/>
      </c>
      <c r="AD211" s="82" t="str">
        <f aca="false">IF(AD212&gt;0,"НУ","")</f>
        <v/>
      </c>
      <c r="AE211" s="82" t="str">
        <f aca="false">IF(AE212&gt;0,"НУ","")</f>
        <v/>
      </c>
      <c r="AF211" s="82" t="str">
        <f aca="false">IF(AF212&gt;0,"НУ","")</f>
        <v/>
      </c>
      <c r="AG211" s="82" t="str">
        <f aca="false">IF(AG212&gt;0,"НУ","")</f>
        <v/>
      </c>
      <c r="AH211" s="82"/>
      <c r="AI211" s="82"/>
      <c r="AJ211" s="173"/>
      <c r="AK211" s="93"/>
      <c r="AL211" s="94"/>
      <c r="AM211" s="95"/>
      <c r="AN211" s="96"/>
      <c r="AO211" s="70"/>
      <c r="AP211" s="70"/>
      <c r="AQ211" s="70"/>
      <c r="AR211" s="98"/>
      <c r="AS211" s="98"/>
      <c r="AT211" s="98"/>
      <c r="AU211" s="98"/>
      <c r="AV211" s="98"/>
      <c r="AW211" s="98"/>
      <c r="AX211" s="98"/>
      <c r="AY211" s="99"/>
      <c r="AZ211" s="99"/>
      <c r="BA211" s="73"/>
    </row>
    <row r="212" customFormat="false" ht="13.5" hidden="false" customHeight="true" outlineLevel="0" collapsed="false">
      <c r="A212" s="57"/>
      <c r="B212" s="58"/>
      <c r="C212" s="102"/>
      <c r="D212" s="60"/>
      <c r="E212" s="101"/>
      <c r="F212" s="87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91"/>
      <c r="AK212" s="93"/>
      <c r="AL212" s="94"/>
      <c r="AM212" s="95"/>
      <c r="AN212" s="96"/>
      <c r="AO212" s="70"/>
      <c r="AP212" s="70"/>
      <c r="AQ212" s="70"/>
      <c r="AR212" s="98"/>
      <c r="AS212" s="98"/>
      <c r="AT212" s="98"/>
      <c r="AU212" s="98"/>
      <c r="AV212" s="98"/>
      <c r="AW212" s="98"/>
      <c r="AX212" s="98"/>
      <c r="AY212" s="99"/>
      <c r="AZ212" s="99"/>
      <c r="BA212" s="73"/>
    </row>
    <row r="213" customFormat="false" ht="12.75" hidden="false" customHeight="true" outlineLevel="0" collapsed="false">
      <c r="A213" s="57" t="n">
        <v>51</v>
      </c>
      <c r="B213" s="58" t="str">
        <f aca="false">IFERROR(VLOOKUP($C213,Списки!$A$1:$C$3999,2,0),"")</f>
        <v/>
      </c>
      <c r="C213" s="102"/>
      <c r="D213" s="60" t="str">
        <f aca="false">IFERROR(VLOOKUP($C213,Списки!$A$1:$C$3999,3,0),"")</f>
        <v/>
      </c>
      <c r="E213" s="92"/>
      <c r="F213" s="61" t="str">
        <f aca="false">VLOOKUP(F$11,Графік!$A$5:$C$32,3,0)</f>
        <v>Р</v>
      </c>
      <c r="G213" s="158" t="str">
        <f aca="false">VLOOKUP(G$11,Графік!$A$5:$C$32,3,0)</f>
        <v>Р</v>
      </c>
      <c r="H213" s="158" t="str">
        <f aca="false">VLOOKUP(H$11,Графік!$A$5:$C$32,3,0)</f>
        <v>ВВ</v>
      </c>
      <c r="I213" s="158" t="str">
        <f aca="false">VLOOKUP(I$11,Графік!$A$5:$C$32,3,0)</f>
        <v>ВВ</v>
      </c>
      <c r="J213" s="158" t="str">
        <f aca="false">VLOOKUP(J$11,Графік!$A$5:$C$32,3,0)</f>
        <v>Р</v>
      </c>
      <c r="K213" s="158" t="str">
        <f aca="false">VLOOKUP(K$11,Графік!$A$5:$C$32,3,0)</f>
        <v>Р</v>
      </c>
      <c r="L213" s="158" t="str">
        <f aca="false">VLOOKUP(L$11,Графік!$A$5:$C$32,3,0)</f>
        <v>Р</v>
      </c>
      <c r="M213" s="158" t="str">
        <f aca="false">VLOOKUP(M$11,Графік!$A$5:$C$32,3,0)</f>
        <v>Р</v>
      </c>
      <c r="N213" s="158" t="str">
        <f aca="false">VLOOKUP(N$11,Графік!$A$5:$C$32,3,0)</f>
        <v>ВВ</v>
      </c>
      <c r="O213" s="158" t="str">
        <f aca="false">VLOOKUP(O$11,Графік!$A$5:$C$32,3,0)</f>
        <v>ВВ</v>
      </c>
      <c r="P213" s="158" t="str">
        <f aca="false">VLOOKUP(P$11,Графік!$A$5:$C$32,3,0)</f>
        <v>Р</v>
      </c>
      <c r="Q213" s="158" t="str">
        <f aca="false">VLOOKUP(Q$11,Графік!$A$5:$C$32,3,0)</f>
        <v>Р</v>
      </c>
      <c r="R213" s="158" t="str">
        <f aca="false">VLOOKUP(R$11,Графік!$A$5:$C$32,3,0)</f>
        <v>Р</v>
      </c>
      <c r="S213" s="158" t="str">
        <f aca="false">VLOOKUP(S$11,Графік!$A$5:$C$32,3,0)</f>
        <v>Р</v>
      </c>
      <c r="T213" s="158" t="str">
        <f aca="false">VLOOKUP(T$11,Графік!$A$5:$C$32,3,0)</f>
        <v>ВВ</v>
      </c>
      <c r="U213" s="158" t="str">
        <f aca="false">VLOOKUP(U$11,Графік!$A$5:$C$32,3,0)</f>
        <v>ВВ</v>
      </c>
      <c r="V213" s="158" t="str">
        <f aca="false">VLOOKUP(V$11,Графік!$A$5:$C$32,3,0)</f>
        <v>Р</v>
      </c>
      <c r="W213" s="158" t="str">
        <f aca="false">VLOOKUP(W$11,Графік!$A$5:$C$32,3,0)</f>
        <v>Р</v>
      </c>
      <c r="X213" s="158" t="str">
        <f aca="false">VLOOKUP(X$11,Графік!$A$5:$C$32,3,0)</f>
        <v>Р</v>
      </c>
      <c r="Y213" s="158" t="str">
        <f aca="false">VLOOKUP(Y$11,Графік!$A$5:$C$32,3,0)</f>
        <v>Р</v>
      </c>
      <c r="Z213" s="158" t="str">
        <f aca="false">VLOOKUP(Z$11,Графік!$A$5:$C$32,3,0)</f>
        <v>ВВ</v>
      </c>
      <c r="AA213" s="158" t="str">
        <f aca="false">VLOOKUP(AA$11,Графік!$A$5:$C$32,3,0)</f>
        <v>ВВ</v>
      </c>
      <c r="AB213" s="158" t="str">
        <f aca="false">VLOOKUP(AB$11,Графік!$A$5:$C$32,3,0)</f>
        <v>Р</v>
      </c>
      <c r="AC213" s="158" t="str">
        <f aca="false">VLOOKUP(AC$11,Графік!$A$5:$C$32,3,0)</f>
        <v>Р</v>
      </c>
      <c r="AD213" s="158" t="str">
        <f aca="false">VLOOKUP(AD$11,Графік!$A$5:$C$32,3,0)</f>
        <v>Р</v>
      </c>
      <c r="AE213" s="158" t="str">
        <f aca="false">VLOOKUP(AE$11,Графік!$A$5:$C$32,3,0)</f>
        <v>Р</v>
      </c>
      <c r="AF213" s="158" t="str">
        <f aca="false">VLOOKUP(AF$11,Графік!$A$5:$C$32,3,0)</f>
        <v>ВВ</v>
      </c>
      <c r="AG213" s="158" t="str">
        <f aca="false">VLOOKUP(AG$11,Графік!$A$5:$C$32,3,0)</f>
        <v>ВВ</v>
      </c>
      <c r="AH213" s="158"/>
      <c r="AI213" s="158"/>
      <c r="AJ213" s="161"/>
      <c r="AK213" s="93" t="n">
        <f aca="false">SUMIF($F213:$AJ216,"Р",$F214:$AJ214)</f>
        <v>144</v>
      </c>
      <c r="AL213" s="94" t="n">
        <f aca="false">SUMIF($F215:$AJ216,"НУ",$F216:$AJ216)</f>
        <v>0</v>
      </c>
      <c r="AM213" s="95" t="n">
        <f aca="false">SUMIF(F213:AJ216,"РВ",F214:AJ214)</f>
        <v>0</v>
      </c>
      <c r="AN213" s="96" t="n">
        <f aca="false">AK213+AL213+AM213</f>
        <v>144</v>
      </c>
      <c r="AO213" s="70" t="n">
        <f aca="false">COUNTIF($F213:$AJ216,"=Р")</f>
        <v>18</v>
      </c>
      <c r="AP213" s="97" t="n">
        <f aca="false">COUNTIF($F213:$AJ216,"=ВВ")</f>
        <v>10</v>
      </c>
      <c r="AQ213" s="97" t="n">
        <f aca="false">COUNTIF($F213:$AJ216,"=В")</f>
        <v>0</v>
      </c>
      <c r="AR213" s="98" t="n">
        <f aca="false">COUNTIF($F213:$AJ216,"=НА")</f>
        <v>0</v>
      </c>
      <c r="AS213" s="98" t="n">
        <f aca="false">COUNTIF(F213:AJ216,"=ТН")</f>
        <v>0</v>
      </c>
      <c r="AT213" s="98" t="n">
        <f aca="false">COUNTIF($F213:$AJ216,"=ВД")</f>
        <v>0</v>
      </c>
      <c r="AU213" s="98" t="n">
        <f aca="false">COUNTIF($F213:$AJ216,"=ВП")</f>
        <v>0</v>
      </c>
      <c r="AV213" s="98" t="n">
        <f aca="false">COUNTIF($F213:$AJ216,"=ДД")</f>
        <v>0</v>
      </c>
      <c r="AW213" s="98" t="n">
        <f aca="false">COUNTIF($F213:$AJ216,"=П")</f>
        <v>0</v>
      </c>
      <c r="AX213" s="98" t="n">
        <f aca="false">COUNTIF($F213:$AJ216,"=ПР")</f>
        <v>0</v>
      </c>
      <c r="AY213" s="99" t="n">
        <f aca="false">COUNTIF($F213:$AJ216,"=І")</f>
        <v>0</v>
      </c>
      <c r="AZ213" s="99" t="n">
        <f aca="false">COUNTIF($F213:$AJ216,"=НЗ")</f>
        <v>0</v>
      </c>
      <c r="BA213" s="73" t="str">
        <f aca="false">IF(C213&gt;1,Графік!$D$36,"")</f>
        <v/>
      </c>
    </row>
    <row r="214" customFormat="false" ht="12.75" hidden="false" customHeight="true" outlineLevel="0" collapsed="false">
      <c r="A214" s="57"/>
      <c r="B214" s="58"/>
      <c r="C214" s="102"/>
      <c r="D214" s="60"/>
      <c r="E214" s="100"/>
      <c r="F214" s="75" t="n">
        <f aca="false">IF(F213="Р",8,"")</f>
        <v>8</v>
      </c>
      <c r="G214" s="76" t="n">
        <f aca="false">IF(G213="Р",8,"")</f>
        <v>8</v>
      </c>
      <c r="H214" s="170" t="str">
        <f aca="false">IF(H213="Р",8,"")</f>
        <v/>
      </c>
      <c r="I214" s="170" t="str">
        <f aca="false">IF(I213="Р",8,"")</f>
        <v/>
      </c>
      <c r="J214" s="170" t="n">
        <f aca="false">IF(J213="Р",8,"")</f>
        <v>8</v>
      </c>
      <c r="K214" s="170" t="n">
        <f aca="false">IF(K213="Р",8,"")</f>
        <v>8</v>
      </c>
      <c r="L214" s="170" t="n">
        <f aca="false">IF(L213="Р",8,"")</f>
        <v>8</v>
      </c>
      <c r="M214" s="170" t="n">
        <f aca="false">IF(M213="Р",8,"")</f>
        <v>8</v>
      </c>
      <c r="N214" s="170" t="str">
        <f aca="false">IF(N213="Р",8,"")</f>
        <v/>
      </c>
      <c r="O214" s="170" t="str">
        <f aca="false">IF(O213="Р",8,"")</f>
        <v/>
      </c>
      <c r="P214" s="170" t="n">
        <f aca="false">IF(P213="Р",8,"")</f>
        <v>8</v>
      </c>
      <c r="Q214" s="170" t="n">
        <f aca="false">IF(Q213="Р",8,"")</f>
        <v>8</v>
      </c>
      <c r="R214" s="170" t="n">
        <f aca="false">IF(R213="Р",8,"")</f>
        <v>8</v>
      </c>
      <c r="S214" s="170" t="n">
        <f aca="false">IF(S213="Р",8,"")</f>
        <v>8</v>
      </c>
      <c r="T214" s="170" t="str">
        <f aca="false">IF(T213="Р",8,"")</f>
        <v/>
      </c>
      <c r="U214" s="170" t="str">
        <f aca="false">IF(U213="Р",8,"")</f>
        <v/>
      </c>
      <c r="V214" s="170" t="n">
        <f aca="false">IF(V213="Р",8,"")</f>
        <v>8</v>
      </c>
      <c r="W214" s="170" t="n">
        <f aca="false">IF(W213="Р",8,"")</f>
        <v>8</v>
      </c>
      <c r="X214" s="170" t="n">
        <f aca="false">IF(X213="Р",8,"")</f>
        <v>8</v>
      </c>
      <c r="Y214" s="170" t="n">
        <f aca="false">IF(Y213="Р",8,"")</f>
        <v>8</v>
      </c>
      <c r="Z214" s="170" t="str">
        <f aca="false">IF(Z213="Р",8,"")</f>
        <v/>
      </c>
      <c r="AA214" s="170" t="str">
        <f aca="false">IF(AA213="Р",8,"")</f>
        <v/>
      </c>
      <c r="AB214" s="170" t="n">
        <f aca="false">IF(AB213="Р",8,"")</f>
        <v>8</v>
      </c>
      <c r="AC214" s="170" t="n">
        <f aca="false">IF(AC213="Р",8,"")</f>
        <v>8</v>
      </c>
      <c r="AD214" s="170" t="n">
        <f aca="false">IF(AD213="Р",8,"")</f>
        <v>8</v>
      </c>
      <c r="AE214" s="170" t="n">
        <f aca="false">IF(AE213="Р",8,"")</f>
        <v>8</v>
      </c>
      <c r="AF214" s="170" t="str">
        <f aca="false">IF(AF213="Р",8,"")</f>
        <v/>
      </c>
      <c r="AG214" s="170" t="str">
        <f aca="false">IF(AG213="Р",8,"")</f>
        <v/>
      </c>
      <c r="AH214" s="76"/>
      <c r="AI214" s="76"/>
      <c r="AJ214" s="79"/>
      <c r="AK214" s="93"/>
      <c r="AL214" s="94"/>
      <c r="AM214" s="95"/>
      <c r="AN214" s="96"/>
      <c r="AO214" s="70"/>
      <c r="AP214" s="70"/>
      <c r="AQ214" s="70"/>
      <c r="AR214" s="98"/>
      <c r="AS214" s="98"/>
      <c r="AT214" s="98"/>
      <c r="AU214" s="98"/>
      <c r="AV214" s="98"/>
      <c r="AW214" s="98"/>
      <c r="AX214" s="98"/>
      <c r="AY214" s="99"/>
      <c r="AZ214" s="99"/>
      <c r="BA214" s="73"/>
    </row>
    <row r="215" customFormat="false" ht="12.75" hidden="false" customHeight="true" outlineLevel="0" collapsed="false">
      <c r="A215" s="57"/>
      <c r="B215" s="58"/>
      <c r="C215" s="102"/>
      <c r="D215" s="60"/>
      <c r="E215" s="100"/>
      <c r="F215" s="82" t="str">
        <f aca="false">IF(F216&gt;0,"НУ","")</f>
        <v/>
      </c>
      <c r="G215" s="82" t="str">
        <f aca="false">IF(G216&gt;0,"НУ","")</f>
        <v/>
      </c>
      <c r="H215" s="82" t="str">
        <f aca="false">IF(H216&gt;0,"НУ","")</f>
        <v/>
      </c>
      <c r="I215" s="82" t="str">
        <f aca="false">IF(I216&gt;0,"НУ","")</f>
        <v/>
      </c>
      <c r="J215" s="82" t="str">
        <f aca="false">IF(J216&gt;0,"НУ","")</f>
        <v/>
      </c>
      <c r="K215" s="82" t="str">
        <f aca="false">IF(K216&gt;0,"НУ","")</f>
        <v/>
      </c>
      <c r="L215" s="82" t="str">
        <f aca="false">IF(L216&gt;0,"НУ","")</f>
        <v/>
      </c>
      <c r="M215" s="82" t="str">
        <f aca="false">IF(M216&gt;0,"НУ","")</f>
        <v/>
      </c>
      <c r="N215" s="82" t="str">
        <f aca="false">IF(N216&gt;0,"НУ","")</f>
        <v/>
      </c>
      <c r="O215" s="82" t="str">
        <f aca="false">IF(O216&gt;0,"НУ","")</f>
        <v/>
      </c>
      <c r="P215" s="82" t="str">
        <f aca="false">IF(P216&gt;0,"НУ","")</f>
        <v/>
      </c>
      <c r="Q215" s="82" t="str">
        <f aca="false">IF(Q216&gt;0,"НУ","")</f>
        <v/>
      </c>
      <c r="R215" s="82" t="str">
        <f aca="false">IF(R216&gt;0,"НУ","")</f>
        <v/>
      </c>
      <c r="S215" s="82" t="str">
        <f aca="false">IF(S216&gt;0,"НУ","")</f>
        <v/>
      </c>
      <c r="T215" s="82" t="str">
        <f aca="false">IF(T216&gt;0,"НУ","")</f>
        <v/>
      </c>
      <c r="U215" s="82" t="str">
        <f aca="false">IF(U216&gt;0,"НУ","")</f>
        <v/>
      </c>
      <c r="V215" s="82" t="str">
        <f aca="false">IF(V216&gt;0,"НУ","")</f>
        <v/>
      </c>
      <c r="W215" s="82" t="str">
        <f aca="false">IF(W216&gt;0,"НУ","")</f>
        <v/>
      </c>
      <c r="X215" s="82" t="str">
        <f aca="false">IF(X216&gt;0,"НУ","")</f>
        <v/>
      </c>
      <c r="Y215" s="82" t="str">
        <f aca="false">IF(Y216&gt;0,"НУ","")</f>
        <v/>
      </c>
      <c r="Z215" s="82" t="str">
        <f aca="false">IF(Z216&gt;0,"НУ","")</f>
        <v/>
      </c>
      <c r="AA215" s="82" t="str">
        <f aca="false">IF(AA216&gt;0,"НУ","")</f>
        <v/>
      </c>
      <c r="AB215" s="82" t="str">
        <f aca="false">IF(AB216&gt;0,"НУ","")</f>
        <v/>
      </c>
      <c r="AC215" s="82" t="str">
        <f aca="false">IF(AC216&gt;0,"НУ","")</f>
        <v/>
      </c>
      <c r="AD215" s="82" t="str">
        <f aca="false">IF(AD216&gt;0,"НУ","")</f>
        <v/>
      </c>
      <c r="AE215" s="82" t="str">
        <f aca="false">IF(AE216&gt;0,"НУ","")</f>
        <v/>
      </c>
      <c r="AF215" s="82" t="str">
        <f aca="false">IF(AF216&gt;0,"НУ","")</f>
        <v/>
      </c>
      <c r="AG215" s="82" t="str">
        <f aca="false">IF(AG216&gt;0,"НУ","")</f>
        <v/>
      </c>
      <c r="AH215" s="82"/>
      <c r="AI215" s="82"/>
      <c r="AJ215" s="173"/>
      <c r="AK215" s="93"/>
      <c r="AL215" s="94"/>
      <c r="AM215" s="95"/>
      <c r="AN215" s="96"/>
      <c r="AO215" s="70"/>
      <c r="AP215" s="70"/>
      <c r="AQ215" s="70"/>
      <c r="AR215" s="98"/>
      <c r="AS215" s="98"/>
      <c r="AT215" s="98"/>
      <c r="AU215" s="98"/>
      <c r="AV215" s="98"/>
      <c r="AW215" s="98"/>
      <c r="AX215" s="98"/>
      <c r="AY215" s="99"/>
      <c r="AZ215" s="99"/>
      <c r="BA215" s="73"/>
    </row>
    <row r="216" customFormat="false" ht="13.5" hidden="false" customHeight="true" outlineLevel="0" collapsed="false">
      <c r="A216" s="57"/>
      <c r="B216" s="58"/>
      <c r="C216" s="102"/>
      <c r="D216" s="60"/>
      <c r="E216" s="101"/>
      <c r="F216" s="87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91"/>
      <c r="AK216" s="93"/>
      <c r="AL216" s="94"/>
      <c r="AM216" s="95"/>
      <c r="AN216" s="96"/>
      <c r="AO216" s="70"/>
      <c r="AP216" s="70"/>
      <c r="AQ216" s="70"/>
      <c r="AR216" s="98"/>
      <c r="AS216" s="98"/>
      <c r="AT216" s="98"/>
      <c r="AU216" s="98"/>
      <c r="AV216" s="98"/>
      <c r="AW216" s="98"/>
      <c r="AX216" s="98"/>
      <c r="AY216" s="99"/>
      <c r="AZ216" s="99"/>
      <c r="BA216" s="73"/>
    </row>
    <row r="217" customFormat="false" ht="12.75" hidden="false" customHeight="true" outlineLevel="0" collapsed="false">
      <c r="A217" s="57" t="n">
        <v>52</v>
      </c>
      <c r="B217" s="58" t="str">
        <f aca="false">IFERROR(VLOOKUP($C217,Списки!$A$1:$C$3999,2,0),"")</f>
        <v/>
      </c>
      <c r="C217" s="102"/>
      <c r="D217" s="60" t="str">
        <f aca="false">IFERROR(VLOOKUP($C217,Списки!$A$1:$C$3999,3,0),"")</f>
        <v/>
      </c>
      <c r="E217" s="92"/>
      <c r="F217" s="61" t="str">
        <f aca="false">VLOOKUP(F$11,Графік!$A$5:$C$32,3,0)</f>
        <v>Р</v>
      </c>
      <c r="G217" s="158" t="str">
        <f aca="false">VLOOKUP(G$11,Графік!$A$5:$C$32,3,0)</f>
        <v>Р</v>
      </c>
      <c r="H217" s="158" t="str">
        <f aca="false">VLOOKUP(H$11,Графік!$A$5:$C$32,3,0)</f>
        <v>ВВ</v>
      </c>
      <c r="I217" s="158" t="str">
        <f aca="false">VLOOKUP(I$11,Графік!$A$5:$C$32,3,0)</f>
        <v>ВВ</v>
      </c>
      <c r="J217" s="158" t="str">
        <f aca="false">VLOOKUP(J$11,Графік!$A$5:$C$32,3,0)</f>
        <v>Р</v>
      </c>
      <c r="K217" s="158" t="str">
        <f aca="false">VLOOKUP(K$11,Графік!$A$5:$C$32,3,0)</f>
        <v>Р</v>
      </c>
      <c r="L217" s="158" t="str">
        <f aca="false">VLOOKUP(L$11,Графік!$A$5:$C$32,3,0)</f>
        <v>Р</v>
      </c>
      <c r="M217" s="158" t="str">
        <f aca="false">VLOOKUP(M$11,Графік!$A$5:$C$32,3,0)</f>
        <v>Р</v>
      </c>
      <c r="N217" s="158" t="str">
        <f aca="false">VLOOKUP(N$11,Графік!$A$5:$C$32,3,0)</f>
        <v>ВВ</v>
      </c>
      <c r="O217" s="158" t="str">
        <f aca="false">VLOOKUP(O$11,Графік!$A$5:$C$32,3,0)</f>
        <v>ВВ</v>
      </c>
      <c r="P217" s="158" t="str">
        <f aca="false">VLOOKUP(P$11,Графік!$A$5:$C$32,3,0)</f>
        <v>Р</v>
      </c>
      <c r="Q217" s="158" t="str">
        <f aca="false">VLOOKUP(Q$11,Графік!$A$5:$C$32,3,0)</f>
        <v>Р</v>
      </c>
      <c r="R217" s="158" t="str">
        <f aca="false">VLOOKUP(R$11,Графік!$A$5:$C$32,3,0)</f>
        <v>Р</v>
      </c>
      <c r="S217" s="158" t="str">
        <f aca="false">VLOOKUP(S$11,Графік!$A$5:$C$32,3,0)</f>
        <v>Р</v>
      </c>
      <c r="T217" s="158" t="str">
        <f aca="false">VLOOKUP(T$11,Графік!$A$5:$C$32,3,0)</f>
        <v>ВВ</v>
      </c>
      <c r="U217" s="158" t="str">
        <f aca="false">VLOOKUP(U$11,Графік!$A$5:$C$32,3,0)</f>
        <v>ВВ</v>
      </c>
      <c r="V217" s="158" t="str">
        <f aca="false">VLOOKUP(V$11,Графік!$A$5:$C$32,3,0)</f>
        <v>Р</v>
      </c>
      <c r="W217" s="158" t="str">
        <f aca="false">VLOOKUP(W$11,Графік!$A$5:$C$32,3,0)</f>
        <v>Р</v>
      </c>
      <c r="X217" s="158" t="str">
        <f aca="false">VLOOKUP(X$11,Графік!$A$5:$C$32,3,0)</f>
        <v>Р</v>
      </c>
      <c r="Y217" s="158" t="str">
        <f aca="false">VLOOKUP(Y$11,Графік!$A$5:$C$32,3,0)</f>
        <v>Р</v>
      </c>
      <c r="Z217" s="158" t="str">
        <f aca="false">VLOOKUP(Z$11,Графік!$A$5:$C$32,3,0)</f>
        <v>ВВ</v>
      </c>
      <c r="AA217" s="158" t="str">
        <f aca="false">VLOOKUP(AA$11,Графік!$A$5:$C$32,3,0)</f>
        <v>ВВ</v>
      </c>
      <c r="AB217" s="158" t="str">
        <f aca="false">VLOOKUP(AB$11,Графік!$A$5:$C$32,3,0)</f>
        <v>Р</v>
      </c>
      <c r="AC217" s="158" t="str">
        <f aca="false">VLOOKUP(AC$11,Графік!$A$5:$C$32,3,0)</f>
        <v>Р</v>
      </c>
      <c r="AD217" s="158" t="str">
        <f aca="false">VLOOKUP(AD$11,Графік!$A$5:$C$32,3,0)</f>
        <v>Р</v>
      </c>
      <c r="AE217" s="158" t="str">
        <f aca="false">VLOOKUP(AE$11,Графік!$A$5:$C$32,3,0)</f>
        <v>Р</v>
      </c>
      <c r="AF217" s="158" t="str">
        <f aca="false">VLOOKUP(AF$11,Графік!$A$5:$C$32,3,0)</f>
        <v>ВВ</v>
      </c>
      <c r="AG217" s="158" t="str">
        <f aca="false">VLOOKUP(AG$11,Графік!$A$5:$C$32,3,0)</f>
        <v>ВВ</v>
      </c>
      <c r="AH217" s="158"/>
      <c r="AI217" s="158"/>
      <c r="AJ217" s="161"/>
      <c r="AK217" s="93" t="n">
        <f aca="false">SUMIF($F217:$AJ220,"Р",$F218:$AJ218)</f>
        <v>144</v>
      </c>
      <c r="AL217" s="94" t="n">
        <f aca="false">SUMIF($F219:$AJ220,"НУ",$F220:$AJ220)</f>
        <v>0</v>
      </c>
      <c r="AM217" s="95" t="n">
        <f aca="false">SUMIF(F217:AJ220,"РВ",F218:AJ218)</f>
        <v>0</v>
      </c>
      <c r="AN217" s="96" t="n">
        <f aca="false">AK217+AL217+AM217</f>
        <v>144</v>
      </c>
      <c r="AO217" s="70" t="n">
        <f aca="false">COUNTIF($F217:$AJ220,"=Р")</f>
        <v>18</v>
      </c>
      <c r="AP217" s="97" t="n">
        <f aca="false">COUNTIF($F217:$AJ220,"=ВВ")</f>
        <v>10</v>
      </c>
      <c r="AQ217" s="97" t="n">
        <f aca="false">COUNTIF($F217:$AJ220,"=В")</f>
        <v>0</v>
      </c>
      <c r="AR217" s="98" t="n">
        <f aca="false">COUNTIF($F217:$AJ220,"=НА")</f>
        <v>0</v>
      </c>
      <c r="AS217" s="98" t="n">
        <f aca="false">COUNTIF(F217:AJ220,"=ТН")</f>
        <v>0</v>
      </c>
      <c r="AT217" s="98" t="n">
        <f aca="false">COUNTIF($F217:$AJ220,"=ВД")</f>
        <v>0</v>
      </c>
      <c r="AU217" s="98" t="n">
        <f aca="false">COUNTIF($F217:$AJ220,"=ВП")</f>
        <v>0</v>
      </c>
      <c r="AV217" s="98" t="n">
        <f aca="false">COUNTIF($F217:$AJ220,"=ДД")</f>
        <v>0</v>
      </c>
      <c r="AW217" s="98" t="n">
        <f aca="false">COUNTIF($F217:$AJ220,"=П")</f>
        <v>0</v>
      </c>
      <c r="AX217" s="98" t="n">
        <f aca="false">COUNTIF($F217:$AJ220,"=ПР")</f>
        <v>0</v>
      </c>
      <c r="AY217" s="99" t="n">
        <f aca="false">COUNTIF($F217:$AJ220,"=І")</f>
        <v>0</v>
      </c>
      <c r="AZ217" s="99" t="n">
        <f aca="false">COUNTIF($F217:$AJ220,"=НЗ")</f>
        <v>0</v>
      </c>
      <c r="BA217" s="73" t="str">
        <f aca="false">IF(C217&gt;1,Графік!$D$36,"")</f>
        <v/>
      </c>
    </row>
    <row r="218" customFormat="false" ht="12.75" hidden="false" customHeight="true" outlineLevel="0" collapsed="false">
      <c r="A218" s="57"/>
      <c r="B218" s="58"/>
      <c r="C218" s="102"/>
      <c r="D218" s="60"/>
      <c r="E218" s="100"/>
      <c r="F218" s="75" t="n">
        <f aca="false">IF(F217="Р",8,"")</f>
        <v>8</v>
      </c>
      <c r="G218" s="76" t="n">
        <f aca="false">IF(G217="Р",8,"")</f>
        <v>8</v>
      </c>
      <c r="H218" s="170" t="str">
        <f aca="false">IF(H217="Р",8,"")</f>
        <v/>
      </c>
      <c r="I218" s="170" t="str">
        <f aca="false">IF(I217="Р",8,"")</f>
        <v/>
      </c>
      <c r="J218" s="170" t="n">
        <f aca="false">IF(J217="Р",8,"")</f>
        <v>8</v>
      </c>
      <c r="K218" s="170" t="n">
        <f aca="false">IF(K217="Р",8,"")</f>
        <v>8</v>
      </c>
      <c r="L218" s="170" t="n">
        <f aca="false">IF(L217="Р",8,"")</f>
        <v>8</v>
      </c>
      <c r="M218" s="170" t="n">
        <f aca="false">IF(M217="Р",8,"")</f>
        <v>8</v>
      </c>
      <c r="N218" s="170" t="str">
        <f aca="false">IF(N217="Р",8,"")</f>
        <v/>
      </c>
      <c r="O218" s="170" t="str">
        <f aca="false">IF(O217="Р",8,"")</f>
        <v/>
      </c>
      <c r="P218" s="170" t="n">
        <f aca="false">IF(P217="Р",8,"")</f>
        <v>8</v>
      </c>
      <c r="Q218" s="170" t="n">
        <f aca="false">IF(Q217="Р",8,"")</f>
        <v>8</v>
      </c>
      <c r="R218" s="170" t="n">
        <f aca="false">IF(R217="Р",8,"")</f>
        <v>8</v>
      </c>
      <c r="S218" s="170" t="n">
        <f aca="false">IF(S217="Р",8,"")</f>
        <v>8</v>
      </c>
      <c r="T218" s="170" t="str">
        <f aca="false">IF(T217="Р",8,"")</f>
        <v/>
      </c>
      <c r="U218" s="170" t="str">
        <f aca="false">IF(U217="Р",8,"")</f>
        <v/>
      </c>
      <c r="V218" s="170" t="n">
        <f aca="false">IF(V217="Р",8,"")</f>
        <v>8</v>
      </c>
      <c r="W218" s="170" t="n">
        <f aca="false">IF(W217="Р",8,"")</f>
        <v>8</v>
      </c>
      <c r="X218" s="170" t="n">
        <f aca="false">IF(X217="Р",8,"")</f>
        <v>8</v>
      </c>
      <c r="Y218" s="170" t="n">
        <f aca="false">IF(Y217="Р",8,"")</f>
        <v>8</v>
      </c>
      <c r="Z218" s="170" t="str">
        <f aca="false">IF(Z217="Р",8,"")</f>
        <v/>
      </c>
      <c r="AA218" s="170" t="str">
        <f aca="false">IF(AA217="Р",8,"")</f>
        <v/>
      </c>
      <c r="AB218" s="170" t="n">
        <f aca="false">IF(AB217="Р",8,"")</f>
        <v>8</v>
      </c>
      <c r="AC218" s="170" t="n">
        <f aca="false">IF(AC217="Р",8,"")</f>
        <v>8</v>
      </c>
      <c r="AD218" s="170" t="n">
        <f aca="false">IF(AD217="Р",8,"")</f>
        <v>8</v>
      </c>
      <c r="AE218" s="170" t="n">
        <f aca="false">IF(AE217="Р",8,"")</f>
        <v>8</v>
      </c>
      <c r="AF218" s="170" t="str">
        <f aca="false">IF(AF217="Р",8,"")</f>
        <v/>
      </c>
      <c r="AG218" s="170" t="str">
        <f aca="false">IF(AG217="Р",8,"")</f>
        <v/>
      </c>
      <c r="AH218" s="76"/>
      <c r="AI218" s="76"/>
      <c r="AJ218" s="79"/>
      <c r="AK218" s="93"/>
      <c r="AL218" s="94"/>
      <c r="AM218" s="95"/>
      <c r="AN218" s="96"/>
      <c r="AO218" s="70"/>
      <c r="AP218" s="70"/>
      <c r="AQ218" s="70"/>
      <c r="AR218" s="98"/>
      <c r="AS218" s="98"/>
      <c r="AT218" s="98"/>
      <c r="AU218" s="98"/>
      <c r="AV218" s="98"/>
      <c r="AW218" s="98"/>
      <c r="AX218" s="98"/>
      <c r="AY218" s="99"/>
      <c r="AZ218" s="99"/>
      <c r="BA218" s="73"/>
    </row>
    <row r="219" customFormat="false" ht="12.75" hidden="false" customHeight="true" outlineLevel="0" collapsed="false">
      <c r="A219" s="57"/>
      <c r="B219" s="58"/>
      <c r="C219" s="102"/>
      <c r="D219" s="60"/>
      <c r="E219" s="100"/>
      <c r="F219" s="82" t="str">
        <f aca="false">IF(F220&gt;0,"НУ","")</f>
        <v/>
      </c>
      <c r="G219" s="82" t="str">
        <f aca="false">IF(G220&gt;0,"НУ","")</f>
        <v/>
      </c>
      <c r="H219" s="82" t="str">
        <f aca="false">IF(H220&gt;0,"НУ","")</f>
        <v/>
      </c>
      <c r="I219" s="82" t="str">
        <f aca="false">IF(I220&gt;0,"НУ","")</f>
        <v/>
      </c>
      <c r="J219" s="82" t="str">
        <f aca="false">IF(J220&gt;0,"НУ","")</f>
        <v/>
      </c>
      <c r="K219" s="82" t="str">
        <f aca="false">IF(K220&gt;0,"НУ","")</f>
        <v/>
      </c>
      <c r="L219" s="82" t="str">
        <f aca="false">IF(L220&gt;0,"НУ","")</f>
        <v/>
      </c>
      <c r="M219" s="82" t="str">
        <f aca="false">IF(M220&gt;0,"НУ","")</f>
        <v/>
      </c>
      <c r="N219" s="82" t="str">
        <f aca="false">IF(N220&gt;0,"НУ","")</f>
        <v/>
      </c>
      <c r="O219" s="82" t="str">
        <f aca="false">IF(O220&gt;0,"НУ","")</f>
        <v/>
      </c>
      <c r="P219" s="82" t="str">
        <f aca="false">IF(P220&gt;0,"НУ","")</f>
        <v/>
      </c>
      <c r="Q219" s="82" t="str">
        <f aca="false">IF(Q220&gt;0,"НУ","")</f>
        <v/>
      </c>
      <c r="R219" s="82" t="str">
        <f aca="false">IF(R220&gt;0,"НУ","")</f>
        <v/>
      </c>
      <c r="S219" s="82" t="str">
        <f aca="false">IF(S220&gt;0,"НУ","")</f>
        <v/>
      </c>
      <c r="T219" s="82" t="str">
        <f aca="false">IF(T220&gt;0,"НУ","")</f>
        <v/>
      </c>
      <c r="U219" s="82" t="str">
        <f aca="false">IF(U220&gt;0,"НУ","")</f>
        <v/>
      </c>
      <c r="V219" s="82" t="str">
        <f aca="false">IF(V220&gt;0,"НУ","")</f>
        <v/>
      </c>
      <c r="W219" s="82" t="str">
        <f aca="false">IF(W220&gt;0,"НУ","")</f>
        <v/>
      </c>
      <c r="X219" s="82" t="str">
        <f aca="false">IF(X220&gt;0,"НУ","")</f>
        <v/>
      </c>
      <c r="Y219" s="82" t="str">
        <f aca="false">IF(Y220&gt;0,"НУ","")</f>
        <v/>
      </c>
      <c r="Z219" s="82" t="str">
        <f aca="false">IF(Z220&gt;0,"НУ","")</f>
        <v/>
      </c>
      <c r="AA219" s="82" t="str">
        <f aca="false">IF(AA220&gt;0,"НУ","")</f>
        <v/>
      </c>
      <c r="AB219" s="82" t="str">
        <f aca="false">IF(AB220&gt;0,"НУ","")</f>
        <v/>
      </c>
      <c r="AC219" s="82" t="str">
        <f aca="false">IF(AC220&gt;0,"НУ","")</f>
        <v/>
      </c>
      <c r="AD219" s="82" t="str">
        <f aca="false">IF(AD220&gt;0,"НУ","")</f>
        <v/>
      </c>
      <c r="AE219" s="82" t="str">
        <f aca="false">IF(AE220&gt;0,"НУ","")</f>
        <v/>
      </c>
      <c r="AF219" s="82" t="str">
        <f aca="false">IF(AF220&gt;0,"НУ","")</f>
        <v/>
      </c>
      <c r="AG219" s="82" t="str">
        <f aca="false">IF(AG220&gt;0,"НУ","")</f>
        <v/>
      </c>
      <c r="AH219" s="82"/>
      <c r="AI219" s="82"/>
      <c r="AJ219" s="173"/>
      <c r="AK219" s="93"/>
      <c r="AL219" s="94"/>
      <c r="AM219" s="95"/>
      <c r="AN219" s="96"/>
      <c r="AO219" s="70"/>
      <c r="AP219" s="70"/>
      <c r="AQ219" s="70"/>
      <c r="AR219" s="98"/>
      <c r="AS219" s="98"/>
      <c r="AT219" s="98"/>
      <c r="AU219" s="98"/>
      <c r="AV219" s="98"/>
      <c r="AW219" s="98"/>
      <c r="AX219" s="98"/>
      <c r="AY219" s="99"/>
      <c r="AZ219" s="99"/>
      <c r="BA219" s="73"/>
    </row>
    <row r="220" customFormat="false" ht="13.5" hidden="false" customHeight="true" outlineLevel="0" collapsed="false">
      <c r="A220" s="57"/>
      <c r="B220" s="58"/>
      <c r="C220" s="102"/>
      <c r="D220" s="60"/>
      <c r="E220" s="101"/>
      <c r="F220" s="87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91"/>
      <c r="AK220" s="93"/>
      <c r="AL220" s="94"/>
      <c r="AM220" s="95"/>
      <c r="AN220" s="96"/>
      <c r="AO220" s="70"/>
      <c r="AP220" s="70"/>
      <c r="AQ220" s="70"/>
      <c r="AR220" s="98"/>
      <c r="AS220" s="98"/>
      <c r="AT220" s="98"/>
      <c r="AU220" s="98"/>
      <c r="AV220" s="98"/>
      <c r="AW220" s="98"/>
      <c r="AX220" s="98"/>
      <c r="AY220" s="99"/>
      <c r="AZ220" s="99"/>
      <c r="BA220" s="73"/>
    </row>
    <row r="221" customFormat="false" ht="12.75" hidden="false" customHeight="true" outlineLevel="0" collapsed="false">
      <c r="A221" s="57" t="n">
        <v>53</v>
      </c>
      <c r="B221" s="58" t="str">
        <f aca="false">IFERROR(VLOOKUP($C221,Списки!$A$1:$C$3999,2,0),"")</f>
        <v/>
      </c>
      <c r="C221" s="102"/>
      <c r="D221" s="60" t="str">
        <f aca="false">IFERROR(VLOOKUP($C221,Списки!$A$1:$C$3999,3,0),"")</f>
        <v/>
      </c>
      <c r="E221" s="92"/>
      <c r="F221" s="61" t="str">
        <f aca="false">VLOOKUP(F$11,Графік!$A$5:$C$32,3,0)</f>
        <v>Р</v>
      </c>
      <c r="G221" s="158" t="str">
        <f aca="false">VLOOKUP(G$11,Графік!$A$5:$C$32,3,0)</f>
        <v>Р</v>
      </c>
      <c r="H221" s="158" t="str">
        <f aca="false">VLOOKUP(H$11,Графік!$A$5:$C$32,3,0)</f>
        <v>ВВ</v>
      </c>
      <c r="I221" s="158" t="str">
        <f aca="false">VLOOKUP(I$11,Графік!$A$5:$C$32,3,0)</f>
        <v>ВВ</v>
      </c>
      <c r="J221" s="158" t="str">
        <f aca="false">VLOOKUP(J$11,Графік!$A$5:$C$32,3,0)</f>
        <v>Р</v>
      </c>
      <c r="K221" s="158" t="str">
        <f aca="false">VLOOKUP(K$11,Графік!$A$5:$C$32,3,0)</f>
        <v>Р</v>
      </c>
      <c r="L221" s="158" t="str">
        <f aca="false">VLOOKUP(L$11,Графік!$A$5:$C$32,3,0)</f>
        <v>Р</v>
      </c>
      <c r="M221" s="158" t="str">
        <f aca="false">VLOOKUP(M$11,Графік!$A$5:$C$32,3,0)</f>
        <v>Р</v>
      </c>
      <c r="N221" s="158" t="str">
        <f aca="false">VLOOKUP(N$11,Графік!$A$5:$C$32,3,0)</f>
        <v>ВВ</v>
      </c>
      <c r="O221" s="158" t="str">
        <f aca="false">VLOOKUP(O$11,Графік!$A$5:$C$32,3,0)</f>
        <v>ВВ</v>
      </c>
      <c r="P221" s="158" t="str">
        <f aca="false">VLOOKUP(P$11,Графік!$A$5:$C$32,3,0)</f>
        <v>Р</v>
      </c>
      <c r="Q221" s="158" t="str">
        <f aca="false">VLOOKUP(Q$11,Графік!$A$5:$C$32,3,0)</f>
        <v>Р</v>
      </c>
      <c r="R221" s="158" t="str">
        <f aca="false">VLOOKUP(R$11,Графік!$A$5:$C$32,3,0)</f>
        <v>Р</v>
      </c>
      <c r="S221" s="158" t="str">
        <f aca="false">VLOOKUP(S$11,Графік!$A$5:$C$32,3,0)</f>
        <v>Р</v>
      </c>
      <c r="T221" s="158" t="str">
        <f aca="false">VLOOKUP(T$11,Графік!$A$5:$C$32,3,0)</f>
        <v>ВВ</v>
      </c>
      <c r="U221" s="158" t="str">
        <f aca="false">VLOOKUP(U$11,Графік!$A$5:$C$32,3,0)</f>
        <v>ВВ</v>
      </c>
      <c r="V221" s="158" t="str">
        <f aca="false">VLOOKUP(V$11,Графік!$A$5:$C$32,3,0)</f>
        <v>Р</v>
      </c>
      <c r="W221" s="158" t="str">
        <f aca="false">VLOOKUP(W$11,Графік!$A$5:$C$32,3,0)</f>
        <v>Р</v>
      </c>
      <c r="X221" s="158" t="str">
        <f aca="false">VLOOKUP(X$11,Графік!$A$5:$C$32,3,0)</f>
        <v>Р</v>
      </c>
      <c r="Y221" s="158" t="str">
        <f aca="false">VLOOKUP(Y$11,Графік!$A$5:$C$32,3,0)</f>
        <v>Р</v>
      </c>
      <c r="Z221" s="158" t="str">
        <f aca="false">VLOOKUP(Z$11,Графік!$A$5:$C$32,3,0)</f>
        <v>ВВ</v>
      </c>
      <c r="AA221" s="158" t="str">
        <f aca="false">VLOOKUP(AA$11,Графік!$A$5:$C$32,3,0)</f>
        <v>ВВ</v>
      </c>
      <c r="AB221" s="158" t="str">
        <f aca="false">VLOOKUP(AB$11,Графік!$A$5:$C$32,3,0)</f>
        <v>Р</v>
      </c>
      <c r="AC221" s="158" t="str">
        <f aca="false">VLOOKUP(AC$11,Графік!$A$5:$C$32,3,0)</f>
        <v>Р</v>
      </c>
      <c r="AD221" s="158" t="str">
        <f aca="false">VLOOKUP(AD$11,Графік!$A$5:$C$32,3,0)</f>
        <v>Р</v>
      </c>
      <c r="AE221" s="158" t="str">
        <f aca="false">VLOOKUP(AE$11,Графік!$A$5:$C$32,3,0)</f>
        <v>Р</v>
      </c>
      <c r="AF221" s="158" t="str">
        <f aca="false">VLOOKUP(AF$11,Графік!$A$5:$C$32,3,0)</f>
        <v>ВВ</v>
      </c>
      <c r="AG221" s="158" t="str">
        <f aca="false">VLOOKUP(AG$11,Графік!$A$5:$C$32,3,0)</f>
        <v>ВВ</v>
      </c>
      <c r="AH221" s="158"/>
      <c r="AI221" s="158"/>
      <c r="AJ221" s="161"/>
      <c r="AK221" s="93" t="n">
        <f aca="false">SUMIF($F221:$AJ224,"Р",$F222:$AJ222)</f>
        <v>144</v>
      </c>
      <c r="AL221" s="94" t="n">
        <f aca="false">SUMIF($F223:$AJ224,"НУ",$F224:$AJ224)</f>
        <v>0</v>
      </c>
      <c r="AM221" s="95" t="n">
        <f aca="false">SUMIF(F221:AJ224,"РВ",F222:AJ222)</f>
        <v>0</v>
      </c>
      <c r="AN221" s="96" t="n">
        <f aca="false">AK221+AL221+AM221</f>
        <v>144</v>
      </c>
      <c r="AO221" s="70" t="n">
        <f aca="false">COUNTIF($F221:$AJ224,"=Р")</f>
        <v>18</v>
      </c>
      <c r="AP221" s="97" t="n">
        <f aca="false">COUNTIF($F221:$AJ224,"=ВВ")</f>
        <v>10</v>
      </c>
      <c r="AQ221" s="97" t="n">
        <f aca="false">COUNTIF($F221:$AJ224,"=В")</f>
        <v>0</v>
      </c>
      <c r="AR221" s="98" t="n">
        <f aca="false">COUNTIF($F221:$AJ224,"=НА")</f>
        <v>0</v>
      </c>
      <c r="AS221" s="98" t="n">
        <f aca="false">COUNTIF(F221:AJ224,"=ТН")</f>
        <v>0</v>
      </c>
      <c r="AT221" s="98" t="n">
        <f aca="false">COUNTIF($F221:$AJ224,"=ВД")</f>
        <v>0</v>
      </c>
      <c r="AU221" s="98" t="n">
        <f aca="false">COUNTIF($F221:$AJ224,"=ВП")</f>
        <v>0</v>
      </c>
      <c r="AV221" s="98" t="n">
        <f aca="false">COUNTIF($F221:$AJ224,"=ДД")</f>
        <v>0</v>
      </c>
      <c r="AW221" s="98" t="n">
        <f aca="false">COUNTIF($F221:$AJ224,"=П")</f>
        <v>0</v>
      </c>
      <c r="AX221" s="98" t="n">
        <f aca="false">COUNTIF($F221:$AJ224,"=ПР")</f>
        <v>0</v>
      </c>
      <c r="AY221" s="99" t="n">
        <f aca="false">COUNTIF($F221:$AJ224,"=І")</f>
        <v>0</v>
      </c>
      <c r="AZ221" s="99" t="n">
        <f aca="false">COUNTIF($F221:$AJ224,"=НЗ")</f>
        <v>0</v>
      </c>
      <c r="BA221" s="73" t="str">
        <f aca="false">IF(C221&gt;1,Графік!$D$36,"")</f>
        <v/>
      </c>
    </row>
    <row r="222" customFormat="false" ht="12.75" hidden="false" customHeight="true" outlineLevel="0" collapsed="false">
      <c r="A222" s="57"/>
      <c r="B222" s="58"/>
      <c r="C222" s="102"/>
      <c r="D222" s="60"/>
      <c r="E222" s="100"/>
      <c r="F222" s="75" t="n">
        <f aca="false">IF(F221="Р",8,"")</f>
        <v>8</v>
      </c>
      <c r="G222" s="76" t="n">
        <f aca="false">IF(G221="Р",8,"")</f>
        <v>8</v>
      </c>
      <c r="H222" s="170" t="str">
        <f aca="false">IF(H221="Р",8,"")</f>
        <v/>
      </c>
      <c r="I222" s="170" t="str">
        <f aca="false">IF(I221="Р",8,"")</f>
        <v/>
      </c>
      <c r="J222" s="170" t="n">
        <f aca="false">IF(J221="Р",8,"")</f>
        <v>8</v>
      </c>
      <c r="K222" s="170" t="n">
        <f aca="false">IF(K221="Р",8,"")</f>
        <v>8</v>
      </c>
      <c r="L222" s="170" t="n">
        <f aca="false">IF(L221="Р",8,"")</f>
        <v>8</v>
      </c>
      <c r="M222" s="170" t="n">
        <f aca="false">IF(M221="Р",8,"")</f>
        <v>8</v>
      </c>
      <c r="N222" s="170" t="str">
        <f aca="false">IF(N221="Р",8,"")</f>
        <v/>
      </c>
      <c r="O222" s="170" t="str">
        <f aca="false">IF(O221="Р",8,"")</f>
        <v/>
      </c>
      <c r="P222" s="170" t="n">
        <f aca="false">IF(P221="Р",8,"")</f>
        <v>8</v>
      </c>
      <c r="Q222" s="170" t="n">
        <f aca="false">IF(Q221="Р",8,"")</f>
        <v>8</v>
      </c>
      <c r="R222" s="170" t="n">
        <f aca="false">IF(R221="Р",8,"")</f>
        <v>8</v>
      </c>
      <c r="S222" s="170" t="n">
        <f aca="false">IF(S221="Р",8,"")</f>
        <v>8</v>
      </c>
      <c r="T222" s="170" t="str">
        <f aca="false">IF(T221="Р",8,"")</f>
        <v/>
      </c>
      <c r="U222" s="170" t="str">
        <f aca="false">IF(U221="Р",8,"")</f>
        <v/>
      </c>
      <c r="V222" s="170" t="n">
        <f aca="false">IF(V221="Р",8,"")</f>
        <v>8</v>
      </c>
      <c r="W222" s="170" t="n">
        <f aca="false">IF(W221="Р",8,"")</f>
        <v>8</v>
      </c>
      <c r="X222" s="170" t="n">
        <f aca="false">IF(X221="Р",8,"")</f>
        <v>8</v>
      </c>
      <c r="Y222" s="170" t="n">
        <f aca="false">IF(Y221="Р",8,"")</f>
        <v>8</v>
      </c>
      <c r="Z222" s="170" t="str">
        <f aca="false">IF(Z221="Р",8,"")</f>
        <v/>
      </c>
      <c r="AA222" s="170" t="str">
        <f aca="false">IF(AA221="Р",8,"")</f>
        <v/>
      </c>
      <c r="AB222" s="170" t="n">
        <f aca="false">IF(AB221="Р",8,"")</f>
        <v>8</v>
      </c>
      <c r="AC222" s="170" t="n">
        <f aca="false">IF(AC221="Р",8,"")</f>
        <v>8</v>
      </c>
      <c r="AD222" s="170" t="n">
        <f aca="false">IF(AD221="Р",8,"")</f>
        <v>8</v>
      </c>
      <c r="AE222" s="170" t="n">
        <f aca="false">IF(AE221="Р",8,"")</f>
        <v>8</v>
      </c>
      <c r="AF222" s="170" t="str">
        <f aca="false">IF(AF221="Р",8,"")</f>
        <v/>
      </c>
      <c r="AG222" s="170" t="str">
        <f aca="false">IF(AG221="Р",8,"")</f>
        <v/>
      </c>
      <c r="AH222" s="76"/>
      <c r="AI222" s="76"/>
      <c r="AJ222" s="79"/>
      <c r="AK222" s="93"/>
      <c r="AL222" s="94"/>
      <c r="AM222" s="95"/>
      <c r="AN222" s="96"/>
      <c r="AO222" s="70"/>
      <c r="AP222" s="70"/>
      <c r="AQ222" s="70"/>
      <c r="AR222" s="98"/>
      <c r="AS222" s="98"/>
      <c r="AT222" s="98"/>
      <c r="AU222" s="98"/>
      <c r="AV222" s="98"/>
      <c r="AW222" s="98"/>
      <c r="AX222" s="98"/>
      <c r="AY222" s="99"/>
      <c r="AZ222" s="99"/>
      <c r="BA222" s="73"/>
    </row>
    <row r="223" customFormat="false" ht="12.75" hidden="false" customHeight="true" outlineLevel="0" collapsed="false">
      <c r="A223" s="57"/>
      <c r="B223" s="58"/>
      <c r="C223" s="102"/>
      <c r="D223" s="60"/>
      <c r="E223" s="100"/>
      <c r="F223" s="82" t="str">
        <f aca="false">IF(F224&gt;0,"НУ","")</f>
        <v/>
      </c>
      <c r="G223" s="82" t="str">
        <f aca="false">IF(G224&gt;0,"НУ","")</f>
        <v/>
      </c>
      <c r="H223" s="82" t="str">
        <f aca="false">IF(H224&gt;0,"НУ","")</f>
        <v/>
      </c>
      <c r="I223" s="82" t="str">
        <f aca="false">IF(I224&gt;0,"НУ","")</f>
        <v/>
      </c>
      <c r="J223" s="82" t="str">
        <f aca="false">IF(J224&gt;0,"НУ","")</f>
        <v/>
      </c>
      <c r="K223" s="82" t="str">
        <f aca="false">IF(K224&gt;0,"НУ","")</f>
        <v/>
      </c>
      <c r="L223" s="82" t="str">
        <f aca="false">IF(L224&gt;0,"НУ","")</f>
        <v/>
      </c>
      <c r="M223" s="82" t="str">
        <f aca="false">IF(M224&gt;0,"НУ","")</f>
        <v/>
      </c>
      <c r="N223" s="82" t="str">
        <f aca="false">IF(N224&gt;0,"НУ","")</f>
        <v/>
      </c>
      <c r="O223" s="82" t="str">
        <f aca="false">IF(O224&gt;0,"НУ","")</f>
        <v/>
      </c>
      <c r="P223" s="82" t="str">
        <f aca="false">IF(P224&gt;0,"НУ","")</f>
        <v/>
      </c>
      <c r="Q223" s="82" t="str">
        <f aca="false">IF(Q224&gt;0,"НУ","")</f>
        <v/>
      </c>
      <c r="R223" s="82" t="str">
        <f aca="false">IF(R224&gt;0,"НУ","")</f>
        <v/>
      </c>
      <c r="S223" s="82" t="str">
        <f aca="false">IF(S224&gt;0,"НУ","")</f>
        <v/>
      </c>
      <c r="T223" s="82" t="str">
        <f aca="false">IF(T224&gt;0,"НУ","")</f>
        <v/>
      </c>
      <c r="U223" s="82" t="str">
        <f aca="false">IF(U224&gt;0,"НУ","")</f>
        <v/>
      </c>
      <c r="V223" s="82" t="str">
        <f aca="false">IF(V224&gt;0,"НУ","")</f>
        <v/>
      </c>
      <c r="W223" s="82" t="str">
        <f aca="false">IF(W224&gt;0,"НУ","")</f>
        <v/>
      </c>
      <c r="X223" s="82" t="str">
        <f aca="false">IF(X224&gt;0,"НУ","")</f>
        <v/>
      </c>
      <c r="Y223" s="82" t="str">
        <f aca="false">IF(Y224&gt;0,"НУ","")</f>
        <v/>
      </c>
      <c r="Z223" s="82" t="str">
        <f aca="false">IF(Z224&gt;0,"НУ","")</f>
        <v/>
      </c>
      <c r="AA223" s="82" t="str">
        <f aca="false">IF(AA224&gt;0,"НУ","")</f>
        <v/>
      </c>
      <c r="AB223" s="82" t="str">
        <f aca="false">IF(AB224&gt;0,"НУ","")</f>
        <v/>
      </c>
      <c r="AC223" s="82" t="str">
        <f aca="false">IF(AC224&gt;0,"НУ","")</f>
        <v/>
      </c>
      <c r="AD223" s="82" t="str">
        <f aca="false">IF(AD224&gt;0,"НУ","")</f>
        <v/>
      </c>
      <c r="AE223" s="82" t="str">
        <f aca="false">IF(AE224&gt;0,"НУ","")</f>
        <v/>
      </c>
      <c r="AF223" s="82" t="str">
        <f aca="false">IF(AF224&gt;0,"НУ","")</f>
        <v/>
      </c>
      <c r="AG223" s="82" t="str">
        <f aca="false">IF(AG224&gt;0,"НУ","")</f>
        <v/>
      </c>
      <c r="AH223" s="82"/>
      <c r="AI223" s="82"/>
      <c r="AJ223" s="173"/>
      <c r="AK223" s="93"/>
      <c r="AL223" s="94"/>
      <c r="AM223" s="95"/>
      <c r="AN223" s="96"/>
      <c r="AO223" s="70"/>
      <c r="AP223" s="70"/>
      <c r="AQ223" s="70"/>
      <c r="AR223" s="98"/>
      <c r="AS223" s="98"/>
      <c r="AT223" s="98"/>
      <c r="AU223" s="98"/>
      <c r="AV223" s="98"/>
      <c r="AW223" s="98"/>
      <c r="AX223" s="98"/>
      <c r="AY223" s="99"/>
      <c r="AZ223" s="99"/>
      <c r="BA223" s="73"/>
    </row>
    <row r="224" customFormat="false" ht="13.5" hidden="false" customHeight="true" outlineLevel="0" collapsed="false">
      <c r="A224" s="57"/>
      <c r="B224" s="58"/>
      <c r="C224" s="102"/>
      <c r="D224" s="60"/>
      <c r="E224" s="101"/>
      <c r="F224" s="87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91"/>
      <c r="AK224" s="93"/>
      <c r="AL224" s="94"/>
      <c r="AM224" s="95"/>
      <c r="AN224" s="96"/>
      <c r="AO224" s="70"/>
      <c r="AP224" s="70"/>
      <c r="AQ224" s="70"/>
      <c r="AR224" s="98"/>
      <c r="AS224" s="98"/>
      <c r="AT224" s="98"/>
      <c r="AU224" s="98"/>
      <c r="AV224" s="98"/>
      <c r="AW224" s="98"/>
      <c r="AX224" s="98"/>
      <c r="AY224" s="99"/>
      <c r="AZ224" s="99"/>
      <c r="BA224" s="73"/>
    </row>
    <row r="225" customFormat="false" ht="12.75" hidden="false" customHeight="true" outlineLevel="0" collapsed="false">
      <c r="A225" s="57" t="n">
        <v>54</v>
      </c>
      <c r="B225" s="58" t="str">
        <f aca="false">IFERROR(VLOOKUP($C225,Списки!$A$1:$C$3999,2,0),"")</f>
        <v/>
      </c>
      <c r="C225" s="102"/>
      <c r="D225" s="60" t="str">
        <f aca="false">IFERROR(VLOOKUP($C225,Списки!$A$1:$C$3999,3,0),"")</f>
        <v/>
      </c>
      <c r="E225" s="92"/>
      <c r="F225" s="61" t="str">
        <f aca="false">VLOOKUP(F$11,Графік!$A$5:$C$32,3,0)</f>
        <v>Р</v>
      </c>
      <c r="G225" s="158" t="str">
        <f aca="false">VLOOKUP(G$11,Графік!$A$5:$C$32,3,0)</f>
        <v>Р</v>
      </c>
      <c r="H225" s="158" t="str">
        <f aca="false">VLOOKUP(H$11,Графік!$A$5:$C$32,3,0)</f>
        <v>ВВ</v>
      </c>
      <c r="I225" s="158" t="str">
        <f aca="false">VLOOKUP(I$11,Графік!$A$5:$C$32,3,0)</f>
        <v>ВВ</v>
      </c>
      <c r="J225" s="158" t="str">
        <f aca="false">VLOOKUP(J$11,Графік!$A$5:$C$32,3,0)</f>
        <v>Р</v>
      </c>
      <c r="K225" s="158" t="str">
        <f aca="false">VLOOKUP(K$11,Графік!$A$5:$C$32,3,0)</f>
        <v>Р</v>
      </c>
      <c r="L225" s="158" t="str">
        <f aca="false">VLOOKUP(L$11,Графік!$A$5:$C$32,3,0)</f>
        <v>Р</v>
      </c>
      <c r="M225" s="158" t="str">
        <f aca="false">VLOOKUP(M$11,Графік!$A$5:$C$32,3,0)</f>
        <v>Р</v>
      </c>
      <c r="N225" s="158" t="str">
        <f aca="false">VLOOKUP(N$11,Графік!$A$5:$C$32,3,0)</f>
        <v>ВВ</v>
      </c>
      <c r="O225" s="158" t="str">
        <f aca="false">VLOOKUP(O$11,Графік!$A$5:$C$32,3,0)</f>
        <v>ВВ</v>
      </c>
      <c r="P225" s="158" t="str">
        <f aca="false">VLOOKUP(P$11,Графік!$A$5:$C$32,3,0)</f>
        <v>Р</v>
      </c>
      <c r="Q225" s="158" t="str">
        <f aca="false">VLOOKUP(Q$11,Графік!$A$5:$C$32,3,0)</f>
        <v>Р</v>
      </c>
      <c r="R225" s="158" t="str">
        <f aca="false">VLOOKUP(R$11,Графік!$A$5:$C$32,3,0)</f>
        <v>Р</v>
      </c>
      <c r="S225" s="158" t="str">
        <f aca="false">VLOOKUP(S$11,Графік!$A$5:$C$32,3,0)</f>
        <v>Р</v>
      </c>
      <c r="T225" s="158" t="str">
        <f aca="false">VLOOKUP(T$11,Графік!$A$5:$C$32,3,0)</f>
        <v>ВВ</v>
      </c>
      <c r="U225" s="158" t="str">
        <f aca="false">VLOOKUP(U$11,Графік!$A$5:$C$32,3,0)</f>
        <v>ВВ</v>
      </c>
      <c r="V225" s="158" t="str">
        <f aca="false">VLOOKUP(V$11,Графік!$A$5:$C$32,3,0)</f>
        <v>Р</v>
      </c>
      <c r="W225" s="158" t="str">
        <f aca="false">VLOOKUP(W$11,Графік!$A$5:$C$32,3,0)</f>
        <v>Р</v>
      </c>
      <c r="X225" s="158" t="str">
        <f aca="false">VLOOKUP(X$11,Графік!$A$5:$C$32,3,0)</f>
        <v>Р</v>
      </c>
      <c r="Y225" s="158" t="str">
        <f aca="false">VLOOKUP(Y$11,Графік!$A$5:$C$32,3,0)</f>
        <v>Р</v>
      </c>
      <c r="Z225" s="158" t="str">
        <f aca="false">VLOOKUP(Z$11,Графік!$A$5:$C$32,3,0)</f>
        <v>ВВ</v>
      </c>
      <c r="AA225" s="158" t="str">
        <f aca="false">VLOOKUP(AA$11,Графік!$A$5:$C$32,3,0)</f>
        <v>ВВ</v>
      </c>
      <c r="AB225" s="158" t="str">
        <f aca="false">VLOOKUP(AB$11,Графік!$A$5:$C$32,3,0)</f>
        <v>Р</v>
      </c>
      <c r="AC225" s="158" t="str">
        <f aca="false">VLOOKUP(AC$11,Графік!$A$5:$C$32,3,0)</f>
        <v>Р</v>
      </c>
      <c r="AD225" s="158" t="str">
        <f aca="false">VLOOKUP(AD$11,Графік!$A$5:$C$32,3,0)</f>
        <v>Р</v>
      </c>
      <c r="AE225" s="158" t="str">
        <f aca="false">VLOOKUP(AE$11,Графік!$A$5:$C$32,3,0)</f>
        <v>Р</v>
      </c>
      <c r="AF225" s="158" t="str">
        <f aca="false">VLOOKUP(AF$11,Графік!$A$5:$C$32,3,0)</f>
        <v>ВВ</v>
      </c>
      <c r="AG225" s="158" t="str">
        <f aca="false">VLOOKUP(AG$11,Графік!$A$5:$C$32,3,0)</f>
        <v>ВВ</v>
      </c>
      <c r="AH225" s="158"/>
      <c r="AI225" s="158"/>
      <c r="AJ225" s="161"/>
      <c r="AK225" s="93" t="n">
        <f aca="false">SUMIF($F225:$AJ228,"Р",$F226:$AJ226)</f>
        <v>144</v>
      </c>
      <c r="AL225" s="94" t="n">
        <f aca="false">SUMIF($F227:$AJ228,"НУ",$F228:$AJ228)</f>
        <v>0</v>
      </c>
      <c r="AM225" s="95" t="n">
        <f aca="false">SUMIF(F225:AJ228,"РВ",F226:AJ226)</f>
        <v>0</v>
      </c>
      <c r="AN225" s="96" t="n">
        <f aca="false">AK225+AL225+AM225</f>
        <v>144</v>
      </c>
      <c r="AO225" s="70" t="n">
        <f aca="false">COUNTIF($F225:$AJ228,"=Р")</f>
        <v>18</v>
      </c>
      <c r="AP225" s="97" t="n">
        <f aca="false">COUNTIF($F225:$AJ228,"=ВВ")</f>
        <v>10</v>
      </c>
      <c r="AQ225" s="97" t="n">
        <f aca="false">COUNTIF($F225:$AJ228,"=В")</f>
        <v>0</v>
      </c>
      <c r="AR225" s="98" t="n">
        <f aca="false">COUNTIF($F225:$AJ228,"=НА")</f>
        <v>0</v>
      </c>
      <c r="AS225" s="98" t="n">
        <f aca="false">COUNTIF(F225:AJ228,"=ТН")</f>
        <v>0</v>
      </c>
      <c r="AT225" s="98" t="n">
        <f aca="false">COUNTIF($F225:$AJ228,"=ВД")</f>
        <v>0</v>
      </c>
      <c r="AU225" s="98" t="n">
        <f aca="false">COUNTIF($F225:$AJ228,"=ВП")</f>
        <v>0</v>
      </c>
      <c r="AV225" s="98" t="n">
        <f aca="false">COUNTIF($F225:$AJ228,"=ДД")</f>
        <v>0</v>
      </c>
      <c r="AW225" s="98" t="n">
        <f aca="false">COUNTIF($F225:$AJ228,"=П")</f>
        <v>0</v>
      </c>
      <c r="AX225" s="98" t="n">
        <f aca="false">COUNTIF($F225:$AJ228,"=ПР")</f>
        <v>0</v>
      </c>
      <c r="AY225" s="99" t="n">
        <f aca="false">COUNTIF($F225:$AJ228,"=І")</f>
        <v>0</v>
      </c>
      <c r="AZ225" s="99" t="n">
        <f aca="false">COUNTIF($F225:$AJ228,"=НЗ")</f>
        <v>0</v>
      </c>
      <c r="BA225" s="73" t="str">
        <f aca="false">IF(C225&gt;1,Графік!$D$36,"")</f>
        <v/>
      </c>
    </row>
    <row r="226" customFormat="false" ht="12.75" hidden="false" customHeight="true" outlineLevel="0" collapsed="false">
      <c r="A226" s="57"/>
      <c r="B226" s="58"/>
      <c r="C226" s="102"/>
      <c r="D226" s="60"/>
      <c r="E226" s="100"/>
      <c r="F226" s="75" t="n">
        <f aca="false">IF(F225="Р",8,"")</f>
        <v>8</v>
      </c>
      <c r="G226" s="76" t="n">
        <f aca="false">IF(G225="Р",8,"")</f>
        <v>8</v>
      </c>
      <c r="H226" s="170" t="str">
        <f aca="false">IF(H225="Р",8,"")</f>
        <v/>
      </c>
      <c r="I226" s="170" t="str">
        <f aca="false">IF(I225="Р",8,"")</f>
        <v/>
      </c>
      <c r="J226" s="170" t="n">
        <f aca="false">IF(J225="Р",8,"")</f>
        <v>8</v>
      </c>
      <c r="K226" s="170" t="n">
        <f aca="false">IF(K225="Р",8,"")</f>
        <v>8</v>
      </c>
      <c r="L226" s="170" t="n">
        <f aca="false">IF(L225="Р",8,"")</f>
        <v>8</v>
      </c>
      <c r="M226" s="170" t="n">
        <f aca="false">IF(M225="Р",8,"")</f>
        <v>8</v>
      </c>
      <c r="N226" s="170" t="str">
        <f aca="false">IF(N225="Р",8,"")</f>
        <v/>
      </c>
      <c r="O226" s="170" t="str">
        <f aca="false">IF(O225="Р",8,"")</f>
        <v/>
      </c>
      <c r="P226" s="170" t="n">
        <f aca="false">IF(P225="Р",8,"")</f>
        <v>8</v>
      </c>
      <c r="Q226" s="170" t="n">
        <f aca="false">IF(Q225="Р",8,"")</f>
        <v>8</v>
      </c>
      <c r="R226" s="170" t="n">
        <f aca="false">IF(R225="Р",8,"")</f>
        <v>8</v>
      </c>
      <c r="S226" s="170" t="n">
        <f aca="false">IF(S225="Р",8,"")</f>
        <v>8</v>
      </c>
      <c r="T226" s="170" t="str">
        <f aca="false">IF(T225="Р",8,"")</f>
        <v/>
      </c>
      <c r="U226" s="170" t="str">
        <f aca="false">IF(U225="Р",8,"")</f>
        <v/>
      </c>
      <c r="V226" s="170" t="n">
        <f aca="false">IF(V225="Р",8,"")</f>
        <v>8</v>
      </c>
      <c r="W226" s="170" t="n">
        <f aca="false">IF(W225="Р",8,"")</f>
        <v>8</v>
      </c>
      <c r="X226" s="170" t="n">
        <f aca="false">IF(X225="Р",8,"")</f>
        <v>8</v>
      </c>
      <c r="Y226" s="170" t="n">
        <f aca="false">IF(Y225="Р",8,"")</f>
        <v>8</v>
      </c>
      <c r="Z226" s="170" t="str">
        <f aca="false">IF(Z225="Р",8,"")</f>
        <v/>
      </c>
      <c r="AA226" s="170" t="str">
        <f aca="false">IF(AA225="Р",8,"")</f>
        <v/>
      </c>
      <c r="AB226" s="170" t="n">
        <f aca="false">IF(AB225="Р",8,"")</f>
        <v>8</v>
      </c>
      <c r="AC226" s="170" t="n">
        <f aca="false">IF(AC225="Р",8,"")</f>
        <v>8</v>
      </c>
      <c r="AD226" s="170" t="n">
        <f aca="false">IF(AD225="Р",8,"")</f>
        <v>8</v>
      </c>
      <c r="AE226" s="170" t="n">
        <f aca="false">IF(AE225="Р",8,"")</f>
        <v>8</v>
      </c>
      <c r="AF226" s="170" t="str">
        <f aca="false">IF(AF225="Р",8,"")</f>
        <v/>
      </c>
      <c r="AG226" s="170" t="str">
        <f aca="false">IF(AG225="Р",8,"")</f>
        <v/>
      </c>
      <c r="AH226" s="76"/>
      <c r="AI226" s="76"/>
      <c r="AJ226" s="79"/>
      <c r="AK226" s="93"/>
      <c r="AL226" s="94"/>
      <c r="AM226" s="95"/>
      <c r="AN226" s="96"/>
      <c r="AO226" s="70"/>
      <c r="AP226" s="70"/>
      <c r="AQ226" s="70"/>
      <c r="AR226" s="98"/>
      <c r="AS226" s="98"/>
      <c r="AT226" s="98"/>
      <c r="AU226" s="98"/>
      <c r="AV226" s="98"/>
      <c r="AW226" s="98"/>
      <c r="AX226" s="98"/>
      <c r="AY226" s="99"/>
      <c r="AZ226" s="99"/>
      <c r="BA226" s="73"/>
    </row>
    <row r="227" customFormat="false" ht="12.75" hidden="false" customHeight="true" outlineLevel="0" collapsed="false">
      <c r="A227" s="57"/>
      <c r="B227" s="58"/>
      <c r="C227" s="102"/>
      <c r="D227" s="60"/>
      <c r="E227" s="100"/>
      <c r="F227" s="82" t="str">
        <f aca="false">IF(F228&gt;0,"НУ","")</f>
        <v/>
      </c>
      <c r="G227" s="82" t="str">
        <f aca="false">IF(G228&gt;0,"НУ","")</f>
        <v/>
      </c>
      <c r="H227" s="82" t="str">
        <f aca="false">IF(H228&gt;0,"НУ","")</f>
        <v/>
      </c>
      <c r="I227" s="82" t="str">
        <f aca="false">IF(I228&gt;0,"НУ","")</f>
        <v/>
      </c>
      <c r="J227" s="82" t="str">
        <f aca="false">IF(J228&gt;0,"НУ","")</f>
        <v/>
      </c>
      <c r="K227" s="82" t="str">
        <f aca="false">IF(K228&gt;0,"НУ","")</f>
        <v/>
      </c>
      <c r="L227" s="82" t="str">
        <f aca="false">IF(L228&gt;0,"НУ","")</f>
        <v/>
      </c>
      <c r="M227" s="82" t="str">
        <f aca="false">IF(M228&gt;0,"НУ","")</f>
        <v/>
      </c>
      <c r="N227" s="82" t="str">
        <f aca="false">IF(N228&gt;0,"НУ","")</f>
        <v/>
      </c>
      <c r="O227" s="82" t="str">
        <f aca="false">IF(O228&gt;0,"НУ","")</f>
        <v/>
      </c>
      <c r="P227" s="82" t="str">
        <f aca="false">IF(P228&gt;0,"НУ","")</f>
        <v/>
      </c>
      <c r="Q227" s="82" t="str">
        <f aca="false">IF(Q228&gt;0,"НУ","")</f>
        <v/>
      </c>
      <c r="R227" s="82" t="str">
        <f aca="false">IF(R228&gt;0,"НУ","")</f>
        <v/>
      </c>
      <c r="S227" s="82" t="str">
        <f aca="false">IF(S228&gt;0,"НУ","")</f>
        <v/>
      </c>
      <c r="T227" s="82" t="str">
        <f aca="false">IF(T228&gt;0,"НУ","")</f>
        <v/>
      </c>
      <c r="U227" s="82" t="str">
        <f aca="false">IF(U228&gt;0,"НУ","")</f>
        <v/>
      </c>
      <c r="V227" s="82" t="str">
        <f aca="false">IF(V228&gt;0,"НУ","")</f>
        <v/>
      </c>
      <c r="W227" s="82" t="str">
        <f aca="false">IF(W228&gt;0,"НУ","")</f>
        <v/>
      </c>
      <c r="X227" s="82" t="str">
        <f aca="false">IF(X228&gt;0,"НУ","")</f>
        <v/>
      </c>
      <c r="Y227" s="82" t="str">
        <f aca="false">IF(Y228&gt;0,"НУ","")</f>
        <v/>
      </c>
      <c r="Z227" s="82" t="str">
        <f aca="false">IF(Z228&gt;0,"НУ","")</f>
        <v/>
      </c>
      <c r="AA227" s="82" t="str">
        <f aca="false">IF(AA228&gt;0,"НУ","")</f>
        <v/>
      </c>
      <c r="AB227" s="82" t="str">
        <f aca="false">IF(AB228&gt;0,"НУ","")</f>
        <v/>
      </c>
      <c r="AC227" s="82" t="str">
        <f aca="false">IF(AC228&gt;0,"НУ","")</f>
        <v/>
      </c>
      <c r="AD227" s="82" t="str">
        <f aca="false">IF(AD228&gt;0,"НУ","")</f>
        <v/>
      </c>
      <c r="AE227" s="82" t="str">
        <f aca="false">IF(AE228&gt;0,"НУ","")</f>
        <v/>
      </c>
      <c r="AF227" s="82" t="str">
        <f aca="false">IF(AF228&gt;0,"НУ","")</f>
        <v/>
      </c>
      <c r="AG227" s="82" t="str">
        <f aca="false">IF(AG228&gt;0,"НУ","")</f>
        <v/>
      </c>
      <c r="AH227" s="82"/>
      <c r="AI227" s="82"/>
      <c r="AJ227" s="173"/>
      <c r="AK227" s="93"/>
      <c r="AL227" s="94"/>
      <c r="AM227" s="95"/>
      <c r="AN227" s="96"/>
      <c r="AO227" s="70"/>
      <c r="AP227" s="70"/>
      <c r="AQ227" s="70"/>
      <c r="AR227" s="98"/>
      <c r="AS227" s="98"/>
      <c r="AT227" s="98"/>
      <c r="AU227" s="98"/>
      <c r="AV227" s="98"/>
      <c r="AW227" s="98"/>
      <c r="AX227" s="98"/>
      <c r="AY227" s="99"/>
      <c r="AZ227" s="99"/>
      <c r="BA227" s="73"/>
    </row>
    <row r="228" customFormat="false" ht="13.5" hidden="false" customHeight="true" outlineLevel="0" collapsed="false">
      <c r="A228" s="57"/>
      <c r="B228" s="58"/>
      <c r="C228" s="102"/>
      <c r="D228" s="60"/>
      <c r="E228" s="101"/>
      <c r="F228" s="87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91"/>
      <c r="AK228" s="93"/>
      <c r="AL228" s="94"/>
      <c r="AM228" s="95"/>
      <c r="AN228" s="96"/>
      <c r="AO228" s="70"/>
      <c r="AP228" s="70"/>
      <c r="AQ228" s="70"/>
      <c r="AR228" s="98"/>
      <c r="AS228" s="98"/>
      <c r="AT228" s="98"/>
      <c r="AU228" s="98"/>
      <c r="AV228" s="98"/>
      <c r="AW228" s="98"/>
      <c r="AX228" s="98"/>
      <c r="AY228" s="99"/>
      <c r="AZ228" s="99"/>
      <c r="BA228" s="73"/>
    </row>
    <row r="229" customFormat="false" ht="12.75" hidden="false" customHeight="true" outlineLevel="0" collapsed="false">
      <c r="A229" s="57" t="n">
        <v>55</v>
      </c>
      <c r="B229" s="58" t="str">
        <f aca="false">IFERROR(VLOOKUP($C229,Списки!$A$1:$C$3999,2,0),"")</f>
        <v/>
      </c>
      <c r="C229" s="102"/>
      <c r="D229" s="60" t="str">
        <f aca="false">IFERROR(VLOOKUP($C229,Списки!$A$1:$C$3999,3,0),"")</f>
        <v/>
      </c>
      <c r="E229" s="92"/>
      <c r="F229" s="61" t="str">
        <f aca="false">VLOOKUP(F$11,Графік!$A$5:$C$32,3,0)</f>
        <v>Р</v>
      </c>
      <c r="G229" s="158" t="str">
        <f aca="false">VLOOKUP(G$11,Графік!$A$5:$C$32,3,0)</f>
        <v>Р</v>
      </c>
      <c r="H229" s="158" t="str">
        <f aca="false">VLOOKUP(H$11,Графік!$A$5:$C$32,3,0)</f>
        <v>ВВ</v>
      </c>
      <c r="I229" s="158" t="str">
        <f aca="false">VLOOKUP(I$11,Графік!$A$5:$C$32,3,0)</f>
        <v>ВВ</v>
      </c>
      <c r="J229" s="158" t="str">
        <f aca="false">VLOOKUP(J$11,Графік!$A$5:$C$32,3,0)</f>
        <v>Р</v>
      </c>
      <c r="K229" s="158" t="str">
        <f aca="false">VLOOKUP(K$11,Графік!$A$5:$C$32,3,0)</f>
        <v>Р</v>
      </c>
      <c r="L229" s="158" t="str">
        <f aca="false">VLOOKUP(L$11,Графік!$A$5:$C$32,3,0)</f>
        <v>Р</v>
      </c>
      <c r="M229" s="158" t="str">
        <f aca="false">VLOOKUP(M$11,Графік!$A$5:$C$32,3,0)</f>
        <v>Р</v>
      </c>
      <c r="N229" s="158" t="str">
        <f aca="false">VLOOKUP(N$11,Графік!$A$5:$C$32,3,0)</f>
        <v>ВВ</v>
      </c>
      <c r="O229" s="158" t="str">
        <f aca="false">VLOOKUP(O$11,Графік!$A$5:$C$32,3,0)</f>
        <v>ВВ</v>
      </c>
      <c r="P229" s="158" t="str">
        <f aca="false">VLOOKUP(P$11,Графік!$A$5:$C$32,3,0)</f>
        <v>Р</v>
      </c>
      <c r="Q229" s="158" t="str">
        <f aca="false">VLOOKUP(Q$11,Графік!$A$5:$C$32,3,0)</f>
        <v>Р</v>
      </c>
      <c r="R229" s="158" t="str">
        <f aca="false">VLOOKUP(R$11,Графік!$A$5:$C$32,3,0)</f>
        <v>Р</v>
      </c>
      <c r="S229" s="158" t="str">
        <f aca="false">VLOOKUP(S$11,Графік!$A$5:$C$32,3,0)</f>
        <v>Р</v>
      </c>
      <c r="T229" s="158" t="str">
        <f aca="false">VLOOKUP(T$11,Графік!$A$5:$C$32,3,0)</f>
        <v>ВВ</v>
      </c>
      <c r="U229" s="158" t="str">
        <f aca="false">VLOOKUP(U$11,Графік!$A$5:$C$32,3,0)</f>
        <v>ВВ</v>
      </c>
      <c r="V229" s="158" t="str">
        <f aca="false">VLOOKUP(V$11,Графік!$A$5:$C$32,3,0)</f>
        <v>Р</v>
      </c>
      <c r="W229" s="158" t="str">
        <f aca="false">VLOOKUP(W$11,Графік!$A$5:$C$32,3,0)</f>
        <v>Р</v>
      </c>
      <c r="X229" s="158" t="str">
        <f aca="false">VLOOKUP(X$11,Графік!$A$5:$C$32,3,0)</f>
        <v>Р</v>
      </c>
      <c r="Y229" s="158" t="str">
        <f aca="false">VLOOKUP(Y$11,Графік!$A$5:$C$32,3,0)</f>
        <v>Р</v>
      </c>
      <c r="Z229" s="158" t="str">
        <f aca="false">VLOOKUP(Z$11,Графік!$A$5:$C$32,3,0)</f>
        <v>ВВ</v>
      </c>
      <c r="AA229" s="158" t="str">
        <f aca="false">VLOOKUP(AA$11,Графік!$A$5:$C$32,3,0)</f>
        <v>ВВ</v>
      </c>
      <c r="AB229" s="158" t="str">
        <f aca="false">VLOOKUP(AB$11,Графік!$A$5:$C$32,3,0)</f>
        <v>Р</v>
      </c>
      <c r="AC229" s="158" t="str">
        <f aca="false">VLOOKUP(AC$11,Графік!$A$5:$C$32,3,0)</f>
        <v>Р</v>
      </c>
      <c r="AD229" s="158" t="str">
        <f aca="false">VLOOKUP(AD$11,Графік!$A$5:$C$32,3,0)</f>
        <v>Р</v>
      </c>
      <c r="AE229" s="158" t="str">
        <f aca="false">VLOOKUP(AE$11,Графік!$A$5:$C$32,3,0)</f>
        <v>Р</v>
      </c>
      <c r="AF229" s="158" t="str">
        <f aca="false">VLOOKUP(AF$11,Графік!$A$5:$C$32,3,0)</f>
        <v>ВВ</v>
      </c>
      <c r="AG229" s="158" t="str">
        <f aca="false">VLOOKUP(AG$11,Графік!$A$5:$C$32,3,0)</f>
        <v>ВВ</v>
      </c>
      <c r="AH229" s="158"/>
      <c r="AI229" s="158"/>
      <c r="AJ229" s="161"/>
      <c r="AK229" s="93" t="n">
        <f aca="false">SUMIF($F229:$AJ232,"Р",$F230:$AJ230)</f>
        <v>144</v>
      </c>
      <c r="AL229" s="94" t="n">
        <f aca="false">SUMIF($F231:$AJ232,"НУ",$F232:$AJ232)</f>
        <v>0</v>
      </c>
      <c r="AM229" s="95" t="n">
        <f aca="false">SUMIF(F229:AJ232,"РВ",F230:AJ230)</f>
        <v>0</v>
      </c>
      <c r="AN229" s="96" t="n">
        <f aca="false">AK229+AL229+AM229</f>
        <v>144</v>
      </c>
      <c r="AO229" s="70" t="n">
        <f aca="false">COUNTIF($F229:$AJ232,"=Р")</f>
        <v>18</v>
      </c>
      <c r="AP229" s="97" t="n">
        <f aca="false">COUNTIF($F229:$AJ232,"=ВВ")</f>
        <v>10</v>
      </c>
      <c r="AQ229" s="97" t="n">
        <f aca="false">COUNTIF($F229:$AJ232,"=В")</f>
        <v>0</v>
      </c>
      <c r="AR229" s="98" t="n">
        <f aca="false">COUNTIF($F229:$AJ232,"=НА")</f>
        <v>0</v>
      </c>
      <c r="AS229" s="98" t="n">
        <f aca="false">COUNTIF(F229:AJ232,"=ТН")</f>
        <v>0</v>
      </c>
      <c r="AT229" s="98" t="n">
        <f aca="false">COUNTIF($F229:$AJ232,"=ВД")</f>
        <v>0</v>
      </c>
      <c r="AU229" s="98" t="n">
        <f aca="false">COUNTIF($F229:$AJ232,"=ВП")</f>
        <v>0</v>
      </c>
      <c r="AV229" s="98" t="n">
        <f aca="false">COUNTIF($F229:$AJ232,"=ДД")</f>
        <v>0</v>
      </c>
      <c r="AW229" s="98" t="n">
        <f aca="false">COUNTIF($F229:$AJ232,"=П")</f>
        <v>0</v>
      </c>
      <c r="AX229" s="98" t="n">
        <f aca="false">COUNTIF($F229:$AJ232,"=ПР")</f>
        <v>0</v>
      </c>
      <c r="AY229" s="99" t="n">
        <f aca="false">COUNTIF($F229:$AJ232,"=І")</f>
        <v>0</v>
      </c>
      <c r="AZ229" s="99" t="n">
        <f aca="false">COUNTIF($F229:$AJ232,"=НЗ")</f>
        <v>0</v>
      </c>
      <c r="BA229" s="73" t="str">
        <f aca="false">IF(C229&gt;1,Графік!$D$36,"")</f>
        <v/>
      </c>
    </row>
    <row r="230" customFormat="false" ht="12.75" hidden="false" customHeight="true" outlineLevel="0" collapsed="false">
      <c r="A230" s="57"/>
      <c r="B230" s="58"/>
      <c r="C230" s="102"/>
      <c r="D230" s="60"/>
      <c r="E230" s="100"/>
      <c r="F230" s="75" t="n">
        <f aca="false">IF(F229="Р",8,"")</f>
        <v>8</v>
      </c>
      <c r="G230" s="76" t="n">
        <f aca="false">IF(G229="Р",8,"")</f>
        <v>8</v>
      </c>
      <c r="H230" s="170" t="str">
        <f aca="false">IF(H229="Р",8,"")</f>
        <v/>
      </c>
      <c r="I230" s="170" t="str">
        <f aca="false">IF(I229="Р",8,"")</f>
        <v/>
      </c>
      <c r="J230" s="170" t="n">
        <f aca="false">IF(J229="Р",8,"")</f>
        <v>8</v>
      </c>
      <c r="K230" s="170" t="n">
        <f aca="false">IF(K229="Р",8,"")</f>
        <v>8</v>
      </c>
      <c r="L230" s="170" t="n">
        <f aca="false">IF(L229="Р",8,"")</f>
        <v>8</v>
      </c>
      <c r="M230" s="170" t="n">
        <f aca="false">IF(M229="Р",8,"")</f>
        <v>8</v>
      </c>
      <c r="N230" s="170" t="str">
        <f aca="false">IF(N229="Р",8,"")</f>
        <v/>
      </c>
      <c r="O230" s="170" t="str">
        <f aca="false">IF(O229="Р",8,"")</f>
        <v/>
      </c>
      <c r="P230" s="170" t="n">
        <f aca="false">IF(P229="Р",8,"")</f>
        <v>8</v>
      </c>
      <c r="Q230" s="170" t="n">
        <f aca="false">IF(Q229="Р",8,"")</f>
        <v>8</v>
      </c>
      <c r="R230" s="170" t="n">
        <f aca="false">IF(R229="Р",8,"")</f>
        <v>8</v>
      </c>
      <c r="S230" s="170" t="n">
        <f aca="false">IF(S229="Р",8,"")</f>
        <v>8</v>
      </c>
      <c r="T230" s="170" t="str">
        <f aca="false">IF(T229="Р",8,"")</f>
        <v/>
      </c>
      <c r="U230" s="170" t="str">
        <f aca="false">IF(U229="Р",8,"")</f>
        <v/>
      </c>
      <c r="V230" s="170" t="n">
        <f aca="false">IF(V229="Р",8,"")</f>
        <v>8</v>
      </c>
      <c r="W230" s="170" t="n">
        <f aca="false">IF(W229="Р",8,"")</f>
        <v>8</v>
      </c>
      <c r="X230" s="170" t="n">
        <f aca="false">IF(X229="Р",8,"")</f>
        <v>8</v>
      </c>
      <c r="Y230" s="170" t="n">
        <f aca="false">IF(Y229="Р",8,"")</f>
        <v>8</v>
      </c>
      <c r="Z230" s="170" t="str">
        <f aca="false">IF(Z229="Р",8,"")</f>
        <v/>
      </c>
      <c r="AA230" s="170" t="str">
        <f aca="false">IF(AA229="Р",8,"")</f>
        <v/>
      </c>
      <c r="AB230" s="170" t="n">
        <f aca="false">IF(AB229="Р",8,"")</f>
        <v>8</v>
      </c>
      <c r="AC230" s="170" t="n">
        <f aca="false">IF(AC229="Р",8,"")</f>
        <v>8</v>
      </c>
      <c r="AD230" s="170" t="n">
        <f aca="false">IF(AD229="Р",8,"")</f>
        <v>8</v>
      </c>
      <c r="AE230" s="170" t="n">
        <f aca="false">IF(AE229="Р",8,"")</f>
        <v>8</v>
      </c>
      <c r="AF230" s="170" t="str">
        <f aca="false">IF(AF229="Р",8,"")</f>
        <v/>
      </c>
      <c r="AG230" s="170" t="str">
        <f aca="false">IF(AG229="Р",8,"")</f>
        <v/>
      </c>
      <c r="AH230" s="76"/>
      <c r="AI230" s="76"/>
      <c r="AJ230" s="79"/>
      <c r="AK230" s="93"/>
      <c r="AL230" s="94"/>
      <c r="AM230" s="95"/>
      <c r="AN230" s="96"/>
      <c r="AO230" s="70"/>
      <c r="AP230" s="70"/>
      <c r="AQ230" s="70"/>
      <c r="AR230" s="98"/>
      <c r="AS230" s="98"/>
      <c r="AT230" s="98"/>
      <c r="AU230" s="98"/>
      <c r="AV230" s="98"/>
      <c r="AW230" s="98"/>
      <c r="AX230" s="98"/>
      <c r="AY230" s="99"/>
      <c r="AZ230" s="99"/>
      <c r="BA230" s="73"/>
    </row>
    <row r="231" customFormat="false" ht="12.75" hidden="false" customHeight="true" outlineLevel="0" collapsed="false">
      <c r="A231" s="57"/>
      <c r="B231" s="58"/>
      <c r="C231" s="102"/>
      <c r="D231" s="60"/>
      <c r="E231" s="100"/>
      <c r="F231" s="82" t="str">
        <f aca="false">IF(F232&gt;0,"НУ","")</f>
        <v/>
      </c>
      <c r="G231" s="82" t="str">
        <f aca="false">IF(G232&gt;0,"НУ","")</f>
        <v/>
      </c>
      <c r="H231" s="82" t="str">
        <f aca="false">IF(H232&gt;0,"НУ","")</f>
        <v/>
      </c>
      <c r="I231" s="82" t="str">
        <f aca="false">IF(I232&gt;0,"НУ","")</f>
        <v/>
      </c>
      <c r="J231" s="82" t="str">
        <f aca="false">IF(J232&gt;0,"НУ","")</f>
        <v/>
      </c>
      <c r="K231" s="82" t="str">
        <f aca="false">IF(K232&gt;0,"НУ","")</f>
        <v/>
      </c>
      <c r="L231" s="82" t="str">
        <f aca="false">IF(L232&gt;0,"НУ","")</f>
        <v/>
      </c>
      <c r="M231" s="82" t="str">
        <f aca="false">IF(M232&gt;0,"НУ","")</f>
        <v/>
      </c>
      <c r="N231" s="82" t="str">
        <f aca="false">IF(N232&gt;0,"НУ","")</f>
        <v/>
      </c>
      <c r="O231" s="82" t="str">
        <f aca="false">IF(O232&gt;0,"НУ","")</f>
        <v/>
      </c>
      <c r="P231" s="82" t="str">
        <f aca="false">IF(P232&gt;0,"НУ","")</f>
        <v/>
      </c>
      <c r="Q231" s="82" t="str">
        <f aca="false">IF(Q232&gt;0,"НУ","")</f>
        <v/>
      </c>
      <c r="R231" s="82" t="str">
        <f aca="false">IF(R232&gt;0,"НУ","")</f>
        <v/>
      </c>
      <c r="S231" s="82" t="str">
        <f aca="false">IF(S232&gt;0,"НУ","")</f>
        <v/>
      </c>
      <c r="T231" s="82" t="str">
        <f aca="false">IF(T232&gt;0,"НУ","")</f>
        <v/>
      </c>
      <c r="U231" s="82" t="str">
        <f aca="false">IF(U232&gt;0,"НУ","")</f>
        <v/>
      </c>
      <c r="V231" s="82" t="str">
        <f aca="false">IF(V232&gt;0,"НУ","")</f>
        <v/>
      </c>
      <c r="W231" s="82" t="str">
        <f aca="false">IF(W232&gt;0,"НУ","")</f>
        <v/>
      </c>
      <c r="X231" s="82" t="str">
        <f aca="false">IF(X232&gt;0,"НУ","")</f>
        <v/>
      </c>
      <c r="Y231" s="82" t="str">
        <f aca="false">IF(Y232&gt;0,"НУ","")</f>
        <v/>
      </c>
      <c r="Z231" s="82" t="str">
        <f aca="false">IF(Z232&gt;0,"НУ","")</f>
        <v/>
      </c>
      <c r="AA231" s="82" t="str">
        <f aca="false">IF(AA232&gt;0,"НУ","")</f>
        <v/>
      </c>
      <c r="AB231" s="82" t="str">
        <f aca="false">IF(AB232&gt;0,"НУ","")</f>
        <v/>
      </c>
      <c r="AC231" s="82" t="str">
        <f aca="false">IF(AC232&gt;0,"НУ","")</f>
        <v/>
      </c>
      <c r="AD231" s="82" t="str">
        <f aca="false">IF(AD232&gt;0,"НУ","")</f>
        <v/>
      </c>
      <c r="AE231" s="82" t="str">
        <f aca="false">IF(AE232&gt;0,"НУ","")</f>
        <v/>
      </c>
      <c r="AF231" s="82" t="str">
        <f aca="false">IF(AF232&gt;0,"НУ","")</f>
        <v/>
      </c>
      <c r="AG231" s="82" t="str">
        <f aca="false">IF(AG232&gt;0,"НУ","")</f>
        <v/>
      </c>
      <c r="AH231" s="82"/>
      <c r="AI231" s="82"/>
      <c r="AJ231" s="173"/>
      <c r="AK231" s="93"/>
      <c r="AL231" s="94"/>
      <c r="AM231" s="95"/>
      <c r="AN231" s="96"/>
      <c r="AO231" s="70"/>
      <c r="AP231" s="70"/>
      <c r="AQ231" s="70"/>
      <c r="AR231" s="98"/>
      <c r="AS231" s="98"/>
      <c r="AT231" s="98"/>
      <c r="AU231" s="98"/>
      <c r="AV231" s="98"/>
      <c r="AW231" s="98"/>
      <c r="AX231" s="98"/>
      <c r="AY231" s="99"/>
      <c r="AZ231" s="99"/>
      <c r="BA231" s="73"/>
    </row>
    <row r="232" customFormat="false" ht="13.5" hidden="false" customHeight="true" outlineLevel="0" collapsed="false">
      <c r="A232" s="57"/>
      <c r="B232" s="58"/>
      <c r="C232" s="102"/>
      <c r="D232" s="60"/>
      <c r="E232" s="101"/>
      <c r="F232" s="87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91"/>
      <c r="AK232" s="93"/>
      <c r="AL232" s="94"/>
      <c r="AM232" s="95"/>
      <c r="AN232" s="96"/>
      <c r="AO232" s="70"/>
      <c r="AP232" s="70"/>
      <c r="AQ232" s="70"/>
      <c r="AR232" s="98"/>
      <c r="AS232" s="98"/>
      <c r="AT232" s="98"/>
      <c r="AU232" s="98"/>
      <c r="AV232" s="98"/>
      <c r="AW232" s="98"/>
      <c r="AX232" s="98"/>
      <c r="AY232" s="99"/>
      <c r="AZ232" s="99"/>
      <c r="BA232" s="73"/>
    </row>
    <row r="233" customFormat="false" ht="12.75" hidden="false" customHeight="true" outlineLevel="0" collapsed="false">
      <c r="A233" s="57" t="n">
        <v>56</v>
      </c>
      <c r="B233" s="58" t="str">
        <f aca="false">IFERROR(VLOOKUP($C233,Списки!$A$1:$C$3999,2,0),"")</f>
        <v/>
      </c>
      <c r="C233" s="102"/>
      <c r="D233" s="60" t="str">
        <f aca="false">IFERROR(VLOOKUP($C233,Списки!$A$1:$C$3999,3,0),"")</f>
        <v/>
      </c>
      <c r="E233" s="92"/>
      <c r="F233" s="61" t="str">
        <f aca="false">VLOOKUP(F$11,Графік!$A$5:$C$32,3,0)</f>
        <v>Р</v>
      </c>
      <c r="G233" s="158" t="str">
        <f aca="false">VLOOKUP(G$11,Графік!$A$5:$C$32,3,0)</f>
        <v>Р</v>
      </c>
      <c r="H233" s="158" t="str">
        <f aca="false">VLOOKUP(H$11,Графік!$A$5:$C$32,3,0)</f>
        <v>ВВ</v>
      </c>
      <c r="I233" s="158" t="str">
        <f aca="false">VLOOKUP(I$11,Графік!$A$5:$C$32,3,0)</f>
        <v>ВВ</v>
      </c>
      <c r="J233" s="158" t="str">
        <f aca="false">VLOOKUP(J$11,Графік!$A$5:$C$32,3,0)</f>
        <v>Р</v>
      </c>
      <c r="K233" s="158" t="str">
        <f aca="false">VLOOKUP(K$11,Графік!$A$5:$C$32,3,0)</f>
        <v>Р</v>
      </c>
      <c r="L233" s="158" t="str">
        <f aca="false">VLOOKUP(L$11,Графік!$A$5:$C$32,3,0)</f>
        <v>Р</v>
      </c>
      <c r="M233" s="158" t="str">
        <f aca="false">VLOOKUP(M$11,Графік!$A$5:$C$32,3,0)</f>
        <v>Р</v>
      </c>
      <c r="N233" s="158" t="str">
        <f aca="false">VLOOKUP(N$11,Графік!$A$5:$C$32,3,0)</f>
        <v>ВВ</v>
      </c>
      <c r="O233" s="158" t="str">
        <f aca="false">VLOOKUP(O$11,Графік!$A$5:$C$32,3,0)</f>
        <v>ВВ</v>
      </c>
      <c r="P233" s="158" t="str">
        <f aca="false">VLOOKUP(P$11,Графік!$A$5:$C$32,3,0)</f>
        <v>Р</v>
      </c>
      <c r="Q233" s="158" t="str">
        <f aca="false">VLOOKUP(Q$11,Графік!$A$5:$C$32,3,0)</f>
        <v>Р</v>
      </c>
      <c r="R233" s="158" t="str">
        <f aca="false">VLOOKUP(R$11,Графік!$A$5:$C$32,3,0)</f>
        <v>Р</v>
      </c>
      <c r="S233" s="158" t="str">
        <f aca="false">VLOOKUP(S$11,Графік!$A$5:$C$32,3,0)</f>
        <v>Р</v>
      </c>
      <c r="T233" s="158" t="str">
        <f aca="false">VLOOKUP(T$11,Графік!$A$5:$C$32,3,0)</f>
        <v>ВВ</v>
      </c>
      <c r="U233" s="158" t="str">
        <f aca="false">VLOOKUP(U$11,Графік!$A$5:$C$32,3,0)</f>
        <v>ВВ</v>
      </c>
      <c r="V233" s="158" t="str">
        <f aca="false">VLOOKUP(V$11,Графік!$A$5:$C$32,3,0)</f>
        <v>Р</v>
      </c>
      <c r="W233" s="158" t="str">
        <f aca="false">VLOOKUP(W$11,Графік!$A$5:$C$32,3,0)</f>
        <v>Р</v>
      </c>
      <c r="X233" s="158" t="str">
        <f aca="false">VLOOKUP(X$11,Графік!$A$5:$C$32,3,0)</f>
        <v>Р</v>
      </c>
      <c r="Y233" s="158" t="str">
        <f aca="false">VLOOKUP(Y$11,Графік!$A$5:$C$32,3,0)</f>
        <v>Р</v>
      </c>
      <c r="Z233" s="158" t="str">
        <f aca="false">VLOOKUP(Z$11,Графік!$A$5:$C$32,3,0)</f>
        <v>ВВ</v>
      </c>
      <c r="AA233" s="158" t="str">
        <f aca="false">VLOOKUP(AA$11,Графік!$A$5:$C$32,3,0)</f>
        <v>ВВ</v>
      </c>
      <c r="AB233" s="158" t="str">
        <f aca="false">VLOOKUP(AB$11,Графік!$A$5:$C$32,3,0)</f>
        <v>Р</v>
      </c>
      <c r="AC233" s="158" t="str">
        <f aca="false">VLOOKUP(AC$11,Графік!$A$5:$C$32,3,0)</f>
        <v>Р</v>
      </c>
      <c r="AD233" s="158" t="str">
        <f aca="false">VLOOKUP(AD$11,Графік!$A$5:$C$32,3,0)</f>
        <v>Р</v>
      </c>
      <c r="AE233" s="158" t="str">
        <f aca="false">VLOOKUP(AE$11,Графік!$A$5:$C$32,3,0)</f>
        <v>Р</v>
      </c>
      <c r="AF233" s="158" t="str">
        <f aca="false">VLOOKUP(AF$11,Графік!$A$5:$C$32,3,0)</f>
        <v>ВВ</v>
      </c>
      <c r="AG233" s="158" t="str">
        <f aca="false">VLOOKUP(AG$11,Графік!$A$5:$C$32,3,0)</f>
        <v>ВВ</v>
      </c>
      <c r="AH233" s="158"/>
      <c r="AI233" s="158"/>
      <c r="AJ233" s="161"/>
      <c r="AK233" s="93" t="n">
        <f aca="false">SUMIF($F233:$AJ236,"Р",$F234:$AJ234)</f>
        <v>144</v>
      </c>
      <c r="AL233" s="94" t="n">
        <f aca="false">SUMIF($F235:$AJ236,"НУ",$F236:$AJ236)</f>
        <v>0</v>
      </c>
      <c r="AM233" s="95" t="n">
        <f aca="false">SUMIF(F233:AJ236,"РВ",F234:AJ234)</f>
        <v>0</v>
      </c>
      <c r="AN233" s="96" t="n">
        <f aca="false">AK233+AL233+AM233</f>
        <v>144</v>
      </c>
      <c r="AO233" s="70" t="n">
        <f aca="false">COUNTIF($F233:$AJ236,"=Р")</f>
        <v>18</v>
      </c>
      <c r="AP233" s="97" t="n">
        <f aca="false">COUNTIF($F233:$AJ236,"=ВВ")</f>
        <v>10</v>
      </c>
      <c r="AQ233" s="97" t="n">
        <f aca="false">COUNTIF($F233:$AJ236,"=В")</f>
        <v>0</v>
      </c>
      <c r="AR233" s="98" t="n">
        <f aca="false">COUNTIF($F233:$AJ236,"=НА")</f>
        <v>0</v>
      </c>
      <c r="AS233" s="98" t="n">
        <f aca="false">COUNTIF(F233:AJ236,"=ТН")</f>
        <v>0</v>
      </c>
      <c r="AT233" s="98" t="n">
        <f aca="false">COUNTIF($F233:$AJ236,"=ВД")</f>
        <v>0</v>
      </c>
      <c r="AU233" s="98" t="n">
        <f aca="false">COUNTIF($F233:$AJ236,"=ВП")</f>
        <v>0</v>
      </c>
      <c r="AV233" s="98" t="n">
        <f aca="false">COUNTIF($F233:$AJ236,"=ДД")</f>
        <v>0</v>
      </c>
      <c r="AW233" s="98" t="n">
        <f aca="false">COUNTIF($F233:$AJ236,"=П")</f>
        <v>0</v>
      </c>
      <c r="AX233" s="98" t="n">
        <f aca="false">COUNTIF($F233:$AJ236,"=ПР")</f>
        <v>0</v>
      </c>
      <c r="AY233" s="99" t="n">
        <f aca="false">COUNTIF($F233:$AJ236,"=І")</f>
        <v>0</v>
      </c>
      <c r="AZ233" s="99" t="n">
        <f aca="false">COUNTIF($F233:$AJ236,"=НЗ")</f>
        <v>0</v>
      </c>
      <c r="BA233" s="73" t="str">
        <f aca="false">IF(C233&gt;1,Графік!$D$36,"")</f>
        <v/>
      </c>
    </row>
    <row r="234" customFormat="false" ht="12.75" hidden="false" customHeight="true" outlineLevel="0" collapsed="false">
      <c r="A234" s="57"/>
      <c r="B234" s="58"/>
      <c r="C234" s="102"/>
      <c r="D234" s="60"/>
      <c r="E234" s="100"/>
      <c r="F234" s="75" t="n">
        <f aca="false">IF(F233="Р",8,"")</f>
        <v>8</v>
      </c>
      <c r="G234" s="76" t="n">
        <f aca="false">IF(G233="Р",8,"")</f>
        <v>8</v>
      </c>
      <c r="H234" s="170" t="str">
        <f aca="false">IF(H233="Р",8,"")</f>
        <v/>
      </c>
      <c r="I234" s="170" t="str">
        <f aca="false">IF(I233="Р",8,"")</f>
        <v/>
      </c>
      <c r="J234" s="170" t="n">
        <f aca="false">IF(J233="Р",8,"")</f>
        <v>8</v>
      </c>
      <c r="K234" s="170" t="n">
        <f aca="false">IF(K233="Р",8,"")</f>
        <v>8</v>
      </c>
      <c r="L234" s="170" t="n">
        <f aca="false">IF(L233="Р",8,"")</f>
        <v>8</v>
      </c>
      <c r="M234" s="170" t="n">
        <f aca="false">IF(M233="Р",8,"")</f>
        <v>8</v>
      </c>
      <c r="N234" s="170" t="str">
        <f aca="false">IF(N233="Р",8,"")</f>
        <v/>
      </c>
      <c r="O234" s="170" t="str">
        <f aca="false">IF(O233="Р",8,"")</f>
        <v/>
      </c>
      <c r="P234" s="170" t="n">
        <f aca="false">IF(P233="Р",8,"")</f>
        <v>8</v>
      </c>
      <c r="Q234" s="170" t="n">
        <f aca="false">IF(Q233="Р",8,"")</f>
        <v>8</v>
      </c>
      <c r="R234" s="170" t="n">
        <f aca="false">IF(R233="Р",8,"")</f>
        <v>8</v>
      </c>
      <c r="S234" s="170" t="n">
        <f aca="false">IF(S233="Р",8,"")</f>
        <v>8</v>
      </c>
      <c r="T234" s="170" t="str">
        <f aca="false">IF(T233="Р",8,"")</f>
        <v/>
      </c>
      <c r="U234" s="170" t="str">
        <f aca="false">IF(U233="Р",8,"")</f>
        <v/>
      </c>
      <c r="V234" s="170" t="n">
        <f aca="false">IF(V233="Р",8,"")</f>
        <v>8</v>
      </c>
      <c r="W234" s="170" t="n">
        <f aca="false">IF(W233="Р",8,"")</f>
        <v>8</v>
      </c>
      <c r="X234" s="170" t="n">
        <f aca="false">IF(X233="Р",8,"")</f>
        <v>8</v>
      </c>
      <c r="Y234" s="170" t="n">
        <f aca="false">IF(Y233="Р",8,"")</f>
        <v>8</v>
      </c>
      <c r="Z234" s="170" t="str">
        <f aca="false">IF(Z233="Р",8,"")</f>
        <v/>
      </c>
      <c r="AA234" s="170" t="str">
        <f aca="false">IF(AA233="Р",8,"")</f>
        <v/>
      </c>
      <c r="AB234" s="170" t="n">
        <f aca="false">IF(AB233="Р",8,"")</f>
        <v>8</v>
      </c>
      <c r="AC234" s="170" t="n">
        <f aca="false">IF(AC233="Р",8,"")</f>
        <v>8</v>
      </c>
      <c r="AD234" s="170" t="n">
        <f aca="false">IF(AD233="Р",8,"")</f>
        <v>8</v>
      </c>
      <c r="AE234" s="170" t="n">
        <f aca="false">IF(AE233="Р",8,"")</f>
        <v>8</v>
      </c>
      <c r="AF234" s="170" t="str">
        <f aca="false">IF(AF233="Р",8,"")</f>
        <v/>
      </c>
      <c r="AG234" s="170" t="str">
        <f aca="false">IF(AG233="Р",8,"")</f>
        <v/>
      </c>
      <c r="AH234" s="76"/>
      <c r="AI234" s="76"/>
      <c r="AJ234" s="79"/>
      <c r="AK234" s="93"/>
      <c r="AL234" s="94"/>
      <c r="AM234" s="95"/>
      <c r="AN234" s="96"/>
      <c r="AO234" s="70"/>
      <c r="AP234" s="70"/>
      <c r="AQ234" s="70"/>
      <c r="AR234" s="98"/>
      <c r="AS234" s="98"/>
      <c r="AT234" s="98"/>
      <c r="AU234" s="98"/>
      <c r="AV234" s="98"/>
      <c r="AW234" s="98"/>
      <c r="AX234" s="98"/>
      <c r="AY234" s="99"/>
      <c r="AZ234" s="99"/>
      <c r="BA234" s="73"/>
    </row>
    <row r="235" customFormat="false" ht="12.75" hidden="false" customHeight="true" outlineLevel="0" collapsed="false">
      <c r="A235" s="57"/>
      <c r="B235" s="58"/>
      <c r="C235" s="102"/>
      <c r="D235" s="60"/>
      <c r="E235" s="100"/>
      <c r="F235" s="82" t="str">
        <f aca="false">IF(F236&gt;0,"НУ","")</f>
        <v/>
      </c>
      <c r="G235" s="82" t="str">
        <f aca="false">IF(G236&gt;0,"НУ","")</f>
        <v/>
      </c>
      <c r="H235" s="82" t="str">
        <f aca="false">IF(H236&gt;0,"НУ","")</f>
        <v/>
      </c>
      <c r="I235" s="82" t="str">
        <f aca="false">IF(I236&gt;0,"НУ","")</f>
        <v/>
      </c>
      <c r="J235" s="82" t="str">
        <f aca="false">IF(J236&gt;0,"НУ","")</f>
        <v/>
      </c>
      <c r="K235" s="82" t="str">
        <f aca="false">IF(K236&gt;0,"НУ","")</f>
        <v/>
      </c>
      <c r="L235" s="82" t="str">
        <f aca="false">IF(L236&gt;0,"НУ","")</f>
        <v/>
      </c>
      <c r="M235" s="82" t="str">
        <f aca="false">IF(M236&gt;0,"НУ","")</f>
        <v/>
      </c>
      <c r="N235" s="82" t="str">
        <f aca="false">IF(N236&gt;0,"НУ","")</f>
        <v/>
      </c>
      <c r="O235" s="82" t="str">
        <f aca="false">IF(O236&gt;0,"НУ","")</f>
        <v/>
      </c>
      <c r="P235" s="82" t="str">
        <f aca="false">IF(P236&gt;0,"НУ","")</f>
        <v/>
      </c>
      <c r="Q235" s="82" t="str">
        <f aca="false">IF(Q236&gt;0,"НУ","")</f>
        <v/>
      </c>
      <c r="R235" s="82" t="str">
        <f aca="false">IF(R236&gt;0,"НУ","")</f>
        <v/>
      </c>
      <c r="S235" s="82" t="str">
        <f aca="false">IF(S236&gt;0,"НУ","")</f>
        <v/>
      </c>
      <c r="T235" s="82" t="str">
        <f aca="false">IF(T236&gt;0,"НУ","")</f>
        <v/>
      </c>
      <c r="U235" s="82" t="str">
        <f aca="false">IF(U236&gt;0,"НУ","")</f>
        <v/>
      </c>
      <c r="V235" s="82" t="str">
        <f aca="false">IF(V236&gt;0,"НУ","")</f>
        <v/>
      </c>
      <c r="W235" s="82" t="str">
        <f aca="false">IF(W236&gt;0,"НУ","")</f>
        <v/>
      </c>
      <c r="X235" s="82" t="str">
        <f aca="false">IF(X236&gt;0,"НУ","")</f>
        <v/>
      </c>
      <c r="Y235" s="82" t="str">
        <f aca="false">IF(Y236&gt;0,"НУ","")</f>
        <v/>
      </c>
      <c r="Z235" s="82" t="str">
        <f aca="false">IF(Z236&gt;0,"НУ","")</f>
        <v/>
      </c>
      <c r="AA235" s="82" t="str">
        <f aca="false">IF(AA236&gt;0,"НУ","")</f>
        <v/>
      </c>
      <c r="AB235" s="82" t="str">
        <f aca="false">IF(AB236&gt;0,"НУ","")</f>
        <v/>
      </c>
      <c r="AC235" s="82" t="str">
        <f aca="false">IF(AC236&gt;0,"НУ","")</f>
        <v/>
      </c>
      <c r="AD235" s="82" t="str">
        <f aca="false">IF(AD236&gt;0,"НУ","")</f>
        <v/>
      </c>
      <c r="AE235" s="82" t="str">
        <f aca="false">IF(AE236&gt;0,"НУ","")</f>
        <v/>
      </c>
      <c r="AF235" s="82" t="str">
        <f aca="false">IF(AF236&gt;0,"НУ","")</f>
        <v/>
      </c>
      <c r="AG235" s="82" t="str">
        <f aca="false">IF(AG236&gt;0,"НУ","")</f>
        <v/>
      </c>
      <c r="AH235" s="82"/>
      <c r="AI235" s="82"/>
      <c r="AJ235" s="173"/>
      <c r="AK235" s="93"/>
      <c r="AL235" s="94"/>
      <c r="AM235" s="95"/>
      <c r="AN235" s="96"/>
      <c r="AO235" s="70"/>
      <c r="AP235" s="70"/>
      <c r="AQ235" s="70"/>
      <c r="AR235" s="98"/>
      <c r="AS235" s="98"/>
      <c r="AT235" s="98"/>
      <c r="AU235" s="98"/>
      <c r="AV235" s="98"/>
      <c r="AW235" s="98"/>
      <c r="AX235" s="98"/>
      <c r="AY235" s="99"/>
      <c r="AZ235" s="99"/>
      <c r="BA235" s="73"/>
    </row>
    <row r="236" customFormat="false" ht="13.5" hidden="false" customHeight="true" outlineLevel="0" collapsed="false">
      <c r="A236" s="57"/>
      <c r="B236" s="58"/>
      <c r="C236" s="102"/>
      <c r="D236" s="60"/>
      <c r="E236" s="101"/>
      <c r="F236" s="87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91"/>
      <c r="AK236" s="93"/>
      <c r="AL236" s="94"/>
      <c r="AM236" s="95"/>
      <c r="AN236" s="96"/>
      <c r="AO236" s="70"/>
      <c r="AP236" s="70"/>
      <c r="AQ236" s="70"/>
      <c r="AR236" s="98"/>
      <c r="AS236" s="98"/>
      <c r="AT236" s="98"/>
      <c r="AU236" s="98"/>
      <c r="AV236" s="98"/>
      <c r="AW236" s="98"/>
      <c r="AX236" s="98"/>
      <c r="AY236" s="99"/>
      <c r="AZ236" s="99"/>
      <c r="BA236" s="73"/>
    </row>
    <row r="237" customFormat="false" ht="12.75" hidden="false" customHeight="true" outlineLevel="0" collapsed="false">
      <c r="A237" s="57" t="n">
        <v>57</v>
      </c>
      <c r="B237" s="58" t="str">
        <f aca="false">IFERROR(VLOOKUP($C237,Списки!$A$1:$C$3999,2,0),"")</f>
        <v/>
      </c>
      <c r="C237" s="102"/>
      <c r="D237" s="60" t="str">
        <f aca="false">IFERROR(VLOOKUP($C237,Списки!$A$1:$C$3999,3,0),"")</f>
        <v/>
      </c>
      <c r="E237" s="92"/>
      <c r="F237" s="61" t="str">
        <f aca="false">VLOOKUP(F$11,Графік!$A$5:$C$32,3,0)</f>
        <v>Р</v>
      </c>
      <c r="G237" s="158" t="str">
        <f aca="false">VLOOKUP(G$11,Графік!$A$5:$C$32,3,0)</f>
        <v>Р</v>
      </c>
      <c r="H237" s="158" t="str">
        <f aca="false">VLOOKUP(H$11,Графік!$A$5:$C$32,3,0)</f>
        <v>ВВ</v>
      </c>
      <c r="I237" s="158" t="str">
        <f aca="false">VLOOKUP(I$11,Графік!$A$5:$C$32,3,0)</f>
        <v>ВВ</v>
      </c>
      <c r="J237" s="158" t="str">
        <f aca="false">VLOOKUP(J$11,Графік!$A$5:$C$32,3,0)</f>
        <v>Р</v>
      </c>
      <c r="K237" s="158" t="str">
        <f aca="false">VLOOKUP(K$11,Графік!$A$5:$C$32,3,0)</f>
        <v>Р</v>
      </c>
      <c r="L237" s="158" t="str">
        <f aca="false">VLOOKUP(L$11,Графік!$A$5:$C$32,3,0)</f>
        <v>Р</v>
      </c>
      <c r="M237" s="158" t="str">
        <f aca="false">VLOOKUP(M$11,Графік!$A$5:$C$32,3,0)</f>
        <v>Р</v>
      </c>
      <c r="N237" s="158" t="str">
        <f aca="false">VLOOKUP(N$11,Графік!$A$5:$C$32,3,0)</f>
        <v>ВВ</v>
      </c>
      <c r="O237" s="158" t="str">
        <f aca="false">VLOOKUP(O$11,Графік!$A$5:$C$32,3,0)</f>
        <v>ВВ</v>
      </c>
      <c r="P237" s="158" t="str">
        <f aca="false">VLOOKUP(P$11,Графік!$A$5:$C$32,3,0)</f>
        <v>Р</v>
      </c>
      <c r="Q237" s="158" t="str">
        <f aca="false">VLOOKUP(Q$11,Графік!$A$5:$C$32,3,0)</f>
        <v>Р</v>
      </c>
      <c r="R237" s="158" t="str">
        <f aca="false">VLOOKUP(R$11,Графік!$A$5:$C$32,3,0)</f>
        <v>Р</v>
      </c>
      <c r="S237" s="158" t="str">
        <f aca="false">VLOOKUP(S$11,Графік!$A$5:$C$32,3,0)</f>
        <v>Р</v>
      </c>
      <c r="T237" s="158" t="str">
        <f aca="false">VLOOKUP(T$11,Графік!$A$5:$C$32,3,0)</f>
        <v>ВВ</v>
      </c>
      <c r="U237" s="158" t="str">
        <f aca="false">VLOOKUP(U$11,Графік!$A$5:$C$32,3,0)</f>
        <v>ВВ</v>
      </c>
      <c r="V237" s="158" t="str">
        <f aca="false">VLOOKUP(V$11,Графік!$A$5:$C$32,3,0)</f>
        <v>Р</v>
      </c>
      <c r="W237" s="158" t="str">
        <f aca="false">VLOOKUP(W$11,Графік!$A$5:$C$32,3,0)</f>
        <v>Р</v>
      </c>
      <c r="X237" s="158" t="str">
        <f aca="false">VLOOKUP(X$11,Графік!$A$5:$C$32,3,0)</f>
        <v>Р</v>
      </c>
      <c r="Y237" s="158" t="str">
        <f aca="false">VLOOKUP(Y$11,Графік!$A$5:$C$32,3,0)</f>
        <v>Р</v>
      </c>
      <c r="Z237" s="158" t="str">
        <f aca="false">VLOOKUP(Z$11,Графік!$A$5:$C$32,3,0)</f>
        <v>ВВ</v>
      </c>
      <c r="AA237" s="158" t="str">
        <f aca="false">VLOOKUP(AA$11,Графік!$A$5:$C$32,3,0)</f>
        <v>ВВ</v>
      </c>
      <c r="AB237" s="158" t="str">
        <f aca="false">VLOOKUP(AB$11,Графік!$A$5:$C$32,3,0)</f>
        <v>Р</v>
      </c>
      <c r="AC237" s="158" t="str">
        <f aca="false">VLOOKUP(AC$11,Графік!$A$5:$C$32,3,0)</f>
        <v>Р</v>
      </c>
      <c r="AD237" s="158" t="str">
        <f aca="false">VLOOKUP(AD$11,Графік!$A$5:$C$32,3,0)</f>
        <v>Р</v>
      </c>
      <c r="AE237" s="158" t="str">
        <f aca="false">VLOOKUP(AE$11,Графік!$A$5:$C$32,3,0)</f>
        <v>Р</v>
      </c>
      <c r="AF237" s="158" t="str">
        <f aca="false">VLOOKUP(AF$11,Графік!$A$5:$C$32,3,0)</f>
        <v>ВВ</v>
      </c>
      <c r="AG237" s="158" t="str">
        <f aca="false">VLOOKUP(AG$11,Графік!$A$5:$C$32,3,0)</f>
        <v>ВВ</v>
      </c>
      <c r="AH237" s="158"/>
      <c r="AI237" s="158"/>
      <c r="AJ237" s="161"/>
      <c r="AK237" s="93" t="n">
        <f aca="false">SUMIF($F237:$AJ240,"Р",$F238:$AJ238)</f>
        <v>144</v>
      </c>
      <c r="AL237" s="94" t="n">
        <f aca="false">SUMIF($F239:$AJ240,"НУ",$F240:$AJ240)</f>
        <v>0</v>
      </c>
      <c r="AM237" s="95" t="n">
        <f aca="false">SUMIF(F237:AJ240,"РВ",F238:AJ238)</f>
        <v>0</v>
      </c>
      <c r="AN237" s="96" t="n">
        <f aca="false">AK237+AL237+AM237</f>
        <v>144</v>
      </c>
      <c r="AO237" s="70" t="n">
        <f aca="false">COUNTIF($F237:$AJ240,"=Р")</f>
        <v>18</v>
      </c>
      <c r="AP237" s="97" t="n">
        <f aca="false">COUNTIF($F237:$AJ240,"=ВВ")</f>
        <v>10</v>
      </c>
      <c r="AQ237" s="97" t="n">
        <f aca="false">COUNTIF($F237:$AJ240,"=В")</f>
        <v>0</v>
      </c>
      <c r="AR237" s="98" t="n">
        <f aca="false">COUNTIF($F237:$AJ240,"=НА")</f>
        <v>0</v>
      </c>
      <c r="AS237" s="98" t="n">
        <f aca="false">COUNTIF(F237:AJ240,"=ТН")</f>
        <v>0</v>
      </c>
      <c r="AT237" s="98" t="n">
        <f aca="false">COUNTIF($F237:$AJ240,"=ВД")</f>
        <v>0</v>
      </c>
      <c r="AU237" s="98" t="n">
        <f aca="false">COUNTIF($F237:$AJ240,"=ВП")</f>
        <v>0</v>
      </c>
      <c r="AV237" s="98" t="n">
        <f aca="false">COUNTIF($F237:$AJ240,"=ДД")</f>
        <v>0</v>
      </c>
      <c r="AW237" s="98" t="n">
        <f aca="false">COUNTIF($F237:$AJ240,"=П")</f>
        <v>0</v>
      </c>
      <c r="AX237" s="98" t="n">
        <f aca="false">COUNTIF($F237:$AJ240,"=ПР")</f>
        <v>0</v>
      </c>
      <c r="AY237" s="99" t="n">
        <f aca="false">COUNTIF($F237:$AJ240,"=І")</f>
        <v>0</v>
      </c>
      <c r="AZ237" s="99" t="n">
        <f aca="false">COUNTIF($F237:$AJ240,"=НЗ")</f>
        <v>0</v>
      </c>
      <c r="BA237" s="73" t="str">
        <f aca="false">IF(C237&gt;1,Графік!$D$36,"")</f>
        <v/>
      </c>
    </row>
    <row r="238" customFormat="false" ht="12.75" hidden="false" customHeight="true" outlineLevel="0" collapsed="false">
      <c r="A238" s="57"/>
      <c r="B238" s="58"/>
      <c r="C238" s="102"/>
      <c r="D238" s="60"/>
      <c r="E238" s="100"/>
      <c r="F238" s="75" t="n">
        <f aca="false">IF(F237="Р",8,"")</f>
        <v>8</v>
      </c>
      <c r="G238" s="76" t="n">
        <f aca="false">IF(G237="Р",8,"")</f>
        <v>8</v>
      </c>
      <c r="H238" s="170" t="str">
        <f aca="false">IF(H237="Р",8,"")</f>
        <v/>
      </c>
      <c r="I238" s="170" t="str">
        <f aca="false">IF(I237="Р",8,"")</f>
        <v/>
      </c>
      <c r="J238" s="170" t="n">
        <f aca="false">IF(J237="Р",8,"")</f>
        <v>8</v>
      </c>
      <c r="K238" s="170" t="n">
        <f aca="false">IF(K237="Р",8,"")</f>
        <v>8</v>
      </c>
      <c r="L238" s="170" t="n">
        <f aca="false">IF(L237="Р",8,"")</f>
        <v>8</v>
      </c>
      <c r="M238" s="170" t="n">
        <f aca="false">IF(M237="Р",8,"")</f>
        <v>8</v>
      </c>
      <c r="N238" s="170" t="str">
        <f aca="false">IF(N237="Р",8,"")</f>
        <v/>
      </c>
      <c r="O238" s="170" t="str">
        <f aca="false">IF(O237="Р",8,"")</f>
        <v/>
      </c>
      <c r="P238" s="170" t="n">
        <f aca="false">IF(P237="Р",8,"")</f>
        <v>8</v>
      </c>
      <c r="Q238" s="170" t="n">
        <f aca="false">IF(Q237="Р",8,"")</f>
        <v>8</v>
      </c>
      <c r="R238" s="170" t="n">
        <f aca="false">IF(R237="Р",8,"")</f>
        <v>8</v>
      </c>
      <c r="S238" s="170" t="n">
        <f aca="false">IF(S237="Р",8,"")</f>
        <v>8</v>
      </c>
      <c r="T238" s="170" t="str">
        <f aca="false">IF(T237="Р",8,"")</f>
        <v/>
      </c>
      <c r="U238" s="170" t="str">
        <f aca="false">IF(U237="Р",8,"")</f>
        <v/>
      </c>
      <c r="V238" s="170" t="n">
        <f aca="false">IF(V237="Р",8,"")</f>
        <v>8</v>
      </c>
      <c r="W238" s="170" t="n">
        <f aca="false">IF(W237="Р",8,"")</f>
        <v>8</v>
      </c>
      <c r="X238" s="170" t="n">
        <f aca="false">IF(X237="Р",8,"")</f>
        <v>8</v>
      </c>
      <c r="Y238" s="170" t="n">
        <f aca="false">IF(Y237="Р",8,"")</f>
        <v>8</v>
      </c>
      <c r="Z238" s="170" t="str">
        <f aca="false">IF(Z237="Р",8,"")</f>
        <v/>
      </c>
      <c r="AA238" s="170" t="str">
        <f aca="false">IF(AA237="Р",8,"")</f>
        <v/>
      </c>
      <c r="AB238" s="170" t="n">
        <f aca="false">IF(AB237="Р",8,"")</f>
        <v>8</v>
      </c>
      <c r="AC238" s="170" t="n">
        <f aca="false">IF(AC237="Р",8,"")</f>
        <v>8</v>
      </c>
      <c r="AD238" s="170" t="n">
        <f aca="false">IF(AD237="Р",8,"")</f>
        <v>8</v>
      </c>
      <c r="AE238" s="170" t="n">
        <f aca="false">IF(AE237="Р",8,"")</f>
        <v>8</v>
      </c>
      <c r="AF238" s="170" t="str">
        <f aca="false">IF(AF237="Р",8,"")</f>
        <v/>
      </c>
      <c r="AG238" s="170" t="str">
        <f aca="false">IF(AG237="Р",8,"")</f>
        <v/>
      </c>
      <c r="AH238" s="76"/>
      <c r="AI238" s="76"/>
      <c r="AJ238" s="79"/>
      <c r="AK238" s="93"/>
      <c r="AL238" s="94"/>
      <c r="AM238" s="95"/>
      <c r="AN238" s="96"/>
      <c r="AO238" s="70"/>
      <c r="AP238" s="70"/>
      <c r="AQ238" s="70"/>
      <c r="AR238" s="98"/>
      <c r="AS238" s="98"/>
      <c r="AT238" s="98"/>
      <c r="AU238" s="98"/>
      <c r="AV238" s="98"/>
      <c r="AW238" s="98"/>
      <c r="AX238" s="98"/>
      <c r="AY238" s="99"/>
      <c r="AZ238" s="99"/>
      <c r="BA238" s="73"/>
    </row>
    <row r="239" customFormat="false" ht="12.75" hidden="false" customHeight="true" outlineLevel="0" collapsed="false">
      <c r="A239" s="57"/>
      <c r="B239" s="58"/>
      <c r="C239" s="102"/>
      <c r="D239" s="60"/>
      <c r="E239" s="100"/>
      <c r="F239" s="82" t="str">
        <f aca="false">IF(F240&gt;0,"НУ","")</f>
        <v/>
      </c>
      <c r="G239" s="82" t="str">
        <f aca="false">IF(G240&gt;0,"НУ","")</f>
        <v/>
      </c>
      <c r="H239" s="82" t="str">
        <f aca="false">IF(H240&gt;0,"НУ","")</f>
        <v/>
      </c>
      <c r="I239" s="82" t="str">
        <f aca="false">IF(I240&gt;0,"НУ","")</f>
        <v/>
      </c>
      <c r="J239" s="82" t="str">
        <f aca="false">IF(J240&gt;0,"НУ","")</f>
        <v/>
      </c>
      <c r="K239" s="82" t="str">
        <f aca="false">IF(K240&gt;0,"НУ","")</f>
        <v/>
      </c>
      <c r="L239" s="82" t="str">
        <f aca="false">IF(L240&gt;0,"НУ","")</f>
        <v/>
      </c>
      <c r="M239" s="82" t="str">
        <f aca="false">IF(M240&gt;0,"НУ","")</f>
        <v/>
      </c>
      <c r="N239" s="82" t="str">
        <f aca="false">IF(N240&gt;0,"НУ","")</f>
        <v/>
      </c>
      <c r="O239" s="82" t="str">
        <f aca="false">IF(O240&gt;0,"НУ","")</f>
        <v/>
      </c>
      <c r="P239" s="82" t="str">
        <f aca="false">IF(P240&gt;0,"НУ","")</f>
        <v/>
      </c>
      <c r="Q239" s="82" t="str">
        <f aca="false">IF(Q240&gt;0,"НУ","")</f>
        <v/>
      </c>
      <c r="R239" s="82" t="str">
        <f aca="false">IF(R240&gt;0,"НУ","")</f>
        <v/>
      </c>
      <c r="S239" s="82" t="str">
        <f aca="false">IF(S240&gt;0,"НУ","")</f>
        <v/>
      </c>
      <c r="T239" s="82" t="str">
        <f aca="false">IF(T240&gt;0,"НУ","")</f>
        <v/>
      </c>
      <c r="U239" s="82" t="str">
        <f aca="false">IF(U240&gt;0,"НУ","")</f>
        <v/>
      </c>
      <c r="V239" s="82" t="str">
        <f aca="false">IF(V240&gt;0,"НУ","")</f>
        <v/>
      </c>
      <c r="W239" s="82" t="str">
        <f aca="false">IF(W240&gt;0,"НУ","")</f>
        <v/>
      </c>
      <c r="X239" s="82" t="str">
        <f aca="false">IF(X240&gt;0,"НУ","")</f>
        <v/>
      </c>
      <c r="Y239" s="82" t="str">
        <f aca="false">IF(Y240&gt;0,"НУ","")</f>
        <v/>
      </c>
      <c r="Z239" s="82" t="str">
        <f aca="false">IF(Z240&gt;0,"НУ","")</f>
        <v/>
      </c>
      <c r="AA239" s="82" t="str">
        <f aca="false">IF(AA240&gt;0,"НУ","")</f>
        <v/>
      </c>
      <c r="AB239" s="82" t="str">
        <f aca="false">IF(AB240&gt;0,"НУ","")</f>
        <v/>
      </c>
      <c r="AC239" s="82" t="str">
        <f aca="false">IF(AC240&gt;0,"НУ","")</f>
        <v/>
      </c>
      <c r="AD239" s="82" t="str">
        <f aca="false">IF(AD240&gt;0,"НУ","")</f>
        <v/>
      </c>
      <c r="AE239" s="82" t="str">
        <f aca="false">IF(AE240&gt;0,"НУ","")</f>
        <v/>
      </c>
      <c r="AF239" s="82" t="str">
        <f aca="false">IF(AF240&gt;0,"НУ","")</f>
        <v/>
      </c>
      <c r="AG239" s="82" t="str">
        <f aca="false">IF(AG240&gt;0,"НУ","")</f>
        <v/>
      </c>
      <c r="AH239" s="82"/>
      <c r="AI239" s="82"/>
      <c r="AJ239" s="173"/>
      <c r="AK239" s="93"/>
      <c r="AL239" s="94"/>
      <c r="AM239" s="95"/>
      <c r="AN239" s="96"/>
      <c r="AO239" s="70"/>
      <c r="AP239" s="70"/>
      <c r="AQ239" s="70"/>
      <c r="AR239" s="98"/>
      <c r="AS239" s="98"/>
      <c r="AT239" s="98"/>
      <c r="AU239" s="98"/>
      <c r="AV239" s="98"/>
      <c r="AW239" s="98"/>
      <c r="AX239" s="98"/>
      <c r="AY239" s="99"/>
      <c r="AZ239" s="99"/>
      <c r="BA239" s="73"/>
    </row>
    <row r="240" customFormat="false" ht="13.5" hidden="false" customHeight="true" outlineLevel="0" collapsed="false">
      <c r="A240" s="57"/>
      <c r="B240" s="58"/>
      <c r="C240" s="102"/>
      <c r="D240" s="60"/>
      <c r="E240" s="101"/>
      <c r="F240" s="87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91"/>
      <c r="AK240" s="93"/>
      <c r="AL240" s="94"/>
      <c r="AM240" s="95"/>
      <c r="AN240" s="96"/>
      <c r="AO240" s="70"/>
      <c r="AP240" s="70"/>
      <c r="AQ240" s="70"/>
      <c r="AR240" s="98"/>
      <c r="AS240" s="98"/>
      <c r="AT240" s="98"/>
      <c r="AU240" s="98"/>
      <c r="AV240" s="98"/>
      <c r="AW240" s="98"/>
      <c r="AX240" s="98"/>
      <c r="AY240" s="99"/>
      <c r="AZ240" s="99"/>
      <c r="BA240" s="73"/>
    </row>
    <row r="241" customFormat="false" ht="12.75" hidden="false" customHeight="true" outlineLevel="0" collapsed="false">
      <c r="A241" s="57" t="n">
        <v>58</v>
      </c>
      <c r="B241" s="58" t="str">
        <f aca="false">IFERROR(VLOOKUP($C241,Списки!$A$1:$C$3999,2,0),"")</f>
        <v/>
      </c>
      <c r="C241" s="102"/>
      <c r="D241" s="60" t="str">
        <f aca="false">IFERROR(VLOOKUP($C241,Списки!$A$1:$C$3999,3,0),"")</f>
        <v/>
      </c>
      <c r="E241" s="92"/>
      <c r="F241" s="61" t="str">
        <f aca="false">VLOOKUP(F$11,Графік!$A$5:$C$32,3,0)</f>
        <v>Р</v>
      </c>
      <c r="G241" s="158" t="str">
        <f aca="false">VLOOKUP(G$11,Графік!$A$5:$C$32,3,0)</f>
        <v>Р</v>
      </c>
      <c r="H241" s="158" t="str">
        <f aca="false">VLOOKUP(H$11,Графік!$A$5:$C$32,3,0)</f>
        <v>ВВ</v>
      </c>
      <c r="I241" s="158" t="str">
        <f aca="false">VLOOKUP(I$11,Графік!$A$5:$C$32,3,0)</f>
        <v>ВВ</v>
      </c>
      <c r="J241" s="158" t="str">
        <f aca="false">VLOOKUP(J$11,Графік!$A$5:$C$32,3,0)</f>
        <v>Р</v>
      </c>
      <c r="K241" s="158" t="str">
        <f aca="false">VLOOKUP(K$11,Графік!$A$5:$C$32,3,0)</f>
        <v>Р</v>
      </c>
      <c r="L241" s="158" t="str">
        <f aca="false">VLOOKUP(L$11,Графік!$A$5:$C$32,3,0)</f>
        <v>Р</v>
      </c>
      <c r="M241" s="158" t="str">
        <f aca="false">VLOOKUP(M$11,Графік!$A$5:$C$32,3,0)</f>
        <v>Р</v>
      </c>
      <c r="N241" s="158" t="str">
        <f aca="false">VLOOKUP(N$11,Графік!$A$5:$C$32,3,0)</f>
        <v>ВВ</v>
      </c>
      <c r="O241" s="158" t="str">
        <f aca="false">VLOOKUP(O$11,Графік!$A$5:$C$32,3,0)</f>
        <v>ВВ</v>
      </c>
      <c r="P241" s="158" t="str">
        <f aca="false">VLOOKUP(P$11,Графік!$A$5:$C$32,3,0)</f>
        <v>Р</v>
      </c>
      <c r="Q241" s="158" t="str">
        <f aca="false">VLOOKUP(Q$11,Графік!$A$5:$C$32,3,0)</f>
        <v>Р</v>
      </c>
      <c r="R241" s="158" t="str">
        <f aca="false">VLOOKUP(R$11,Графік!$A$5:$C$32,3,0)</f>
        <v>Р</v>
      </c>
      <c r="S241" s="158" t="str">
        <f aca="false">VLOOKUP(S$11,Графік!$A$5:$C$32,3,0)</f>
        <v>Р</v>
      </c>
      <c r="T241" s="158" t="str">
        <f aca="false">VLOOKUP(T$11,Графік!$A$5:$C$32,3,0)</f>
        <v>ВВ</v>
      </c>
      <c r="U241" s="158" t="str">
        <f aca="false">VLOOKUP(U$11,Графік!$A$5:$C$32,3,0)</f>
        <v>ВВ</v>
      </c>
      <c r="V241" s="158" t="str">
        <f aca="false">VLOOKUP(V$11,Графік!$A$5:$C$32,3,0)</f>
        <v>Р</v>
      </c>
      <c r="W241" s="158" t="str">
        <f aca="false">VLOOKUP(W$11,Графік!$A$5:$C$32,3,0)</f>
        <v>Р</v>
      </c>
      <c r="X241" s="158" t="str">
        <f aca="false">VLOOKUP(X$11,Графік!$A$5:$C$32,3,0)</f>
        <v>Р</v>
      </c>
      <c r="Y241" s="158" t="str">
        <f aca="false">VLOOKUP(Y$11,Графік!$A$5:$C$32,3,0)</f>
        <v>Р</v>
      </c>
      <c r="Z241" s="158" t="str">
        <f aca="false">VLOOKUP(Z$11,Графік!$A$5:$C$32,3,0)</f>
        <v>ВВ</v>
      </c>
      <c r="AA241" s="158" t="str">
        <f aca="false">VLOOKUP(AA$11,Графік!$A$5:$C$32,3,0)</f>
        <v>ВВ</v>
      </c>
      <c r="AB241" s="158" t="str">
        <f aca="false">VLOOKUP(AB$11,Графік!$A$5:$C$32,3,0)</f>
        <v>Р</v>
      </c>
      <c r="AC241" s="158" t="str">
        <f aca="false">VLOOKUP(AC$11,Графік!$A$5:$C$32,3,0)</f>
        <v>Р</v>
      </c>
      <c r="AD241" s="158" t="str">
        <f aca="false">VLOOKUP(AD$11,Графік!$A$5:$C$32,3,0)</f>
        <v>Р</v>
      </c>
      <c r="AE241" s="158" t="str">
        <f aca="false">VLOOKUP(AE$11,Графік!$A$5:$C$32,3,0)</f>
        <v>Р</v>
      </c>
      <c r="AF241" s="158" t="str">
        <f aca="false">VLOOKUP(AF$11,Графік!$A$5:$C$32,3,0)</f>
        <v>ВВ</v>
      </c>
      <c r="AG241" s="158" t="str">
        <f aca="false">VLOOKUP(AG$11,Графік!$A$5:$C$32,3,0)</f>
        <v>ВВ</v>
      </c>
      <c r="AH241" s="158"/>
      <c r="AI241" s="158"/>
      <c r="AJ241" s="161"/>
      <c r="AK241" s="93" t="n">
        <f aca="false">SUMIF($F241:$AJ244,"Р",$F242:$AJ242)</f>
        <v>144</v>
      </c>
      <c r="AL241" s="94" t="n">
        <f aca="false">SUMIF($F243:$AJ244,"НУ",$F244:$AJ244)</f>
        <v>0</v>
      </c>
      <c r="AM241" s="95" t="n">
        <f aca="false">SUMIF(F241:AJ244,"РВ",F242:AJ242)</f>
        <v>0</v>
      </c>
      <c r="AN241" s="96" t="n">
        <f aca="false">AK241+AL241+AM241</f>
        <v>144</v>
      </c>
      <c r="AO241" s="70" t="n">
        <f aca="false">COUNTIF($F241:$AJ244,"=Р")</f>
        <v>18</v>
      </c>
      <c r="AP241" s="97" t="n">
        <f aca="false">COUNTIF($F241:$AJ244,"=ВВ")</f>
        <v>10</v>
      </c>
      <c r="AQ241" s="97" t="n">
        <f aca="false">COUNTIF($F241:$AJ244,"=В")</f>
        <v>0</v>
      </c>
      <c r="AR241" s="98" t="n">
        <f aca="false">COUNTIF($F241:$AJ244,"=НА")</f>
        <v>0</v>
      </c>
      <c r="AS241" s="98" t="n">
        <f aca="false">COUNTIF(F241:AJ244,"=ТН")</f>
        <v>0</v>
      </c>
      <c r="AT241" s="98" t="n">
        <f aca="false">COUNTIF($F241:$AJ244,"=ВД")</f>
        <v>0</v>
      </c>
      <c r="AU241" s="98" t="n">
        <f aca="false">COUNTIF($F241:$AJ244,"=ВП")</f>
        <v>0</v>
      </c>
      <c r="AV241" s="98" t="n">
        <f aca="false">COUNTIF($F241:$AJ244,"=ДД")</f>
        <v>0</v>
      </c>
      <c r="AW241" s="98" t="n">
        <f aca="false">COUNTIF($F241:$AJ244,"=П")</f>
        <v>0</v>
      </c>
      <c r="AX241" s="98" t="n">
        <f aca="false">COUNTIF($F241:$AJ244,"=ПР")</f>
        <v>0</v>
      </c>
      <c r="AY241" s="99" t="n">
        <f aca="false">COUNTIF($F241:$AJ244,"=І")</f>
        <v>0</v>
      </c>
      <c r="AZ241" s="99" t="n">
        <f aca="false">COUNTIF($F241:$AJ244,"=НЗ")</f>
        <v>0</v>
      </c>
      <c r="BA241" s="73" t="str">
        <f aca="false">IF(C241&gt;1,Графік!$D$36,"")</f>
        <v/>
      </c>
    </row>
    <row r="242" customFormat="false" ht="12.75" hidden="false" customHeight="true" outlineLevel="0" collapsed="false">
      <c r="A242" s="57"/>
      <c r="B242" s="58"/>
      <c r="C242" s="102"/>
      <c r="D242" s="60"/>
      <c r="E242" s="100"/>
      <c r="F242" s="75" t="n">
        <f aca="false">IF(F241="Р",8,"")</f>
        <v>8</v>
      </c>
      <c r="G242" s="76" t="n">
        <f aca="false">IF(G241="Р",8,"")</f>
        <v>8</v>
      </c>
      <c r="H242" s="170" t="str">
        <f aca="false">IF(H241="Р",8,"")</f>
        <v/>
      </c>
      <c r="I242" s="170" t="str">
        <f aca="false">IF(I241="Р",8,"")</f>
        <v/>
      </c>
      <c r="J242" s="170" t="n">
        <f aca="false">IF(J241="Р",8,"")</f>
        <v>8</v>
      </c>
      <c r="K242" s="170" t="n">
        <f aca="false">IF(K241="Р",8,"")</f>
        <v>8</v>
      </c>
      <c r="L242" s="170" t="n">
        <f aca="false">IF(L241="Р",8,"")</f>
        <v>8</v>
      </c>
      <c r="M242" s="170" t="n">
        <f aca="false">IF(M241="Р",8,"")</f>
        <v>8</v>
      </c>
      <c r="N242" s="170" t="str">
        <f aca="false">IF(N241="Р",8,"")</f>
        <v/>
      </c>
      <c r="O242" s="170" t="str">
        <f aca="false">IF(O241="Р",8,"")</f>
        <v/>
      </c>
      <c r="P242" s="170" t="n">
        <f aca="false">IF(P241="Р",8,"")</f>
        <v>8</v>
      </c>
      <c r="Q242" s="170" t="n">
        <f aca="false">IF(Q241="Р",8,"")</f>
        <v>8</v>
      </c>
      <c r="R242" s="170" t="n">
        <f aca="false">IF(R241="Р",8,"")</f>
        <v>8</v>
      </c>
      <c r="S242" s="170" t="n">
        <f aca="false">IF(S241="Р",8,"")</f>
        <v>8</v>
      </c>
      <c r="T242" s="170" t="str">
        <f aca="false">IF(T241="Р",8,"")</f>
        <v/>
      </c>
      <c r="U242" s="170" t="str">
        <f aca="false">IF(U241="Р",8,"")</f>
        <v/>
      </c>
      <c r="V242" s="170" t="n">
        <f aca="false">IF(V241="Р",8,"")</f>
        <v>8</v>
      </c>
      <c r="W242" s="170" t="n">
        <f aca="false">IF(W241="Р",8,"")</f>
        <v>8</v>
      </c>
      <c r="X242" s="170" t="n">
        <f aca="false">IF(X241="Р",8,"")</f>
        <v>8</v>
      </c>
      <c r="Y242" s="170" t="n">
        <f aca="false">IF(Y241="Р",8,"")</f>
        <v>8</v>
      </c>
      <c r="Z242" s="170" t="str">
        <f aca="false">IF(Z241="Р",8,"")</f>
        <v/>
      </c>
      <c r="AA242" s="170" t="str">
        <f aca="false">IF(AA241="Р",8,"")</f>
        <v/>
      </c>
      <c r="AB242" s="170" t="n">
        <f aca="false">IF(AB241="Р",8,"")</f>
        <v>8</v>
      </c>
      <c r="AC242" s="170" t="n">
        <f aca="false">IF(AC241="Р",8,"")</f>
        <v>8</v>
      </c>
      <c r="AD242" s="170" t="n">
        <f aca="false">IF(AD241="Р",8,"")</f>
        <v>8</v>
      </c>
      <c r="AE242" s="170" t="n">
        <f aca="false">IF(AE241="Р",8,"")</f>
        <v>8</v>
      </c>
      <c r="AF242" s="170" t="str">
        <f aca="false">IF(AF241="Р",8,"")</f>
        <v/>
      </c>
      <c r="AG242" s="170" t="str">
        <f aca="false">IF(AG241="Р",8,"")</f>
        <v/>
      </c>
      <c r="AH242" s="76"/>
      <c r="AI242" s="76"/>
      <c r="AJ242" s="79"/>
      <c r="AK242" s="93"/>
      <c r="AL242" s="94"/>
      <c r="AM242" s="95"/>
      <c r="AN242" s="96"/>
      <c r="AO242" s="70"/>
      <c r="AP242" s="70"/>
      <c r="AQ242" s="70"/>
      <c r="AR242" s="98"/>
      <c r="AS242" s="98"/>
      <c r="AT242" s="98"/>
      <c r="AU242" s="98"/>
      <c r="AV242" s="98"/>
      <c r="AW242" s="98"/>
      <c r="AX242" s="98"/>
      <c r="AY242" s="99"/>
      <c r="AZ242" s="99"/>
      <c r="BA242" s="73"/>
    </row>
    <row r="243" customFormat="false" ht="12.75" hidden="false" customHeight="true" outlineLevel="0" collapsed="false">
      <c r="A243" s="57"/>
      <c r="B243" s="58"/>
      <c r="C243" s="102"/>
      <c r="D243" s="60"/>
      <c r="E243" s="100"/>
      <c r="F243" s="82" t="str">
        <f aca="false">IF(F244&gt;0,"НУ","")</f>
        <v/>
      </c>
      <c r="G243" s="82" t="str">
        <f aca="false">IF(G244&gt;0,"НУ","")</f>
        <v/>
      </c>
      <c r="H243" s="82" t="str">
        <f aca="false">IF(H244&gt;0,"НУ","")</f>
        <v/>
      </c>
      <c r="I243" s="82" t="str">
        <f aca="false">IF(I244&gt;0,"НУ","")</f>
        <v/>
      </c>
      <c r="J243" s="82" t="str">
        <f aca="false">IF(J244&gt;0,"НУ","")</f>
        <v/>
      </c>
      <c r="K243" s="82" t="str">
        <f aca="false">IF(K244&gt;0,"НУ","")</f>
        <v/>
      </c>
      <c r="L243" s="82" t="str">
        <f aca="false">IF(L244&gt;0,"НУ","")</f>
        <v/>
      </c>
      <c r="M243" s="82" t="str">
        <f aca="false">IF(M244&gt;0,"НУ","")</f>
        <v/>
      </c>
      <c r="N243" s="82" t="str">
        <f aca="false">IF(N244&gt;0,"НУ","")</f>
        <v/>
      </c>
      <c r="O243" s="82" t="str">
        <f aca="false">IF(O244&gt;0,"НУ","")</f>
        <v/>
      </c>
      <c r="P243" s="82" t="str">
        <f aca="false">IF(P244&gt;0,"НУ","")</f>
        <v/>
      </c>
      <c r="Q243" s="82" t="str">
        <f aca="false">IF(Q244&gt;0,"НУ","")</f>
        <v/>
      </c>
      <c r="R243" s="82" t="str">
        <f aca="false">IF(R244&gt;0,"НУ","")</f>
        <v/>
      </c>
      <c r="S243" s="82" t="str">
        <f aca="false">IF(S244&gt;0,"НУ","")</f>
        <v/>
      </c>
      <c r="T243" s="82" t="str">
        <f aca="false">IF(T244&gt;0,"НУ","")</f>
        <v/>
      </c>
      <c r="U243" s="82" t="str">
        <f aca="false">IF(U244&gt;0,"НУ","")</f>
        <v/>
      </c>
      <c r="V243" s="82" t="str">
        <f aca="false">IF(V244&gt;0,"НУ","")</f>
        <v/>
      </c>
      <c r="W243" s="82" t="str">
        <f aca="false">IF(W244&gt;0,"НУ","")</f>
        <v/>
      </c>
      <c r="X243" s="82" t="str">
        <f aca="false">IF(X244&gt;0,"НУ","")</f>
        <v/>
      </c>
      <c r="Y243" s="82" t="str">
        <f aca="false">IF(Y244&gt;0,"НУ","")</f>
        <v/>
      </c>
      <c r="Z243" s="82" t="str">
        <f aca="false">IF(Z244&gt;0,"НУ","")</f>
        <v/>
      </c>
      <c r="AA243" s="82" t="str">
        <f aca="false">IF(AA244&gt;0,"НУ","")</f>
        <v/>
      </c>
      <c r="AB243" s="82" t="str">
        <f aca="false">IF(AB244&gt;0,"НУ","")</f>
        <v/>
      </c>
      <c r="AC243" s="82" t="str">
        <f aca="false">IF(AC244&gt;0,"НУ","")</f>
        <v/>
      </c>
      <c r="AD243" s="82" t="str">
        <f aca="false">IF(AD244&gt;0,"НУ","")</f>
        <v/>
      </c>
      <c r="AE243" s="82" t="str">
        <f aca="false">IF(AE244&gt;0,"НУ","")</f>
        <v/>
      </c>
      <c r="AF243" s="82" t="str">
        <f aca="false">IF(AF244&gt;0,"НУ","")</f>
        <v/>
      </c>
      <c r="AG243" s="82" t="str">
        <f aca="false">IF(AG244&gt;0,"НУ","")</f>
        <v/>
      </c>
      <c r="AH243" s="82"/>
      <c r="AI243" s="82"/>
      <c r="AJ243" s="173"/>
      <c r="AK243" s="93"/>
      <c r="AL243" s="94"/>
      <c r="AM243" s="95"/>
      <c r="AN243" s="96"/>
      <c r="AO243" s="70"/>
      <c r="AP243" s="70"/>
      <c r="AQ243" s="70"/>
      <c r="AR243" s="98"/>
      <c r="AS243" s="98"/>
      <c r="AT243" s="98"/>
      <c r="AU243" s="98"/>
      <c r="AV243" s="98"/>
      <c r="AW243" s="98"/>
      <c r="AX243" s="98"/>
      <c r="AY243" s="99"/>
      <c r="AZ243" s="99"/>
      <c r="BA243" s="73"/>
    </row>
    <row r="244" customFormat="false" ht="13.5" hidden="false" customHeight="true" outlineLevel="0" collapsed="false">
      <c r="A244" s="57"/>
      <c r="B244" s="58"/>
      <c r="C244" s="102"/>
      <c r="D244" s="60"/>
      <c r="E244" s="101"/>
      <c r="F244" s="87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91"/>
      <c r="AK244" s="93"/>
      <c r="AL244" s="94"/>
      <c r="AM244" s="95"/>
      <c r="AN244" s="96"/>
      <c r="AO244" s="70"/>
      <c r="AP244" s="70"/>
      <c r="AQ244" s="70"/>
      <c r="AR244" s="98"/>
      <c r="AS244" s="98"/>
      <c r="AT244" s="98"/>
      <c r="AU244" s="98"/>
      <c r="AV244" s="98"/>
      <c r="AW244" s="98"/>
      <c r="AX244" s="98"/>
      <c r="AY244" s="99"/>
      <c r="AZ244" s="99"/>
      <c r="BA244" s="73"/>
    </row>
    <row r="245" customFormat="false" ht="12.75" hidden="false" customHeight="true" outlineLevel="0" collapsed="false">
      <c r="A245" s="57" t="n">
        <v>59</v>
      </c>
      <c r="B245" s="58" t="str">
        <f aca="false">IFERROR(VLOOKUP($C245,Списки!$A$1:$C$3999,2,0),"")</f>
        <v/>
      </c>
      <c r="C245" s="102"/>
      <c r="D245" s="60" t="str">
        <f aca="false">IFERROR(VLOOKUP($C245,Списки!$A$1:$C$3999,3,0),"")</f>
        <v/>
      </c>
      <c r="E245" s="92"/>
      <c r="F245" s="61" t="str">
        <f aca="false">VLOOKUP(F$11,Графік!$A$5:$C$32,3,0)</f>
        <v>Р</v>
      </c>
      <c r="G245" s="158" t="str">
        <f aca="false">VLOOKUP(G$11,Графік!$A$5:$C$32,3,0)</f>
        <v>Р</v>
      </c>
      <c r="H245" s="158" t="str">
        <f aca="false">VLOOKUP(H$11,Графік!$A$5:$C$32,3,0)</f>
        <v>ВВ</v>
      </c>
      <c r="I245" s="158" t="str">
        <f aca="false">VLOOKUP(I$11,Графік!$A$5:$C$32,3,0)</f>
        <v>ВВ</v>
      </c>
      <c r="J245" s="158" t="str">
        <f aca="false">VLOOKUP(J$11,Графік!$A$5:$C$32,3,0)</f>
        <v>Р</v>
      </c>
      <c r="K245" s="158" t="str">
        <f aca="false">VLOOKUP(K$11,Графік!$A$5:$C$32,3,0)</f>
        <v>Р</v>
      </c>
      <c r="L245" s="158" t="str">
        <f aca="false">VLOOKUP(L$11,Графік!$A$5:$C$32,3,0)</f>
        <v>Р</v>
      </c>
      <c r="M245" s="158" t="str">
        <f aca="false">VLOOKUP(M$11,Графік!$A$5:$C$32,3,0)</f>
        <v>Р</v>
      </c>
      <c r="N245" s="158" t="str">
        <f aca="false">VLOOKUP(N$11,Графік!$A$5:$C$32,3,0)</f>
        <v>ВВ</v>
      </c>
      <c r="O245" s="158" t="str">
        <f aca="false">VLOOKUP(O$11,Графік!$A$5:$C$32,3,0)</f>
        <v>ВВ</v>
      </c>
      <c r="P245" s="158" t="str">
        <f aca="false">VLOOKUP(P$11,Графік!$A$5:$C$32,3,0)</f>
        <v>Р</v>
      </c>
      <c r="Q245" s="158" t="str">
        <f aca="false">VLOOKUP(Q$11,Графік!$A$5:$C$32,3,0)</f>
        <v>Р</v>
      </c>
      <c r="R245" s="158" t="str">
        <f aca="false">VLOOKUP(R$11,Графік!$A$5:$C$32,3,0)</f>
        <v>Р</v>
      </c>
      <c r="S245" s="158" t="str">
        <f aca="false">VLOOKUP(S$11,Графік!$A$5:$C$32,3,0)</f>
        <v>Р</v>
      </c>
      <c r="T245" s="158" t="str">
        <f aca="false">VLOOKUP(T$11,Графік!$A$5:$C$32,3,0)</f>
        <v>ВВ</v>
      </c>
      <c r="U245" s="158" t="str">
        <f aca="false">VLOOKUP(U$11,Графік!$A$5:$C$32,3,0)</f>
        <v>ВВ</v>
      </c>
      <c r="V245" s="158" t="str">
        <f aca="false">VLOOKUP(V$11,Графік!$A$5:$C$32,3,0)</f>
        <v>Р</v>
      </c>
      <c r="W245" s="158" t="str">
        <f aca="false">VLOOKUP(W$11,Графік!$A$5:$C$32,3,0)</f>
        <v>Р</v>
      </c>
      <c r="X245" s="158" t="str">
        <f aca="false">VLOOKUP(X$11,Графік!$A$5:$C$32,3,0)</f>
        <v>Р</v>
      </c>
      <c r="Y245" s="158" t="str">
        <f aca="false">VLOOKUP(Y$11,Графік!$A$5:$C$32,3,0)</f>
        <v>Р</v>
      </c>
      <c r="Z245" s="158" t="str">
        <f aca="false">VLOOKUP(Z$11,Графік!$A$5:$C$32,3,0)</f>
        <v>ВВ</v>
      </c>
      <c r="AA245" s="158" t="str">
        <f aca="false">VLOOKUP(AA$11,Графік!$A$5:$C$32,3,0)</f>
        <v>ВВ</v>
      </c>
      <c r="AB245" s="158" t="str">
        <f aca="false">VLOOKUP(AB$11,Графік!$A$5:$C$32,3,0)</f>
        <v>Р</v>
      </c>
      <c r="AC245" s="158" t="str">
        <f aca="false">VLOOKUP(AC$11,Графік!$A$5:$C$32,3,0)</f>
        <v>Р</v>
      </c>
      <c r="AD245" s="158" t="str">
        <f aca="false">VLOOKUP(AD$11,Графік!$A$5:$C$32,3,0)</f>
        <v>Р</v>
      </c>
      <c r="AE245" s="158" t="str">
        <f aca="false">VLOOKUP(AE$11,Графік!$A$5:$C$32,3,0)</f>
        <v>Р</v>
      </c>
      <c r="AF245" s="158" t="str">
        <f aca="false">VLOOKUP(AF$11,Графік!$A$5:$C$32,3,0)</f>
        <v>ВВ</v>
      </c>
      <c r="AG245" s="158" t="str">
        <f aca="false">VLOOKUP(AG$11,Графік!$A$5:$C$32,3,0)</f>
        <v>ВВ</v>
      </c>
      <c r="AH245" s="158"/>
      <c r="AI245" s="158"/>
      <c r="AJ245" s="161"/>
      <c r="AK245" s="93" t="n">
        <f aca="false">SUMIF($F245:$AJ248,"Р",$F246:$AJ246)</f>
        <v>144</v>
      </c>
      <c r="AL245" s="94" t="n">
        <f aca="false">SUMIF($F247:$AJ248,"НУ",$F248:$AJ248)</f>
        <v>0</v>
      </c>
      <c r="AM245" s="95" t="n">
        <f aca="false">SUMIF(F245:AJ248,"РВ",F246:AJ246)</f>
        <v>0</v>
      </c>
      <c r="AN245" s="96" t="n">
        <f aca="false">AK245+AL245+AM245</f>
        <v>144</v>
      </c>
      <c r="AO245" s="70" t="n">
        <f aca="false">COUNTIF($F245:$AJ248,"=Р")</f>
        <v>18</v>
      </c>
      <c r="AP245" s="97" t="n">
        <f aca="false">COUNTIF($F245:$AJ248,"=ВВ")</f>
        <v>10</v>
      </c>
      <c r="AQ245" s="97" t="n">
        <f aca="false">COUNTIF($F245:$AJ248,"=В")</f>
        <v>0</v>
      </c>
      <c r="AR245" s="98" t="n">
        <f aca="false">COUNTIF($F245:$AJ248,"=НА")</f>
        <v>0</v>
      </c>
      <c r="AS245" s="98" t="n">
        <f aca="false">COUNTIF(F245:AJ248,"=ТН")</f>
        <v>0</v>
      </c>
      <c r="AT245" s="98" t="n">
        <f aca="false">COUNTIF($F245:$AJ248,"=ВД")</f>
        <v>0</v>
      </c>
      <c r="AU245" s="98" t="n">
        <f aca="false">COUNTIF($F245:$AJ248,"=ВП")</f>
        <v>0</v>
      </c>
      <c r="AV245" s="98" t="n">
        <f aca="false">COUNTIF($F245:$AJ248,"=ДД")</f>
        <v>0</v>
      </c>
      <c r="AW245" s="98" t="n">
        <f aca="false">COUNTIF($F245:$AJ248,"=П")</f>
        <v>0</v>
      </c>
      <c r="AX245" s="98" t="n">
        <f aca="false">COUNTIF($F245:$AJ248,"=ПР")</f>
        <v>0</v>
      </c>
      <c r="AY245" s="99" t="n">
        <f aca="false">COUNTIF($F245:$AJ248,"=І")</f>
        <v>0</v>
      </c>
      <c r="AZ245" s="99" t="n">
        <f aca="false">COUNTIF($F245:$AJ248,"=НЗ")</f>
        <v>0</v>
      </c>
      <c r="BA245" s="73" t="str">
        <f aca="false">IF(C245&gt;1,Графік!$D$36,"")</f>
        <v/>
      </c>
    </row>
    <row r="246" customFormat="false" ht="12.75" hidden="false" customHeight="true" outlineLevel="0" collapsed="false">
      <c r="A246" s="57"/>
      <c r="B246" s="58"/>
      <c r="C246" s="102"/>
      <c r="D246" s="60"/>
      <c r="E246" s="100"/>
      <c r="F246" s="75" t="n">
        <f aca="false">IF(F245="Р",8,"")</f>
        <v>8</v>
      </c>
      <c r="G246" s="76" t="n">
        <f aca="false">IF(G245="Р",8,"")</f>
        <v>8</v>
      </c>
      <c r="H246" s="170" t="str">
        <f aca="false">IF(H245="Р",8,"")</f>
        <v/>
      </c>
      <c r="I246" s="170" t="str">
        <f aca="false">IF(I245="Р",8,"")</f>
        <v/>
      </c>
      <c r="J246" s="170" t="n">
        <f aca="false">IF(J245="Р",8,"")</f>
        <v>8</v>
      </c>
      <c r="K246" s="170" t="n">
        <f aca="false">IF(K245="Р",8,"")</f>
        <v>8</v>
      </c>
      <c r="L246" s="170" t="n">
        <f aca="false">IF(L245="Р",8,"")</f>
        <v>8</v>
      </c>
      <c r="M246" s="170" t="n">
        <f aca="false">IF(M245="Р",8,"")</f>
        <v>8</v>
      </c>
      <c r="N246" s="170" t="str">
        <f aca="false">IF(N245="Р",8,"")</f>
        <v/>
      </c>
      <c r="O246" s="170" t="str">
        <f aca="false">IF(O245="Р",8,"")</f>
        <v/>
      </c>
      <c r="P246" s="170" t="n">
        <f aca="false">IF(P245="Р",8,"")</f>
        <v>8</v>
      </c>
      <c r="Q246" s="170" t="n">
        <f aca="false">IF(Q245="Р",8,"")</f>
        <v>8</v>
      </c>
      <c r="R246" s="170" t="n">
        <f aca="false">IF(R245="Р",8,"")</f>
        <v>8</v>
      </c>
      <c r="S246" s="170" t="n">
        <f aca="false">IF(S245="Р",8,"")</f>
        <v>8</v>
      </c>
      <c r="T246" s="170" t="str">
        <f aca="false">IF(T245="Р",8,"")</f>
        <v/>
      </c>
      <c r="U246" s="170" t="str">
        <f aca="false">IF(U245="Р",8,"")</f>
        <v/>
      </c>
      <c r="V246" s="170" t="n">
        <f aca="false">IF(V245="Р",8,"")</f>
        <v>8</v>
      </c>
      <c r="W246" s="170" t="n">
        <f aca="false">IF(W245="Р",8,"")</f>
        <v>8</v>
      </c>
      <c r="X246" s="170" t="n">
        <f aca="false">IF(X245="Р",8,"")</f>
        <v>8</v>
      </c>
      <c r="Y246" s="170" t="n">
        <f aca="false">IF(Y245="Р",8,"")</f>
        <v>8</v>
      </c>
      <c r="Z246" s="170" t="str">
        <f aca="false">IF(Z245="Р",8,"")</f>
        <v/>
      </c>
      <c r="AA246" s="170" t="str">
        <f aca="false">IF(AA245="Р",8,"")</f>
        <v/>
      </c>
      <c r="AB246" s="170" t="n">
        <f aca="false">IF(AB245="Р",8,"")</f>
        <v>8</v>
      </c>
      <c r="AC246" s="170" t="n">
        <f aca="false">IF(AC245="Р",8,"")</f>
        <v>8</v>
      </c>
      <c r="AD246" s="170" t="n">
        <f aca="false">IF(AD245="Р",8,"")</f>
        <v>8</v>
      </c>
      <c r="AE246" s="170" t="n">
        <f aca="false">IF(AE245="Р",8,"")</f>
        <v>8</v>
      </c>
      <c r="AF246" s="170" t="str">
        <f aca="false">IF(AF245="Р",8,"")</f>
        <v/>
      </c>
      <c r="AG246" s="170" t="str">
        <f aca="false">IF(AG245="Р",8,"")</f>
        <v/>
      </c>
      <c r="AH246" s="76"/>
      <c r="AI246" s="76"/>
      <c r="AJ246" s="79"/>
      <c r="AK246" s="93"/>
      <c r="AL246" s="94"/>
      <c r="AM246" s="95"/>
      <c r="AN246" s="96"/>
      <c r="AO246" s="70"/>
      <c r="AP246" s="70"/>
      <c r="AQ246" s="70"/>
      <c r="AR246" s="98"/>
      <c r="AS246" s="98"/>
      <c r="AT246" s="98"/>
      <c r="AU246" s="98"/>
      <c r="AV246" s="98"/>
      <c r="AW246" s="98"/>
      <c r="AX246" s="98"/>
      <c r="AY246" s="99"/>
      <c r="AZ246" s="99"/>
      <c r="BA246" s="73"/>
    </row>
    <row r="247" customFormat="false" ht="12.75" hidden="false" customHeight="true" outlineLevel="0" collapsed="false">
      <c r="A247" s="57"/>
      <c r="B247" s="58"/>
      <c r="C247" s="102"/>
      <c r="D247" s="60"/>
      <c r="E247" s="100"/>
      <c r="F247" s="82" t="str">
        <f aca="false">IF(F248&gt;0,"НУ","")</f>
        <v/>
      </c>
      <c r="G247" s="82" t="str">
        <f aca="false">IF(G248&gt;0,"НУ","")</f>
        <v/>
      </c>
      <c r="H247" s="82" t="str">
        <f aca="false">IF(H248&gt;0,"НУ","")</f>
        <v/>
      </c>
      <c r="I247" s="82" t="str">
        <f aca="false">IF(I248&gt;0,"НУ","")</f>
        <v/>
      </c>
      <c r="J247" s="82" t="str">
        <f aca="false">IF(J248&gt;0,"НУ","")</f>
        <v/>
      </c>
      <c r="K247" s="82" t="str">
        <f aca="false">IF(K248&gt;0,"НУ","")</f>
        <v/>
      </c>
      <c r="L247" s="82" t="str">
        <f aca="false">IF(L248&gt;0,"НУ","")</f>
        <v/>
      </c>
      <c r="M247" s="82" t="str">
        <f aca="false">IF(M248&gt;0,"НУ","")</f>
        <v/>
      </c>
      <c r="N247" s="82" t="str">
        <f aca="false">IF(N248&gt;0,"НУ","")</f>
        <v/>
      </c>
      <c r="O247" s="82" t="str">
        <f aca="false">IF(O248&gt;0,"НУ","")</f>
        <v/>
      </c>
      <c r="P247" s="82" t="str">
        <f aca="false">IF(P248&gt;0,"НУ","")</f>
        <v/>
      </c>
      <c r="Q247" s="82" t="str">
        <f aca="false">IF(Q248&gt;0,"НУ","")</f>
        <v/>
      </c>
      <c r="R247" s="82" t="str">
        <f aca="false">IF(R248&gt;0,"НУ","")</f>
        <v/>
      </c>
      <c r="S247" s="82" t="str">
        <f aca="false">IF(S248&gt;0,"НУ","")</f>
        <v/>
      </c>
      <c r="T247" s="82" t="str">
        <f aca="false">IF(T248&gt;0,"НУ","")</f>
        <v/>
      </c>
      <c r="U247" s="82" t="str">
        <f aca="false">IF(U248&gt;0,"НУ","")</f>
        <v/>
      </c>
      <c r="V247" s="82" t="str">
        <f aca="false">IF(V248&gt;0,"НУ","")</f>
        <v/>
      </c>
      <c r="W247" s="82" t="str">
        <f aca="false">IF(W248&gt;0,"НУ","")</f>
        <v/>
      </c>
      <c r="X247" s="82" t="str">
        <f aca="false">IF(X248&gt;0,"НУ","")</f>
        <v/>
      </c>
      <c r="Y247" s="82" t="str">
        <f aca="false">IF(Y248&gt;0,"НУ","")</f>
        <v/>
      </c>
      <c r="Z247" s="82" t="str">
        <f aca="false">IF(Z248&gt;0,"НУ","")</f>
        <v/>
      </c>
      <c r="AA247" s="82" t="str">
        <f aca="false">IF(AA248&gt;0,"НУ","")</f>
        <v/>
      </c>
      <c r="AB247" s="82" t="str">
        <f aca="false">IF(AB248&gt;0,"НУ","")</f>
        <v/>
      </c>
      <c r="AC247" s="82" t="str">
        <f aca="false">IF(AC248&gt;0,"НУ","")</f>
        <v/>
      </c>
      <c r="AD247" s="82" t="str">
        <f aca="false">IF(AD248&gt;0,"НУ","")</f>
        <v/>
      </c>
      <c r="AE247" s="82" t="str">
        <f aca="false">IF(AE248&gt;0,"НУ","")</f>
        <v/>
      </c>
      <c r="AF247" s="82" t="str">
        <f aca="false">IF(AF248&gt;0,"НУ","")</f>
        <v/>
      </c>
      <c r="AG247" s="82" t="str">
        <f aca="false">IF(AG248&gt;0,"НУ","")</f>
        <v/>
      </c>
      <c r="AH247" s="82"/>
      <c r="AI247" s="82"/>
      <c r="AJ247" s="173"/>
      <c r="AK247" s="93"/>
      <c r="AL247" s="94"/>
      <c r="AM247" s="95"/>
      <c r="AN247" s="96"/>
      <c r="AO247" s="70"/>
      <c r="AP247" s="70"/>
      <c r="AQ247" s="70"/>
      <c r="AR247" s="98"/>
      <c r="AS247" s="98"/>
      <c r="AT247" s="98"/>
      <c r="AU247" s="98"/>
      <c r="AV247" s="98"/>
      <c r="AW247" s="98"/>
      <c r="AX247" s="98"/>
      <c r="AY247" s="99"/>
      <c r="AZ247" s="99"/>
      <c r="BA247" s="73"/>
    </row>
    <row r="248" customFormat="false" ht="13.5" hidden="false" customHeight="true" outlineLevel="0" collapsed="false">
      <c r="A248" s="57"/>
      <c r="B248" s="58"/>
      <c r="C248" s="102"/>
      <c r="D248" s="60"/>
      <c r="E248" s="101"/>
      <c r="F248" s="87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91"/>
      <c r="AK248" s="93"/>
      <c r="AL248" s="94"/>
      <c r="AM248" s="95"/>
      <c r="AN248" s="96"/>
      <c r="AO248" s="70"/>
      <c r="AP248" s="70"/>
      <c r="AQ248" s="70"/>
      <c r="AR248" s="98"/>
      <c r="AS248" s="98"/>
      <c r="AT248" s="98"/>
      <c r="AU248" s="98"/>
      <c r="AV248" s="98"/>
      <c r="AW248" s="98"/>
      <c r="AX248" s="98"/>
      <c r="AY248" s="99"/>
      <c r="AZ248" s="99"/>
      <c r="BA248" s="73"/>
    </row>
    <row r="249" customFormat="false" ht="12.75" hidden="false" customHeight="true" outlineLevel="0" collapsed="false">
      <c r="A249" s="57" t="n">
        <v>60</v>
      </c>
      <c r="B249" s="58" t="str">
        <f aca="false">IFERROR(VLOOKUP($C249,Списки!$A$1:$C$3999,2,0),"")</f>
        <v/>
      </c>
      <c r="C249" s="102"/>
      <c r="D249" s="60" t="str">
        <f aca="false">IFERROR(VLOOKUP($C249,Списки!$A$1:$C$3999,3,0),"")</f>
        <v/>
      </c>
      <c r="E249" s="92"/>
      <c r="F249" s="61" t="str">
        <f aca="false">VLOOKUP(F$11,Графік!$A$5:$C$32,3,0)</f>
        <v>Р</v>
      </c>
      <c r="G249" s="158" t="str">
        <f aca="false">VLOOKUP(G$11,Графік!$A$5:$C$32,3,0)</f>
        <v>Р</v>
      </c>
      <c r="H249" s="158" t="str">
        <f aca="false">VLOOKUP(H$11,Графік!$A$5:$C$32,3,0)</f>
        <v>ВВ</v>
      </c>
      <c r="I249" s="158" t="str">
        <f aca="false">VLOOKUP(I$11,Графік!$A$5:$C$32,3,0)</f>
        <v>ВВ</v>
      </c>
      <c r="J249" s="158" t="str">
        <f aca="false">VLOOKUP(J$11,Графік!$A$5:$C$32,3,0)</f>
        <v>Р</v>
      </c>
      <c r="K249" s="158" t="str">
        <f aca="false">VLOOKUP(K$11,Графік!$A$5:$C$32,3,0)</f>
        <v>Р</v>
      </c>
      <c r="L249" s="158" t="str">
        <f aca="false">VLOOKUP(L$11,Графік!$A$5:$C$32,3,0)</f>
        <v>Р</v>
      </c>
      <c r="M249" s="158" t="str">
        <f aca="false">VLOOKUP(M$11,Графік!$A$5:$C$32,3,0)</f>
        <v>Р</v>
      </c>
      <c r="N249" s="158" t="str">
        <f aca="false">VLOOKUP(N$11,Графік!$A$5:$C$32,3,0)</f>
        <v>ВВ</v>
      </c>
      <c r="O249" s="158" t="str">
        <f aca="false">VLOOKUP(O$11,Графік!$A$5:$C$32,3,0)</f>
        <v>ВВ</v>
      </c>
      <c r="P249" s="158" t="str">
        <f aca="false">VLOOKUP(P$11,Графік!$A$5:$C$32,3,0)</f>
        <v>Р</v>
      </c>
      <c r="Q249" s="158" t="str">
        <f aca="false">VLOOKUP(Q$11,Графік!$A$5:$C$32,3,0)</f>
        <v>Р</v>
      </c>
      <c r="R249" s="158" t="str">
        <f aca="false">VLOOKUP(R$11,Графік!$A$5:$C$32,3,0)</f>
        <v>Р</v>
      </c>
      <c r="S249" s="158" t="str">
        <f aca="false">VLOOKUP(S$11,Графік!$A$5:$C$32,3,0)</f>
        <v>Р</v>
      </c>
      <c r="T249" s="158" t="str">
        <f aca="false">VLOOKUP(T$11,Графік!$A$5:$C$32,3,0)</f>
        <v>ВВ</v>
      </c>
      <c r="U249" s="158" t="str">
        <f aca="false">VLOOKUP(U$11,Графік!$A$5:$C$32,3,0)</f>
        <v>ВВ</v>
      </c>
      <c r="V249" s="158" t="str">
        <f aca="false">VLOOKUP(V$11,Графік!$A$5:$C$32,3,0)</f>
        <v>Р</v>
      </c>
      <c r="W249" s="158" t="str">
        <f aca="false">VLOOKUP(W$11,Графік!$A$5:$C$32,3,0)</f>
        <v>Р</v>
      </c>
      <c r="X249" s="158" t="str">
        <f aca="false">VLOOKUP(X$11,Графік!$A$5:$C$32,3,0)</f>
        <v>Р</v>
      </c>
      <c r="Y249" s="158" t="str">
        <f aca="false">VLOOKUP(Y$11,Графік!$A$5:$C$32,3,0)</f>
        <v>Р</v>
      </c>
      <c r="Z249" s="158" t="str">
        <f aca="false">VLOOKUP(Z$11,Графік!$A$5:$C$32,3,0)</f>
        <v>ВВ</v>
      </c>
      <c r="AA249" s="158" t="str">
        <f aca="false">VLOOKUP(AA$11,Графік!$A$5:$C$32,3,0)</f>
        <v>ВВ</v>
      </c>
      <c r="AB249" s="158" t="str">
        <f aca="false">VLOOKUP(AB$11,Графік!$A$5:$C$32,3,0)</f>
        <v>Р</v>
      </c>
      <c r="AC249" s="158" t="str">
        <f aca="false">VLOOKUP(AC$11,Графік!$A$5:$C$32,3,0)</f>
        <v>Р</v>
      </c>
      <c r="AD249" s="158" t="str">
        <f aca="false">VLOOKUP(AD$11,Графік!$A$5:$C$32,3,0)</f>
        <v>Р</v>
      </c>
      <c r="AE249" s="158" t="str">
        <f aca="false">VLOOKUP(AE$11,Графік!$A$5:$C$32,3,0)</f>
        <v>Р</v>
      </c>
      <c r="AF249" s="158" t="str">
        <f aca="false">VLOOKUP(AF$11,Графік!$A$5:$C$32,3,0)</f>
        <v>ВВ</v>
      </c>
      <c r="AG249" s="158" t="str">
        <f aca="false">VLOOKUP(AG$11,Графік!$A$5:$C$32,3,0)</f>
        <v>ВВ</v>
      </c>
      <c r="AH249" s="158"/>
      <c r="AI249" s="158"/>
      <c r="AJ249" s="161"/>
      <c r="AK249" s="93" t="n">
        <f aca="false">SUMIF($F249:$AJ252,"Р",$F250:$AJ250)</f>
        <v>144</v>
      </c>
      <c r="AL249" s="94" t="n">
        <f aca="false">SUMIF($F251:$AJ252,"НУ",$F252:$AJ252)</f>
        <v>0</v>
      </c>
      <c r="AM249" s="95" t="n">
        <f aca="false">SUMIF(F249:AJ252,"РВ",F250:AJ250)</f>
        <v>0</v>
      </c>
      <c r="AN249" s="96" t="n">
        <f aca="false">AK249+AL249+AM249</f>
        <v>144</v>
      </c>
      <c r="AO249" s="70" t="n">
        <f aca="false">COUNTIF($F249:$AJ252,"=Р")</f>
        <v>18</v>
      </c>
      <c r="AP249" s="97" t="n">
        <f aca="false">COUNTIF($F249:$AJ252,"=ВВ")</f>
        <v>10</v>
      </c>
      <c r="AQ249" s="97" t="n">
        <f aca="false">COUNTIF($F249:$AJ252,"=В")</f>
        <v>0</v>
      </c>
      <c r="AR249" s="98" t="n">
        <f aca="false">COUNTIF($F249:$AJ252,"=НА")</f>
        <v>0</v>
      </c>
      <c r="AS249" s="98" t="n">
        <f aca="false">COUNTIF(F249:AJ252,"=ТН")</f>
        <v>0</v>
      </c>
      <c r="AT249" s="98" t="n">
        <f aca="false">COUNTIF($F249:$AJ252,"=ВД")</f>
        <v>0</v>
      </c>
      <c r="AU249" s="98" t="n">
        <f aca="false">COUNTIF($F249:$AJ252,"=ВП")</f>
        <v>0</v>
      </c>
      <c r="AV249" s="98" t="n">
        <f aca="false">COUNTIF($F249:$AJ252,"=ДД")</f>
        <v>0</v>
      </c>
      <c r="AW249" s="98" t="n">
        <f aca="false">COUNTIF($F249:$AJ252,"=П")</f>
        <v>0</v>
      </c>
      <c r="AX249" s="98" t="n">
        <f aca="false">COUNTIF($F249:$AJ252,"=ПР")</f>
        <v>0</v>
      </c>
      <c r="AY249" s="99" t="n">
        <f aca="false">COUNTIF($F249:$AJ252,"=І")</f>
        <v>0</v>
      </c>
      <c r="AZ249" s="99" t="n">
        <f aca="false">COUNTIF($F249:$AJ252,"=НЗ")</f>
        <v>0</v>
      </c>
      <c r="BA249" s="73" t="str">
        <f aca="false">IF(C249&gt;1,Графік!$D$36,"")</f>
        <v/>
      </c>
    </row>
    <row r="250" customFormat="false" ht="12.75" hidden="false" customHeight="true" outlineLevel="0" collapsed="false">
      <c r="A250" s="57"/>
      <c r="B250" s="58"/>
      <c r="C250" s="102"/>
      <c r="D250" s="60"/>
      <c r="E250" s="100"/>
      <c r="F250" s="75" t="n">
        <f aca="false">IF(F249="Р",8,"")</f>
        <v>8</v>
      </c>
      <c r="G250" s="76" t="n">
        <f aca="false">IF(G249="Р",8,"")</f>
        <v>8</v>
      </c>
      <c r="H250" s="170" t="str">
        <f aca="false">IF(H249="Р",8,"")</f>
        <v/>
      </c>
      <c r="I250" s="170" t="str">
        <f aca="false">IF(I249="Р",8,"")</f>
        <v/>
      </c>
      <c r="J250" s="170" t="n">
        <f aca="false">IF(J249="Р",8,"")</f>
        <v>8</v>
      </c>
      <c r="K250" s="170" t="n">
        <f aca="false">IF(K249="Р",8,"")</f>
        <v>8</v>
      </c>
      <c r="L250" s="170" t="n">
        <f aca="false">IF(L249="Р",8,"")</f>
        <v>8</v>
      </c>
      <c r="M250" s="170" t="n">
        <f aca="false">IF(M249="Р",8,"")</f>
        <v>8</v>
      </c>
      <c r="N250" s="170" t="str">
        <f aca="false">IF(N249="Р",8,"")</f>
        <v/>
      </c>
      <c r="O250" s="170" t="str">
        <f aca="false">IF(O249="Р",8,"")</f>
        <v/>
      </c>
      <c r="P250" s="170" t="n">
        <f aca="false">IF(P249="Р",8,"")</f>
        <v>8</v>
      </c>
      <c r="Q250" s="170" t="n">
        <f aca="false">IF(Q249="Р",8,"")</f>
        <v>8</v>
      </c>
      <c r="R250" s="170" t="n">
        <f aca="false">IF(R249="Р",8,"")</f>
        <v>8</v>
      </c>
      <c r="S250" s="170" t="n">
        <f aca="false">IF(S249="Р",8,"")</f>
        <v>8</v>
      </c>
      <c r="T250" s="170" t="str">
        <f aca="false">IF(T249="Р",8,"")</f>
        <v/>
      </c>
      <c r="U250" s="170" t="str">
        <f aca="false">IF(U249="Р",8,"")</f>
        <v/>
      </c>
      <c r="V250" s="170" t="n">
        <f aca="false">IF(V249="Р",8,"")</f>
        <v>8</v>
      </c>
      <c r="W250" s="170" t="n">
        <f aca="false">IF(W249="Р",8,"")</f>
        <v>8</v>
      </c>
      <c r="X250" s="170" t="n">
        <f aca="false">IF(X249="Р",8,"")</f>
        <v>8</v>
      </c>
      <c r="Y250" s="170" t="n">
        <f aca="false">IF(Y249="Р",8,"")</f>
        <v>8</v>
      </c>
      <c r="Z250" s="170" t="str">
        <f aca="false">IF(Z249="Р",8,"")</f>
        <v/>
      </c>
      <c r="AA250" s="170" t="str">
        <f aca="false">IF(AA249="Р",8,"")</f>
        <v/>
      </c>
      <c r="AB250" s="170" t="n">
        <f aca="false">IF(AB249="Р",8,"")</f>
        <v>8</v>
      </c>
      <c r="AC250" s="170" t="n">
        <f aca="false">IF(AC249="Р",8,"")</f>
        <v>8</v>
      </c>
      <c r="AD250" s="170" t="n">
        <f aca="false">IF(AD249="Р",8,"")</f>
        <v>8</v>
      </c>
      <c r="AE250" s="170" t="n">
        <f aca="false">IF(AE249="Р",8,"")</f>
        <v>8</v>
      </c>
      <c r="AF250" s="170" t="str">
        <f aca="false">IF(AF249="Р",8,"")</f>
        <v/>
      </c>
      <c r="AG250" s="170" t="str">
        <f aca="false">IF(AG249="Р",8,"")</f>
        <v/>
      </c>
      <c r="AH250" s="76"/>
      <c r="AI250" s="76"/>
      <c r="AJ250" s="79"/>
      <c r="AK250" s="93"/>
      <c r="AL250" s="94"/>
      <c r="AM250" s="95"/>
      <c r="AN250" s="96"/>
      <c r="AO250" s="70"/>
      <c r="AP250" s="70"/>
      <c r="AQ250" s="70"/>
      <c r="AR250" s="98"/>
      <c r="AS250" s="98"/>
      <c r="AT250" s="98"/>
      <c r="AU250" s="98"/>
      <c r="AV250" s="98"/>
      <c r="AW250" s="98"/>
      <c r="AX250" s="98"/>
      <c r="AY250" s="99"/>
      <c r="AZ250" s="99"/>
      <c r="BA250" s="73"/>
    </row>
    <row r="251" customFormat="false" ht="12.75" hidden="false" customHeight="true" outlineLevel="0" collapsed="false">
      <c r="A251" s="57"/>
      <c r="B251" s="58"/>
      <c r="C251" s="102"/>
      <c r="D251" s="60"/>
      <c r="E251" s="100"/>
      <c r="F251" s="82" t="str">
        <f aca="false">IF(F252&gt;0,"НУ","")</f>
        <v/>
      </c>
      <c r="G251" s="82" t="str">
        <f aca="false">IF(G252&gt;0,"НУ","")</f>
        <v/>
      </c>
      <c r="H251" s="82" t="str">
        <f aca="false">IF(H252&gt;0,"НУ","")</f>
        <v/>
      </c>
      <c r="I251" s="82" t="str">
        <f aca="false">IF(I252&gt;0,"НУ","")</f>
        <v/>
      </c>
      <c r="J251" s="82" t="str">
        <f aca="false">IF(J252&gt;0,"НУ","")</f>
        <v/>
      </c>
      <c r="K251" s="82" t="str">
        <f aca="false">IF(K252&gt;0,"НУ","")</f>
        <v/>
      </c>
      <c r="L251" s="82" t="str">
        <f aca="false">IF(L252&gt;0,"НУ","")</f>
        <v/>
      </c>
      <c r="M251" s="82" t="str">
        <f aca="false">IF(M252&gt;0,"НУ","")</f>
        <v/>
      </c>
      <c r="N251" s="82" t="str">
        <f aca="false">IF(N252&gt;0,"НУ","")</f>
        <v/>
      </c>
      <c r="O251" s="82" t="str">
        <f aca="false">IF(O252&gt;0,"НУ","")</f>
        <v/>
      </c>
      <c r="P251" s="82" t="str">
        <f aca="false">IF(P252&gt;0,"НУ","")</f>
        <v/>
      </c>
      <c r="Q251" s="82" t="str">
        <f aca="false">IF(Q252&gt;0,"НУ","")</f>
        <v/>
      </c>
      <c r="R251" s="82" t="str">
        <f aca="false">IF(R252&gt;0,"НУ","")</f>
        <v/>
      </c>
      <c r="S251" s="82" t="str">
        <f aca="false">IF(S252&gt;0,"НУ","")</f>
        <v/>
      </c>
      <c r="T251" s="82" t="str">
        <f aca="false">IF(T252&gt;0,"НУ","")</f>
        <v/>
      </c>
      <c r="U251" s="82" t="str">
        <f aca="false">IF(U252&gt;0,"НУ","")</f>
        <v/>
      </c>
      <c r="V251" s="82" t="str">
        <f aca="false">IF(V252&gt;0,"НУ","")</f>
        <v/>
      </c>
      <c r="W251" s="82" t="str">
        <f aca="false">IF(W252&gt;0,"НУ","")</f>
        <v/>
      </c>
      <c r="X251" s="82" t="str">
        <f aca="false">IF(X252&gt;0,"НУ","")</f>
        <v/>
      </c>
      <c r="Y251" s="82" t="str">
        <f aca="false">IF(Y252&gt;0,"НУ","")</f>
        <v/>
      </c>
      <c r="Z251" s="82" t="str">
        <f aca="false">IF(Z252&gt;0,"НУ","")</f>
        <v/>
      </c>
      <c r="AA251" s="82" t="str">
        <f aca="false">IF(AA252&gt;0,"НУ","")</f>
        <v/>
      </c>
      <c r="AB251" s="82" t="str">
        <f aca="false">IF(AB252&gt;0,"НУ","")</f>
        <v/>
      </c>
      <c r="AC251" s="82" t="str">
        <f aca="false">IF(AC252&gt;0,"НУ","")</f>
        <v/>
      </c>
      <c r="AD251" s="82" t="str">
        <f aca="false">IF(AD252&gt;0,"НУ","")</f>
        <v/>
      </c>
      <c r="AE251" s="82" t="str">
        <f aca="false">IF(AE252&gt;0,"НУ","")</f>
        <v/>
      </c>
      <c r="AF251" s="82" t="str">
        <f aca="false">IF(AF252&gt;0,"НУ","")</f>
        <v/>
      </c>
      <c r="AG251" s="82" t="str">
        <f aca="false">IF(AG252&gt;0,"НУ","")</f>
        <v/>
      </c>
      <c r="AH251" s="82"/>
      <c r="AI251" s="82"/>
      <c r="AJ251" s="173"/>
      <c r="AK251" s="93"/>
      <c r="AL251" s="94"/>
      <c r="AM251" s="95"/>
      <c r="AN251" s="96"/>
      <c r="AO251" s="70"/>
      <c r="AP251" s="70"/>
      <c r="AQ251" s="70"/>
      <c r="AR251" s="98"/>
      <c r="AS251" s="98"/>
      <c r="AT251" s="98"/>
      <c r="AU251" s="98"/>
      <c r="AV251" s="98"/>
      <c r="AW251" s="98"/>
      <c r="AX251" s="98"/>
      <c r="AY251" s="99"/>
      <c r="AZ251" s="99"/>
      <c r="BA251" s="73"/>
    </row>
    <row r="252" customFormat="false" ht="13.5" hidden="false" customHeight="true" outlineLevel="0" collapsed="false">
      <c r="A252" s="57"/>
      <c r="B252" s="58"/>
      <c r="C252" s="102"/>
      <c r="D252" s="60"/>
      <c r="E252" s="101"/>
      <c r="F252" s="87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91"/>
      <c r="AK252" s="93"/>
      <c r="AL252" s="94"/>
      <c r="AM252" s="95"/>
      <c r="AN252" s="96"/>
      <c r="AO252" s="70"/>
      <c r="AP252" s="70"/>
      <c r="AQ252" s="70"/>
      <c r="AR252" s="98"/>
      <c r="AS252" s="98"/>
      <c r="AT252" s="98"/>
      <c r="AU252" s="98"/>
      <c r="AV252" s="98"/>
      <c r="AW252" s="98"/>
      <c r="AX252" s="98"/>
      <c r="AY252" s="99"/>
      <c r="AZ252" s="99"/>
      <c r="BA252" s="73"/>
    </row>
    <row r="253" customFormat="false" ht="12.75" hidden="false" customHeight="true" outlineLevel="0" collapsed="false">
      <c r="A253" s="57" t="n">
        <v>61</v>
      </c>
      <c r="B253" s="58" t="str">
        <f aca="false">IFERROR(VLOOKUP($C253,Списки!$A$1:$C$3999,2,0),"")</f>
        <v/>
      </c>
      <c r="C253" s="102"/>
      <c r="D253" s="60" t="str">
        <f aca="false">IFERROR(VLOOKUP($C253,Списки!$A$1:$C$3999,3,0),"")</f>
        <v/>
      </c>
      <c r="E253" s="92"/>
      <c r="F253" s="61" t="str">
        <f aca="false">VLOOKUP(F$11,Графік!$A$5:$C$32,3,0)</f>
        <v>Р</v>
      </c>
      <c r="G253" s="158" t="str">
        <f aca="false">VLOOKUP(G$11,Графік!$A$5:$C$32,3,0)</f>
        <v>Р</v>
      </c>
      <c r="H253" s="158" t="str">
        <f aca="false">VLOOKUP(H$11,Графік!$A$5:$C$32,3,0)</f>
        <v>ВВ</v>
      </c>
      <c r="I253" s="158" t="str">
        <f aca="false">VLOOKUP(I$11,Графік!$A$5:$C$32,3,0)</f>
        <v>ВВ</v>
      </c>
      <c r="J253" s="158" t="str">
        <f aca="false">VLOOKUP(J$11,Графік!$A$5:$C$32,3,0)</f>
        <v>Р</v>
      </c>
      <c r="K253" s="158" t="str">
        <f aca="false">VLOOKUP(K$11,Графік!$A$5:$C$32,3,0)</f>
        <v>Р</v>
      </c>
      <c r="L253" s="158" t="str">
        <f aca="false">VLOOKUP(L$11,Графік!$A$5:$C$32,3,0)</f>
        <v>Р</v>
      </c>
      <c r="M253" s="158" t="str">
        <f aca="false">VLOOKUP(M$11,Графік!$A$5:$C$32,3,0)</f>
        <v>Р</v>
      </c>
      <c r="N253" s="158" t="str">
        <f aca="false">VLOOKUP(N$11,Графік!$A$5:$C$32,3,0)</f>
        <v>ВВ</v>
      </c>
      <c r="O253" s="158" t="str">
        <f aca="false">VLOOKUP(O$11,Графік!$A$5:$C$32,3,0)</f>
        <v>ВВ</v>
      </c>
      <c r="P253" s="158" t="str">
        <f aca="false">VLOOKUP(P$11,Графік!$A$5:$C$32,3,0)</f>
        <v>Р</v>
      </c>
      <c r="Q253" s="158" t="str">
        <f aca="false">VLOOKUP(Q$11,Графік!$A$5:$C$32,3,0)</f>
        <v>Р</v>
      </c>
      <c r="R253" s="158" t="str">
        <f aca="false">VLOOKUP(R$11,Графік!$A$5:$C$32,3,0)</f>
        <v>Р</v>
      </c>
      <c r="S253" s="158" t="str">
        <f aca="false">VLOOKUP(S$11,Графік!$A$5:$C$32,3,0)</f>
        <v>Р</v>
      </c>
      <c r="T253" s="158" t="str">
        <f aca="false">VLOOKUP(T$11,Графік!$A$5:$C$32,3,0)</f>
        <v>ВВ</v>
      </c>
      <c r="U253" s="158" t="str">
        <f aca="false">VLOOKUP(U$11,Графік!$A$5:$C$32,3,0)</f>
        <v>ВВ</v>
      </c>
      <c r="V253" s="158" t="str">
        <f aca="false">VLOOKUP(V$11,Графік!$A$5:$C$32,3,0)</f>
        <v>Р</v>
      </c>
      <c r="W253" s="158" t="str">
        <f aca="false">VLOOKUP(W$11,Графік!$A$5:$C$32,3,0)</f>
        <v>Р</v>
      </c>
      <c r="X253" s="158" t="str">
        <f aca="false">VLOOKUP(X$11,Графік!$A$5:$C$32,3,0)</f>
        <v>Р</v>
      </c>
      <c r="Y253" s="158" t="str">
        <f aca="false">VLOOKUP(Y$11,Графік!$A$5:$C$32,3,0)</f>
        <v>Р</v>
      </c>
      <c r="Z253" s="158" t="str">
        <f aca="false">VLOOKUP(Z$11,Графік!$A$5:$C$32,3,0)</f>
        <v>ВВ</v>
      </c>
      <c r="AA253" s="158" t="str">
        <f aca="false">VLOOKUP(AA$11,Графік!$A$5:$C$32,3,0)</f>
        <v>ВВ</v>
      </c>
      <c r="AB253" s="158" t="str">
        <f aca="false">VLOOKUP(AB$11,Графік!$A$5:$C$32,3,0)</f>
        <v>Р</v>
      </c>
      <c r="AC253" s="158" t="str">
        <f aca="false">VLOOKUP(AC$11,Графік!$A$5:$C$32,3,0)</f>
        <v>Р</v>
      </c>
      <c r="AD253" s="158" t="str">
        <f aca="false">VLOOKUP(AD$11,Графік!$A$5:$C$32,3,0)</f>
        <v>Р</v>
      </c>
      <c r="AE253" s="158" t="str">
        <f aca="false">VLOOKUP(AE$11,Графік!$A$5:$C$32,3,0)</f>
        <v>Р</v>
      </c>
      <c r="AF253" s="158" t="str">
        <f aca="false">VLOOKUP(AF$11,Графік!$A$5:$C$32,3,0)</f>
        <v>ВВ</v>
      </c>
      <c r="AG253" s="158" t="str">
        <f aca="false">VLOOKUP(AG$11,Графік!$A$5:$C$32,3,0)</f>
        <v>ВВ</v>
      </c>
      <c r="AH253" s="158"/>
      <c r="AI253" s="158"/>
      <c r="AJ253" s="161"/>
      <c r="AK253" s="93" t="n">
        <f aca="false">SUMIF($F253:$AJ256,"Р",$F254:$AJ254)</f>
        <v>144</v>
      </c>
      <c r="AL253" s="94" t="n">
        <f aca="false">SUMIF($F255:$AJ256,"НУ",$F256:$AJ256)</f>
        <v>0</v>
      </c>
      <c r="AM253" s="95" t="n">
        <f aca="false">SUMIF(F253:AJ256,"РВ",F254:AJ254)</f>
        <v>0</v>
      </c>
      <c r="AN253" s="96" t="n">
        <f aca="false">AK253+AL253+AM253</f>
        <v>144</v>
      </c>
      <c r="AO253" s="70" t="n">
        <f aca="false">COUNTIF($F253:$AJ256,"=Р")</f>
        <v>18</v>
      </c>
      <c r="AP253" s="97" t="n">
        <f aca="false">COUNTIF($F253:$AJ256,"=ВВ")</f>
        <v>10</v>
      </c>
      <c r="AQ253" s="97" t="n">
        <f aca="false">COUNTIF($F253:$AJ256,"=В")</f>
        <v>0</v>
      </c>
      <c r="AR253" s="98" t="n">
        <f aca="false">COUNTIF($F253:$AJ256,"=НА")</f>
        <v>0</v>
      </c>
      <c r="AS253" s="98" t="n">
        <f aca="false">COUNTIF(F253:AJ256,"=ТН")</f>
        <v>0</v>
      </c>
      <c r="AT253" s="98" t="n">
        <f aca="false">COUNTIF($F253:$AJ256,"=ВД")</f>
        <v>0</v>
      </c>
      <c r="AU253" s="98" t="n">
        <f aca="false">COUNTIF($F253:$AJ256,"=ВП")</f>
        <v>0</v>
      </c>
      <c r="AV253" s="98" t="n">
        <f aca="false">COUNTIF($F253:$AJ256,"=ДД")</f>
        <v>0</v>
      </c>
      <c r="AW253" s="98" t="n">
        <f aca="false">COUNTIF($F253:$AJ256,"=П")</f>
        <v>0</v>
      </c>
      <c r="AX253" s="98" t="n">
        <f aca="false">COUNTIF($F253:$AJ256,"=ПР")</f>
        <v>0</v>
      </c>
      <c r="AY253" s="99" t="n">
        <f aca="false">COUNTIF($F253:$AJ256,"=І")</f>
        <v>0</v>
      </c>
      <c r="AZ253" s="99" t="n">
        <f aca="false">COUNTIF($F253:$AJ256,"=НЗ")</f>
        <v>0</v>
      </c>
      <c r="BA253" s="73" t="str">
        <f aca="false">IF(C253&gt;1,Графік!$D$36,"")</f>
        <v/>
      </c>
    </row>
    <row r="254" customFormat="false" ht="12.75" hidden="false" customHeight="true" outlineLevel="0" collapsed="false">
      <c r="A254" s="57"/>
      <c r="B254" s="58"/>
      <c r="C254" s="102"/>
      <c r="D254" s="60"/>
      <c r="E254" s="100"/>
      <c r="F254" s="75" t="n">
        <f aca="false">IF(F253="Р",8,"")</f>
        <v>8</v>
      </c>
      <c r="G254" s="76" t="n">
        <f aca="false">IF(G253="Р",8,"")</f>
        <v>8</v>
      </c>
      <c r="H254" s="170" t="str">
        <f aca="false">IF(H253="Р",8,"")</f>
        <v/>
      </c>
      <c r="I254" s="170" t="str">
        <f aca="false">IF(I253="Р",8,"")</f>
        <v/>
      </c>
      <c r="J254" s="170" t="n">
        <f aca="false">IF(J253="Р",8,"")</f>
        <v>8</v>
      </c>
      <c r="K254" s="170" t="n">
        <f aca="false">IF(K253="Р",8,"")</f>
        <v>8</v>
      </c>
      <c r="L254" s="170" t="n">
        <f aca="false">IF(L253="Р",8,"")</f>
        <v>8</v>
      </c>
      <c r="M254" s="170" t="n">
        <f aca="false">IF(M253="Р",8,"")</f>
        <v>8</v>
      </c>
      <c r="N254" s="170" t="str">
        <f aca="false">IF(N253="Р",8,"")</f>
        <v/>
      </c>
      <c r="O254" s="170" t="str">
        <f aca="false">IF(O253="Р",8,"")</f>
        <v/>
      </c>
      <c r="P254" s="170" t="n">
        <f aca="false">IF(P253="Р",8,"")</f>
        <v>8</v>
      </c>
      <c r="Q254" s="170" t="n">
        <f aca="false">IF(Q253="Р",8,"")</f>
        <v>8</v>
      </c>
      <c r="R254" s="170" t="n">
        <f aca="false">IF(R253="Р",8,"")</f>
        <v>8</v>
      </c>
      <c r="S254" s="170" t="n">
        <f aca="false">IF(S253="Р",8,"")</f>
        <v>8</v>
      </c>
      <c r="T254" s="170" t="str">
        <f aca="false">IF(T253="Р",8,"")</f>
        <v/>
      </c>
      <c r="U254" s="170" t="str">
        <f aca="false">IF(U253="Р",8,"")</f>
        <v/>
      </c>
      <c r="V254" s="170" t="n">
        <f aca="false">IF(V253="Р",8,"")</f>
        <v>8</v>
      </c>
      <c r="W254" s="170" t="n">
        <f aca="false">IF(W253="Р",8,"")</f>
        <v>8</v>
      </c>
      <c r="X254" s="170" t="n">
        <f aca="false">IF(X253="Р",8,"")</f>
        <v>8</v>
      </c>
      <c r="Y254" s="170" t="n">
        <f aca="false">IF(Y253="Р",8,"")</f>
        <v>8</v>
      </c>
      <c r="Z254" s="170" t="str">
        <f aca="false">IF(Z253="Р",8,"")</f>
        <v/>
      </c>
      <c r="AA254" s="170" t="str">
        <f aca="false">IF(AA253="Р",8,"")</f>
        <v/>
      </c>
      <c r="AB254" s="170" t="n">
        <f aca="false">IF(AB253="Р",8,"")</f>
        <v>8</v>
      </c>
      <c r="AC254" s="170" t="n">
        <f aca="false">IF(AC253="Р",8,"")</f>
        <v>8</v>
      </c>
      <c r="AD254" s="170" t="n">
        <f aca="false">IF(AD253="Р",8,"")</f>
        <v>8</v>
      </c>
      <c r="AE254" s="170" t="n">
        <f aca="false">IF(AE253="Р",8,"")</f>
        <v>8</v>
      </c>
      <c r="AF254" s="170" t="str">
        <f aca="false">IF(AF253="Р",8,"")</f>
        <v/>
      </c>
      <c r="AG254" s="170" t="str">
        <f aca="false">IF(AG253="Р",8,"")</f>
        <v/>
      </c>
      <c r="AH254" s="76"/>
      <c r="AI254" s="76"/>
      <c r="AJ254" s="79"/>
      <c r="AK254" s="93"/>
      <c r="AL254" s="94"/>
      <c r="AM254" s="95"/>
      <c r="AN254" s="96"/>
      <c r="AO254" s="70"/>
      <c r="AP254" s="70"/>
      <c r="AQ254" s="70"/>
      <c r="AR254" s="98"/>
      <c r="AS254" s="98"/>
      <c r="AT254" s="98"/>
      <c r="AU254" s="98"/>
      <c r="AV254" s="98"/>
      <c r="AW254" s="98"/>
      <c r="AX254" s="98"/>
      <c r="AY254" s="99"/>
      <c r="AZ254" s="99"/>
      <c r="BA254" s="73"/>
    </row>
    <row r="255" customFormat="false" ht="12.75" hidden="false" customHeight="true" outlineLevel="0" collapsed="false">
      <c r="A255" s="57"/>
      <c r="B255" s="58"/>
      <c r="C255" s="102"/>
      <c r="D255" s="60"/>
      <c r="E255" s="100"/>
      <c r="F255" s="82" t="str">
        <f aca="false">IF(F256&gt;0,"НУ","")</f>
        <v/>
      </c>
      <c r="G255" s="82" t="str">
        <f aca="false">IF(G256&gt;0,"НУ","")</f>
        <v/>
      </c>
      <c r="H255" s="82" t="str">
        <f aca="false">IF(H256&gt;0,"НУ","")</f>
        <v/>
      </c>
      <c r="I255" s="82" t="str">
        <f aca="false">IF(I256&gt;0,"НУ","")</f>
        <v/>
      </c>
      <c r="J255" s="82" t="str">
        <f aca="false">IF(J256&gt;0,"НУ","")</f>
        <v/>
      </c>
      <c r="K255" s="82" t="str">
        <f aca="false">IF(K256&gt;0,"НУ","")</f>
        <v/>
      </c>
      <c r="L255" s="82" t="str">
        <f aca="false">IF(L256&gt;0,"НУ","")</f>
        <v/>
      </c>
      <c r="M255" s="82" t="str">
        <f aca="false">IF(M256&gt;0,"НУ","")</f>
        <v/>
      </c>
      <c r="N255" s="82" t="str">
        <f aca="false">IF(N256&gt;0,"НУ","")</f>
        <v/>
      </c>
      <c r="O255" s="82" t="str">
        <f aca="false">IF(O256&gt;0,"НУ","")</f>
        <v/>
      </c>
      <c r="P255" s="82" t="str">
        <f aca="false">IF(P256&gt;0,"НУ","")</f>
        <v/>
      </c>
      <c r="Q255" s="82" t="str">
        <f aca="false">IF(Q256&gt;0,"НУ","")</f>
        <v/>
      </c>
      <c r="R255" s="82" t="str">
        <f aca="false">IF(R256&gt;0,"НУ","")</f>
        <v/>
      </c>
      <c r="S255" s="82" t="str">
        <f aca="false">IF(S256&gt;0,"НУ","")</f>
        <v/>
      </c>
      <c r="T255" s="82" t="str">
        <f aca="false">IF(T256&gt;0,"НУ","")</f>
        <v/>
      </c>
      <c r="U255" s="82" t="str">
        <f aca="false">IF(U256&gt;0,"НУ","")</f>
        <v/>
      </c>
      <c r="V255" s="82" t="str">
        <f aca="false">IF(V256&gt;0,"НУ","")</f>
        <v/>
      </c>
      <c r="W255" s="82" t="str">
        <f aca="false">IF(W256&gt;0,"НУ","")</f>
        <v/>
      </c>
      <c r="X255" s="82" t="str">
        <f aca="false">IF(X256&gt;0,"НУ","")</f>
        <v/>
      </c>
      <c r="Y255" s="82" t="str">
        <f aca="false">IF(Y256&gt;0,"НУ","")</f>
        <v/>
      </c>
      <c r="Z255" s="82" t="str">
        <f aca="false">IF(Z256&gt;0,"НУ","")</f>
        <v/>
      </c>
      <c r="AA255" s="82" t="str">
        <f aca="false">IF(AA256&gt;0,"НУ","")</f>
        <v/>
      </c>
      <c r="AB255" s="82" t="str">
        <f aca="false">IF(AB256&gt;0,"НУ","")</f>
        <v/>
      </c>
      <c r="AC255" s="82" t="str">
        <f aca="false">IF(AC256&gt;0,"НУ","")</f>
        <v/>
      </c>
      <c r="AD255" s="82" t="str">
        <f aca="false">IF(AD256&gt;0,"НУ","")</f>
        <v/>
      </c>
      <c r="AE255" s="82" t="str">
        <f aca="false">IF(AE256&gt;0,"НУ","")</f>
        <v/>
      </c>
      <c r="AF255" s="82" t="str">
        <f aca="false">IF(AF256&gt;0,"НУ","")</f>
        <v/>
      </c>
      <c r="AG255" s="82" t="str">
        <f aca="false">IF(AG256&gt;0,"НУ","")</f>
        <v/>
      </c>
      <c r="AH255" s="82"/>
      <c r="AI255" s="82"/>
      <c r="AJ255" s="173"/>
      <c r="AK255" s="93"/>
      <c r="AL255" s="94"/>
      <c r="AM255" s="95"/>
      <c r="AN255" s="96"/>
      <c r="AO255" s="70"/>
      <c r="AP255" s="70"/>
      <c r="AQ255" s="70"/>
      <c r="AR255" s="98"/>
      <c r="AS255" s="98"/>
      <c r="AT255" s="98"/>
      <c r="AU255" s="98"/>
      <c r="AV255" s="98"/>
      <c r="AW255" s="98"/>
      <c r="AX255" s="98"/>
      <c r="AY255" s="99"/>
      <c r="AZ255" s="99"/>
      <c r="BA255" s="73"/>
    </row>
    <row r="256" customFormat="false" ht="13.5" hidden="false" customHeight="true" outlineLevel="0" collapsed="false">
      <c r="A256" s="57"/>
      <c r="B256" s="58"/>
      <c r="C256" s="102"/>
      <c r="D256" s="60"/>
      <c r="E256" s="101"/>
      <c r="F256" s="87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91"/>
      <c r="AK256" s="93"/>
      <c r="AL256" s="94"/>
      <c r="AM256" s="95"/>
      <c r="AN256" s="96"/>
      <c r="AO256" s="70"/>
      <c r="AP256" s="70"/>
      <c r="AQ256" s="70"/>
      <c r="AR256" s="98"/>
      <c r="AS256" s="98"/>
      <c r="AT256" s="98"/>
      <c r="AU256" s="98"/>
      <c r="AV256" s="98"/>
      <c r="AW256" s="98"/>
      <c r="AX256" s="98"/>
      <c r="AY256" s="99"/>
      <c r="AZ256" s="99"/>
      <c r="BA256" s="73"/>
    </row>
    <row r="257" customFormat="false" ht="12.75" hidden="false" customHeight="true" outlineLevel="0" collapsed="false">
      <c r="A257" s="57" t="n">
        <v>62</v>
      </c>
      <c r="B257" s="58" t="str">
        <f aca="false">IFERROR(VLOOKUP($C257,Списки!$A$1:$C$3999,2,0),"")</f>
        <v/>
      </c>
      <c r="C257" s="102"/>
      <c r="D257" s="60" t="str">
        <f aca="false">IFERROR(VLOOKUP($C257,Списки!$A$1:$C$3999,3,0),"")</f>
        <v/>
      </c>
      <c r="E257" s="92"/>
      <c r="F257" s="61" t="str">
        <f aca="false">VLOOKUP(F$11,Графік!$A$5:$C$32,3,0)</f>
        <v>Р</v>
      </c>
      <c r="G257" s="158" t="str">
        <f aca="false">VLOOKUP(G$11,Графік!$A$5:$C$32,3,0)</f>
        <v>Р</v>
      </c>
      <c r="H257" s="158" t="str">
        <f aca="false">VLOOKUP(H$11,Графік!$A$5:$C$32,3,0)</f>
        <v>ВВ</v>
      </c>
      <c r="I257" s="158" t="str">
        <f aca="false">VLOOKUP(I$11,Графік!$A$5:$C$32,3,0)</f>
        <v>ВВ</v>
      </c>
      <c r="J257" s="158" t="str">
        <f aca="false">VLOOKUP(J$11,Графік!$A$5:$C$32,3,0)</f>
        <v>Р</v>
      </c>
      <c r="K257" s="158" t="str">
        <f aca="false">VLOOKUP(K$11,Графік!$A$5:$C$32,3,0)</f>
        <v>Р</v>
      </c>
      <c r="L257" s="158" t="str">
        <f aca="false">VLOOKUP(L$11,Графік!$A$5:$C$32,3,0)</f>
        <v>Р</v>
      </c>
      <c r="M257" s="158" t="str">
        <f aca="false">VLOOKUP(M$11,Графік!$A$5:$C$32,3,0)</f>
        <v>Р</v>
      </c>
      <c r="N257" s="158" t="str">
        <f aca="false">VLOOKUP(N$11,Графік!$A$5:$C$32,3,0)</f>
        <v>ВВ</v>
      </c>
      <c r="O257" s="158" t="str">
        <f aca="false">VLOOKUP(O$11,Графік!$A$5:$C$32,3,0)</f>
        <v>ВВ</v>
      </c>
      <c r="P257" s="158" t="str">
        <f aca="false">VLOOKUP(P$11,Графік!$A$5:$C$32,3,0)</f>
        <v>Р</v>
      </c>
      <c r="Q257" s="158" t="str">
        <f aca="false">VLOOKUP(Q$11,Графік!$A$5:$C$32,3,0)</f>
        <v>Р</v>
      </c>
      <c r="R257" s="158" t="str">
        <f aca="false">VLOOKUP(R$11,Графік!$A$5:$C$32,3,0)</f>
        <v>Р</v>
      </c>
      <c r="S257" s="158" t="str">
        <f aca="false">VLOOKUP(S$11,Графік!$A$5:$C$32,3,0)</f>
        <v>Р</v>
      </c>
      <c r="T257" s="158" t="str">
        <f aca="false">VLOOKUP(T$11,Графік!$A$5:$C$32,3,0)</f>
        <v>ВВ</v>
      </c>
      <c r="U257" s="158" t="str">
        <f aca="false">VLOOKUP(U$11,Графік!$A$5:$C$32,3,0)</f>
        <v>ВВ</v>
      </c>
      <c r="V257" s="158" t="str">
        <f aca="false">VLOOKUP(V$11,Графік!$A$5:$C$32,3,0)</f>
        <v>Р</v>
      </c>
      <c r="W257" s="158" t="str">
        <f aca="false">VLOOKUP(W$11,Графік!$A$5:$C$32,3,0)</f>
        <v>Р</v>
      </c>
      <c r="X257" s="158" t="str">
        <f aca="false">VLOOKUP(X$11,Графік!$A$5:$C$32,3,0)</f>
        <v>Р</v>
      </c>
      <c r="Y257" s="158" t="str">
        <f aca="false">VLOOKUP(Y$11,Графік!$A$5:$C$32,3,0)</f>
        <v>Р</v>
      </c>
      <c r="Z257" s="158" t="str">
        <f aca="false">VLOOKUP(Z$11,Графік!$A$5:$C$32,3,0)</f>
        <v>ВВ</v>
      </c>
      <c r="AA257" s="158" t="str">
        <f aca="false">VLOOKUP(AA$11,Графік!$A$5:$C$32,3,0)</f>
        <v>ВВ</v>
      </c>
      <c r="AB257" s="158" t="str">
        <f aca="false">VLOOKUP(AB$11,Графік!$A$5:$C$32,3,0)</f>
        <v>Р</v>
      </c>
      <c r="AC257" s="158" t="str">
        <f aca="false">VLOOKUP(AC$11,Графік!$A$5:$C$32,3,0)</f>
        <v>Р</v>
      </c>
      <c r="AD257" s="158" t="str">
        <f aca="false">VLOOKUP(AD$11,Графік!$A$5:$C$32,3,0)</f>
        <v>Р</v>
      </c>
      <c r="AE257" s="158" t="str">
        <f aca="false">VLOOKUP(AE$11,Графік!$A$5:$C$32,3,0)</f>
        <v>Р</v>
      </c>
      <c r="AF257" s="158" t="str">
        <f aca="false">VLOOKUP(AF$11,Графік!$A$5:$C$32,3,0)</f>
        <v>ВВ</v>
      </c>
      <c r="AG257" s="158" t="str">
        <f aca="false">VLOOKUP(AG$11,Графік!$A$5:$C$32,3,0)</f>
        <v>ВВ</v>
      </c>
      <c r="AH257" s="158"/>
      <c r="AI257" s="158"/>
      <c r="AJ257" s="161"/>
      <c r="AK257" s="93" t="n">
        <f aca="false">SUMIF($F257:$AJ260,"Р",$F258:$AJ258)</f>
        <v>144</v>
      </c>
      <c r="AL257" s="94" t="n">
        <f aca="false">SUMIF($F259:$AJ260,"НУ",$F260:$AJ260)</f>
        <v>0</v>
      </c>
      <c r="AM257" s="95" t="n">
        <f aca="false">SUMIF(F257:AJ260,"РВ",F258:AJ258)</f>
        <v>0</v>
      </c>
      <c r="AN257" s="96" t="n">
        <f aca="false">AK257+AL257+AM257</f>
        <v>144</v>
      </c>
      <c r="AO257" s="70" t="n">
        <f aca="false">COUNTIF($F257:$AJ260,"=Р")</f>
        <v>18</v>
      </c>
      <c r="AP257" s="97" t="n">
        <f aca="false">COUNTIF($F257:$AJ260,"=ВВ")</f>
        <v>10</v>
      </c>
      <c r="AQ257" s="97" t="n">
        <f aca="false">COUNTIF($F257:$AJ260,"=В")</f>
        <v>0</v>
      </c>
      <c r="AR257" s="98" t="n">
        <f aca="false">COUNTIF($F257:$AJ260,"=НА")</f>
        <v>0</v>
      </c>
      <c r="AS257" s="98" t="n">
        <f aca="false">COUNTIF(F257:AJ260,"=ТН")</f>
        <v>0</v>
      </c>
      <c r="AT257" s="98" t="n">
        <f aca="false">COUNTIF($F257:$AJ260,"=ВД")</f>
        <v>0</v>
      </c>
      <c r="AU257" s="98" t="n">
        <f aca="false">COUNTIF($F257:$AJ260,"=ВП")</f>
        <v>0</v>
      </c>
      <c r="AV257" s="98" t="n">
        <f aca="false">COUNTIF($F257:$AJ260,"=ДД")</f>
        <v>0</v>
      </c>
      <c r="AW257" s="98" t="n">
        <f aca="false">COUNTIF($F257:$AJ260,"=П")</f>
        <v>0</v>
      </c>
      <c r="AX257" s="98" t="n">
        <f aca="false">COUNTIF($F257:$AJ260,"=ПР")</f>
        <v>0</v>
      </c>
      <c r="AY257" s="99" t="n">
        <f aca="false">COUNTIF($F257:$AJ260,"=І")</f>
        <v>0</v>
      </c>
      <c r="AZ257" s="99" t="n">
        <f aca="false">COUNTIF($F257:$AJ260,"=НЗ")</f>
        <v>0</v>
      </c>
      <c r="BA257" s="73" t="str">
        <f aca="false">IF(C257&gt;1,Графік!$D$36,"")</f>
        <v/>
      </c>
    </row>
    <row r="258" customFormat="false" ht="12.75" hidden="false" customHeight="true" outlineLevel="0" collapsed="false">
      <c r="A258" s="57"/>
      <c r="B258" s="58"/>
      <c r="C258" s="102"/>
      <c r="D258" s="60"/>
      <c r="E258" s="100"/>
      <c r="F258" s="75" t="n">
        <f aca="false">IF(F257="Р",8,"")</f>
        <v>8</v>
      </c>
      <c r="G258" s="76" t="n">
        <f aca="false">IF(G257="Р",8,"")</f>
        <v>8</v>
      </c>
      <c r="H258" s="170" t="str">
        <f aca="false">IF(H257="Р",8,"")</f>
        <v/>
      </c>
      <c r="I258" s="170" t="str">
        <f aca="false">IF(I257="Р",8,"")</f>
        <v/>
      </c>
      <c r="J258" s="170" t="n">
        <f aca="false">IF(J257="Р",8,"")</f>
        <v>8</v>
      </c>
      <c r="K258" s="170" t="n">
        <f aca="false">IF(K257="Р",8,"")</f>
        <v>8</v>
      </c>
      <c r="L258" s="170" t="n">
        <f aca="false">IF(L257="Р",8,"")</f>
        <v>8</v>
      </c>
      <c r="M258" s="170" t="n">
        <f aca="false">IF(M257="Р",8,"")</f>
        <v>8</v>
      </c>
      <c r="N258" s="170" t="str">
        <f aca="false">IF(N257="Р",8,"")</f>
        <v/>
      </c>
      <c r="O258" s="170" t="str">
        <f aca="false">IF(O257="Р",8,"")</f>
        <v/>
      </c>
      <c r="P258" s="170" t="n">
        <f aca="false">IF(P257="Р",8,"")</f>
        <v>8</v>
      </c>
      <c r="Q258" s="170" t="n">
        <f aca="false">IF(Q257="Р",8,"")</f>
        <v>8</v>
      </c>
      <c r="R258" s="170" t="n">
        <f aca="false">IF(R257="Р",8,"")</f>
        <v>8</v>
      </c>
      <c r="S258" s="170" t="n">
        <f aca="false">IF(S257="Р",8,"")</f>
        <v>8</v>
      </c>
      <c r="T258" s="170" t="str">
        <f aca="false">IF(T257="Р",8,"")</f>
        <v/>
      </c>
      <c r="U258" s="170" t="str">
        <f aca="false">IF(U257="Р",8,"")</f>
        <v/>
      </c>
      <c r="V258" s="170" t="n">
        <f aca="false">IF(V257="Р",8,"")</f>
        <v>8</v>
      </c>
      <c r="W258" s="170" t="n">
        <f aca="false">IF(W257="Р",8,"")</f>
        <v>8</v>
      </c>
      <c r="X258" s="170" t="n">
        <f aca="false">IF(X257="Р",8,"")</f>
        <v>8</v>
      </c>
      <c r="Y258" s="170" t="n">
        <f aca="false">IF(Y257="Р",8,"")</f>
        <v>8</v>
      </c>
      <c r="Z258" s="170" t="str">
        <f aca="false">IF(Z257="Р",8,"")</f>
        <v/>
      </c>
      <c r="AA258" s="170" t="str">
        <f aca="false">IF(AA257="Р",8,"")</f>
        <v/>
      </c>
      <c r="AB258" s="170" t="n">
        <f aca="false">IF(AB257="Р",8,"")</f>
        <v>8</v>
      </c>
      <c r="AC258" s="170" t="n">
        <f aca="false">IF(AC257="Р",8,"")</f>
        <v>8</v>
      </c>
      <c r="AD258" s="170" t="n">
        <f aca="false">IF(AD257="Р",8,"")</f>
        <v>8</v>
      </c>
      <c r="AE258" s="170" t="n">
        <f aca="false">IF(AE257="Р",8,"")</f>
        <v>8</v>
      </c>
      <c r="AF258" s="170" t="str">
        <f aca="false">IF(AF257="Р",8,"")</f>
        <v/>
      </c>
      <c r="AG258" s="170" t="str">
        <f aca="false">IF(AG257="Р",8,"")</f>
        <v/>
      </c>
      <c r="AH258" s="76"/>
      <c r="AI258" s="76"/>
      <c r="AJ258" s="79"/>
      <c r="AK258" s="93"/>
      <c r="AL258" s="94"/>
      <c r="AM258" s="95"/>
      <c r="AN258" s="96"/>
      <c r="AO258" s="70"/>
      <c r="AP258" s="70"/>
      <c r="AQ258" s="70"/>
      <c r="AR258" s="98"/>
      <c r="AS258" s="98"/>
      <c r="AT258" s="98"/>
      <c r="AU258" s="98"/>
      <c r="AV258" s="98"/>
      <c r="AW258" s="98"/>
      <c r="AX258" s="98"/>
      <c r="AY258" s="99"/>
      <c r="AZ258" s="99"/>
      <c r="BA258" s="73"/>
    </row>
    <row r="259" customFormat="false" ht="12.75" hidden="false" customHeight="true" outlineLevel="0" collapsed="false">
      <c r="A259" s="57"/>
      <c r="B259" s="58"/>
      <c r="C259" s="102"/>
      <c r="D259" s="60"/>
      <c r="E259" s="100"/>
      <c r="F259" s="82" t="str">
        <f aca="false">IF(F260&gt;0,"НУ","")</f>
        <v/>
      </c>
      <c r="G259" s="82" t="str">
        <f aca="false">IF(G260&gt;0,"НУ","")</f>
        <v/>
      </c>
      <c r="H259" s="82" t="str">
        <f aca="false">IF(H260&gt;0,"НУ","")</f>
        <v/>
      </c>
      <c r="I259" s="82" t="str">
        <f aca="false">IF(I260&gt;0,"НУ","")</f>
        <v/>
      </c>
      <c r="J259" s="82" t="str">
        <f aca="false">IF(J260&gt;0,"НУ","")</f>
        <v/>
      </c>
      <c r="K259" s="82" t="str">
        <f aca="false">IF(K260&gt;0,"НУ","")</f>
        <v/>
      </c>
      <c r="L259" s="82" t="str">
        <f aca="false">IF(L260&gt;0,"НУ","")</f>
        <v/>
      </c>
      <c r="M259" s="82" t="str">
        <f aca="false">IF(M260&gt;0,"НУ","")</f>
        <v/>
      </c>
      <c r="N259" s="82" t="str">
        <f aca="false">IF(N260&gt;0,"НУ","")</f>
        <v/>
      </c>
      <c r="O259" s="82" t="str">
        <f aca="false">IF(O260&gt;0,"НУ","")</f>
        <v/>
      </c>
      <c r="P259" s="82" t="str">
        <f aca="false">IF(P260&gt;0,"НУ","")</f>
        <v/>
      </c>
      <c r="Q259" s="82" t="str">
        <f aca="false">IF(Q260&gt;0,"НУ","")</f>
        <v/>
      </c>
      <c r="R259" s="82" t="str">
        <f aca="false">IF(R260&gt;0,"НУ","")</f>
        <v/>
      </c>
      <c r="S259" s="82" t="str">
        <f aca="false">IF(S260&gt;0,"НУ","")</f>
        <v/>
      </c>
      <c r="T259" s="82" t="str">
        <f aca="false">IF(T260&gt;0,"НУ","")</f>
        <v/>
      </c>
      <c r="U259" s="82" t="str">
        <f aca="false">IF(U260&gt;0,"НУ","")</f>
        <v/>
      </c>
      <c r="V259" s="82" t="str">
        <f aca="false">IF(V260&gt;0,"НУ","")</f>
        <v/>
      </c>
      <c r="W259" s="82" t="str">
        <f aca="false">IF(W260&gt;0,"НУ","")</f>
        <v/>
      </c>
      <c r="X259" s="82" t="str">
        <f aca="false">IF(X260&gt;0,"НУ","")</f>
        <v/>
      </c>
      <c r="Y259" s="82" t="str">
        <f aca="false">IF(Y260&gt;0,"НУ","")</f>
        <v/>
      </c>
      <c r="Z259" s="82" t="str">
        <f aca="false">IF(Z260&gt;0,"НУ","")</f>
        <v/>
      </c>
      <c r="AA259" s="82" t="str">
        <f aca="false">IF(AA260&gt;0,"НУ","")</f>
        <v/>
      </c>
      <c r="AB259" s="82" t="str">
        <f aca="false">IF(AB260&gt;0,"НУ","")</f>
        <v/>
      </c>
      <c r="AC259" s="82" t="str">
        <f aca="false">IF(AC260&gt;0,"НУ","")</f>
        <v/>
      </c>
      <c r="AD259" s="82" t="str">
        <f aca="false">IF(AD260&gt;0,"НУ","")</f>
        <v/>
      </c>
      <c r="AE259" s="82" t="str">
        <f aca="false">IF(AE260&gt;0,"НУ","")</f>
        <v/>
      </c>
      <c r="AF259" s="82" t="str">
        <f aca="false">IF(AF260&gt;0,"НУ","")</f>
        <v/>
      </c>
      <c r="AG259" s="82" t="str">
        <f aca="false">IF(AG260&gt;0,"НУ","")</f>
        <v/>
      </c>
      <c r="AH259" s="82"/>
      <c r="AI259" s="82"/>
      <c r="AJ259" s="173"/>
      <c r="AK259" s="93"/>
      <c r="AL259" s="94"/>
      <c r="AM259" s="95"/>
      <c r="AN259" s="96"/>
      <c r="AO259" s="70"/>
      <c r="AP259" s="70"/>
      <c r="AQ259" s="70"/>
      <c r="AR259" s="98"/>
      <c r="AS259" s="98"/>
      <c r="AT259" s="98"/>
      <c r="AU259" s="98"/>
      <c r="AV259" s="98"/>
      <c r="AW259" s="98"/>
      <c r="AX259" s="98"/>
      <c r="AY259" s="99"/>
      <c r="AZ259" s="99"/>
      <c r="BA259" s="73"/>
    </row>
    <row r="260" customFormat="false" ht="13.5" hidden="false" customHeight="true" outlineLevel="0" collapsed="false">
      <c r="A260" s="57"/>
      <c r="B260" s="58"/>
      <c r="C260" s="102"/>
      <c r="D260" s="60"/>
      <c r="E260" s="101"/>
      <c r="F260" s="87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91"/>
      <c r="AK260" s="93"/>
      <c r="AL260" s="94"/>
      <c r="AM260" s="95"/>
      <c r="AN260" s="96"/>
      <c r="AO260" s="70"/>
      <c r="AP260" s="70"/>
      <c r="AQ260" s="70"/>
      <c r="AR260" s="98"/>
      <c r="AS260" s="98"/>
      <c r="AT260" s="98"/>
      <c r="AU260" s="98"/>
      <c r="AV260" s="98"/>
      <c r="AW260" s="98"/>
      <c r="AX260" s="98"/>
      <c r="AY260" s="99"/>
      <c r="AZ260" s="99"/>
      <c r="BA260" s="73"/>
    </row>
    <row r="261" customFormat="false" ht="12.75" hidden="false" customHeight="true" outlineLevel="0" collapsed="false">
      <c r="A261" s="57" t="n">
        <v>63</v>
      </c>
      <c r="B261" s="58" t="str">
        <f aca="false">IFERROR(VLOOKUP($C261,Списки!$A$1:$C$3999,2,0),"")</f>
        <v/>
      </c>
      <c r="C261" s="102"/>
      <c r="D261" s="60" t="str">
        <f aca="false">IFERROR(VLOOKUP($C261,Списки!$A$1:$C$3999,3,0),"")</f>
        <v/>
      </c>
      <c r="E261" s="92"/>
      <c r="F261" s="61" t="str">
        <f aca="false">VLOOKUP(F$11,Графік!$A$5:$C$32,3,0)</f>
        <v>Р</v>
      </c>
      <c r="G261" s="158" t="str">
        <f aca="false">VLOOKUP(G$11,Графік!$A$5:$C$32,3,0)</f>
        <v>Р</v>
      </c>
      <c r="H261" s="158" t="str">
        <f aca="false">VLOOKUP(H$11,Графік!$A$5:$C$32,3,0)</f>
        <v>ВВ</v>
      </c>
      <c r="I261" s="158" t="str">
        <f aca="false">VLOOKUP(I$11,Графік!$A$5:$C$32,3,0)</f>
        <v>ВВ</v>
      </c>
      <c r="J261" s="158" t="str">
        <f aca="false">VLOOKUP(J$11,Графік!$A$5:$C$32,3,0)</f>
        <v>Р</v>
      </c>
      <c r="K261" s="158" t="str">
        <f aca="false">VLOOKUP(K$11,Графік!$A$5:$C$32,3,0)</f>
        <v>Р</v>
      </c>
      <c r="L261" s="158" t="str">
        <f aca="false">VLOOKUP(L$11,Графік!$A$5:$C$32,3,0)</f>
        <v>Р</v>
      </c>
      <c r="M261" s="158" t="str">
        <f aca="false">VLOOKUP(M$11,Графік!$A$5:$C$32,3,0)</f>
        <v>Р</v>
      </c>
      <c r="N261" s="158" t="str">
        <f aca="false">VLOOKUP(N$11,Графік!$A$5:$C$32,3,0)</f>
        <v>ВВ</v>
      </c>
      <c r="O261" s="158" t="str">
        <f aca="false">VLOOKUP(O$11,Графік!$A$5:$C$32,3,0)</f>
        <v>ВВ</v>
      </c>
      <c r="P261" s="158" t="str">
        <f aca="false">VLOOKUP(P$11,Графік!$A$5:$C$32,3,0)</f>
        <v>Р</v>
      </c>
      <c r="Q261" s="158" t="str">
        <f aca="false">VLOOKUP(Q$11,Графік!$A$5:$C$32,3,0)</f>
        <v>Р</v>
      </c>
      <c r="R261" s="158" t="str">
        <f aca="false">VLOOKUP(R$11,Графік!$A$5:$C$32,3,0)</f>
        <v>Р</v>
      </c>
      <c r="S261" s="158" t="str">
        <f aca="false">VLOOKUP(S$11,Графік!$A$5:$C$32,3,0)</f>
        <v>Р</v>
      </c>
      <c r="T261" s="158" t="str">
        <f aca="false">VLOOKUP(T$11,Графік!$A$5:$C$32,3,0)</f>
        <v>ВВ</v>
      </c>
      <c r="U261" s="158" t="str">
        <f aca="false">VLOOKUP(U$11,Графік!$A$5:$C$32,3,0)</f>
        <v>ВВ</v>
      </c>
      <c r="V261" s="158" t="str">
        <f aca="false">VLOOKUP(V$11,Графік!$A$5:$C$32,3,0)</f>
        <v>Р</v>
      </c>
      <c r="W261" s="158" t="str">
        <f aca="false">VLOOKUP(W$11,Графік!$A$5:$C$32,3,0)</f>
        <v>Р</v>
      </c>
      <c r="X261" s="158" t="str">
        <f aca="false">VLOOKUP(X$11,Графік!$A$5:$C$32,3,0)</f>
        <v>Р</v>
      </c>
      <c r="Y261" s="158" t="str">
        <f aca="false">VLOOKUP(Y$11,Графік!$A$5:$C$32,3,0)</f>
        <v>Р</v>
      </c>
      <c r="Z261" s="158" t="str">
        <f aca="false">VLOOKUP(Z$11,Графік!$A$5:$C$32,3,0)</f>
        <v>ВВ</v>
      </c>
      <c r="AA261" s="158" t="str">
        <f aca="false">VLOOKUP(AA$11,Графік!$A$5:$C$32,3,0)</f>
        <v>ВВ</v>
      </c>
      <c r="AB261" s="158" t="str">
        <f aca="false">VLOOKUP(AB$11,Графік!$A$5:$C$32,3,0)</f>
        <v>Р</v>
      </c>
      <c r="AC261" s="158" t="str">
        <f aca="false">VLOOKUP(AC$11,Графік!$A$5:$C$32,3,0)</f>
        <v>Р</v>
      </c>
      <c r="AD261" s="158" t="str">
        <f aca="false">VLOOKUP(AD$11,Графік!$A$5:$C$32,3,0)</f>
        <v>Р</v>
      </c>
      <c r="AE261" s="158" t="str">
        <f aca="false">VLOOKUP(AE$11,Графік!$A$5:$C$32,3,0)</f>
        <v>Р</v>
      </c>
      <c r="AF261" s="158" t="str">
        <f aca="false">VLOOKUP(AF$11,Графік!$A$5:$C$32,3,0)</f>
        <v>ВВ</v>
      </c>
      <c r="AG261" s="158" t="str">
        <f aca="false">VLOOKUP(AG$11,Графік!$A$5:$C$32,3,0)</f>
        <v>ВВ</v>
      </c>
      <c r="AH261" s="158"/>
      <c r="AI261" s="158"/>
      <c r="AJ261" s="161"/>
      <c r="AK261" s="93" t="n">
        <f aca="false">SUMIF($F261:$AJ264,"Р",$F262:$AJ262)</f>
        <v>144</v>
      </c>
      <c r="AL261" s="94" t="n">
        <f aca="false">SUMIF($F263:$AJ264,"НУ",$F264:$AJ264)</f>
        <v>0</v>
      </c>
      <c r="AM261" s="95" t="n">
        <f aca="false">SUMIF(F261:AJ264,"РВ",F262:AJ262)</f>
        <v>0</v>
      </c>
      <c r="AN261" s="96" t="n">
        <f aca="false">AK261+AL261+AM261</f>
        <v>144</v>
      </c>
      <c r="AO261" s="70" t="n">
        <f aca="false">COUNTIF($F261:$AJ264,"=Р")</f>
        <v>18</v>
      </c>
      <c r="AP261" s="97" t="n">
        <f aca="false">COUNTIF($F261:$AJ264,"=ВВ")</f>
        <v>10</v>
      </c>
      <c r="AQ261" s="97" t="n">
        <f aca="false">COUNTIF($F261:$AJ264,"=В")</f>
        <v>0</v>
      </c>
      <c r="AR261" s="98" t="n">
        <f aca="false">COUNTIF($F261:$AJ264,"=НА")</f>
        <v>0</v>
      </c>
      <c r="AS261" s="98" t="n">
        <f aca="false">COUNTIF(F261:AJ264,"=ТН")</f>
        <v>0</v>
      </c>
      <c r="AT261" s="98" t="n">
        <f aca="false">COUNTIF($F261:$AJ264,"=ВД")</f>
        <v>0</v>
      </c>
      <c r="AU261" s="98" t="n">
        <f aca="false">COUNTIF($F261:$AJ264,"=ВП")</f>
        <v>0</v>
      </c>
      <c r="AV261" s="98" t="n">
        <f aca="false">COUNTIF($F261:$AJ264,"=ДД")</f>
        <v>0</v>
      </c>
      <c r="AW261" s="98" t="n">
        <f aca="false">COUNTIF($F261:$AJ264,"=П")</f>
        <v>0</v>
      </c>
      <c r="AX261" s="98" t="n">
        <f aca="false">COUNTIF($F261:$AJ264,"=ПР")</f>
        <v>0</v>
      </c>
      <c r="AY261" s="99" t="n">
        <f aca="false">COUNTIF($F261:$AJ264,"=І")</f>
        <v>0</v>
      </c>
      <c r="AZ261" s="99" t="n">
        <f aca="false">COUNTIF($F261:$AJ264,"=НЗ")</f>
        <v>0</v>
      </c>
      <c r="BA261" s="73" t="str">
        <f aca="false">IF(C261&gt;1,Графік!$D$36,"")</f>
        <v/>
      </c>
    </row>
    <row r="262" customFormat="false" ht="12.75" hidden="false" customHeight="true" outlineLevel="0" collapsed="false">
      <c r="A262" s="57"/>
      <c r="B262" s="58"/>
      <c r="C262" s="102"/>
      <c r="D262" s="60"/>
      <c r="E262" s="100"/>
      <c r="F262" s="75" t="n">
        <f aca="false">IF(F261="Р",8,"")</f>
        <v>8</v>
      </c>
      <c r="G262" s="76" t="n">
        <f aca="false">IF(G261="Р",8,"")</f>
        <v>8</v>
      </c>
      <c r="H262" s="170" t="str">
        <f aca="false">IF(H261="Р",8,"")</f>
        <v/>
      </c>
      <c r="I262" s="170" t="str">
        <f aca="false">IF(I261="Р",8,"")</f>
        <v/>
      </c>
      <c r="J262" s="170" t="n">
        <f aca="false">IF(J261="Р",8,"")</f>
        <v>8</v>
      </c>
      <c r="K262" s="170" t="n">
        <f aca="false">IF(K261="Р",8,"")</f>
        <v>8</v>
      </c>
      <c r="L262" s="170" t="n">
        <f aca="false">IF(L261="Р",8,"")</f>
        <v>8</v>
      </c>
      <c r="M262" s="170" t="n">
        <f aca="false">IF(M261="Р",8,"")</f>
        <v>8</v>
      </c>
      <c r="N262" s="170" t="str">
        <f aca="false">IF(N261="Р",8,"")</f>
        <v/>
      </c>
      <c r="O262" s="170" t="str">
        <f aca="false">IF(O261="Р",8,"")</f>
        <v/>
      </c>
      <c r="P262" s="170" t="n">
        <f aca="false">IF(P261="Р",8,"")</f>
        <v>8</v>
      </c>
      <c r="Q262" s="170" t="n">
        <f aca="false">IF(Q261="Р",8,"")</f>
        <v>8</v>
      </c>
      <c r="R262" s="170" t="n">
        <f aca="false">IF(R261="Р",8,"")</f>
        <v>8</v>
      </c>
      <c r="S262" s="170" t="n">
        <f aca="false">IF(S261="Р",8,"")</f>
        <v>8</v>
      </c>
      <c r="T262" s="170" t="str">
        <f aca="false">IF(T261="Р",8,"")</f>
        <v/>
      </c>
      <c r="U262" s="170" t="str">
        <f aca="false">IF(U261="Р",8,"")</f>
        <v/>
      </c>
      <c r="V262" s="170" t="n">
        <f aca="false">IF(V261="Р",8,"")</f>
        <v>8</v>
      </c>
      <c r="W262" s="170" t="n">
        <f aca="false">IF(W261="Р",8,"")</f>
        <v>8</v>
      </c>
      <c r="X262" s="170" t="n">
        <f aca="false">IF(X261="Р",8,"")</f>
        <v>8</v>
      </c>
      <c r="Y262" s="170" t="n">
        <f aca="false">IF(Y261="Р",8,"")</f>
        <v>8</v>
      </c>
      <c r="Z262" s="170" t="str">
        <f aca="false">IF(Z261="Р",8,"")</f>
        <v/>
      </c>
      <c r="AA262" s="170" t="str">
        <f aca="false">IF(AA261="Р",8,"")</f>
        <v/>
      </c>
      <c r="AB262" s="170" t="n">
        <f aca="false">IF(AB261="Р",8,"")</f>
        <v>8</v>
      </c>
      <c r="AC262" s="170" t="n">
        <f aca="false">IF(AC261="Р",8,"")</f>
        <v>8</v>
      </c>
      <c r="AD262" s="170" t="n">
        <f aca="false">IF(AD261="Р",8,"")</f>
        <v>8</v>
      </c>
      <c r="AE262" s="170" t="n">
        <f aca="false">IF(AE261="Р",8,"")</f>
        <v>8</v>
      </c>
      <c r="AF262" s="170" t="str">
        <f aca="false">IF(AF261="Р",8,"")</f>
        <v/>
      </c>
      <c r="AG262" s="170" t="str">
        <f aca="false">IF(AG261="Р",8,"")</f>
        <v/>
      </c>
      <c r="AH262" s="76"/>
      <c r="AI262" s="76"/>
      <c r="AJ262" s="79"/>
      <c r="AK262" s="93"/>
      <c r="AL262" s="94"/>
      <c r="AM262" s="95"/>
      <c r="AN262" s="96"/>
      <c r="AO262" s="70"/>
      <c r="AP262" s="70"/>
      <c r="AQ262" s="70"/>
      <c r="AR262" s="98"/>
      <c r="AS262" s="98"/>
      <c r="AT262" s="98"/>
      <c r="AU262" s="98"/>
      <c r="AV262" s="98"/>
      <c r="AW262" s="98"/>
      <c r="AX262" s="98"/>
      <c r="AY262" s="99"/>
      <c r="AZ262" s="99"/>
      <c r="BA262" s="73"/>
    </row>
    <row r="263" customFormat="false" ht="12.75" hidden="false" customHeight="true" outlineLevel="0" collapsed="false">
      <c r="A263" s="57"/>
      <c r="B263" s="58"/>
      <c r="C263" s="102"/>
      <c r="D263" s="60"/>
      <c r="E263" s="100"/>
      <c r="F263" s="82" t="str">
        <f aca="false">IF(F264&gt;0,"НУ","")</f>
        <v/>
      </c>
      <c r="G263" s="82" t="str">
        <f aca="false">IF(G264&gt;0,"НУ","")</f>
        <v/>
      </c>
      <c r="H263" s="82" t="str">
        <f aca="false">IF(H264&gt;0,"НУ","")</f>
        <v/>
      </c>
      <c r="I263" s="82" t="str">
        <f aca="false">IF(I264&gt;0,"НУ","")</f>
        <v/>
      </c>
      <c r="J263" s="82" t="str">
        <f aca="false">IF(J264&gt;0,"НУ","")</f>
        <v/>
      </c>
      <c r="K263" s="82" t="str">
        <f aca="false">IF(K264&gt;0,"НУ","")</f>
        <v/>
      </c>
      <c r="L263" s="82" t="str">
        <f aca="false">IF(L264&gt;0,"НУ","")</f>
        <v/>
      </c>
      <c r="M263" s="82" t="str">
        <f aca="false">IF(M264&gt;0,"НУ","")</f>
        <v/>
      </c>
      <c r="N263" s="82" t="str">
        <f aca="false">IF(N264&gt;0,"НУ","")</f>
        <v/>
      </c>
      <c r="O263" s="82" t="str">
        <f aca="false">IF(O264&gt;0,"НУ","")</f>
        <v/>
      </c>
      <c r="P263" s="82" t="str">
        <f aca="false">IF(P264&gt;0,"НУ","")</f>
        <v/>
      </c>
      <c r="Q263" s="82" t="str">
        <f aca="false">IF(Q264&gt;0,"НУ","")</f>
        <v/>
      </c>
      <c r="R263" s="82" t="str">
        <f aca="false">IF(R264&gt;0,"НУ","")</f>
        <v/>
      </c>
      <c r="S263" s="82" t="str">
        <f aca="false">IF(S264&gt;0,"НУ","")</f>
        <v/>
      </c>
      <c r="T263" s="82" t="str">
        <f aca="false">IF(T264&gt;0,"НУ","")</f>
        <v/>
      </c>
      <c r="U263" s="82" t="str">
        <f aca="false">IF(U264&gt;0,"НУ","")</f>
        <v/>
      </c>
      <c r="V263" s="82" t="str">
        <f aca="false">IF(V264&gt;0,"НУ","")</f>
        <v/>
      </c>
      <c r="W263" s="82" t="str">
        <f aca="false">IF(W264&gt;0,"НУ","")</f>
        <v/>
      </c>
      <c r="X263" s="82" t="str">
        <f aca="false">IF(X264&gt;0,"НУ","")</f>
        <v/>
      </c>
      <c r="Y263" s="82" t="str">
        <f aca="false">IF(Y264&gt;0,"НУ","")</f>
        <v/>
      </c>
      <c r="Z263" s="82" t="str">
        <f aca="false">IF(Z264&gt;0,"НУ","")</f>
        <v/>
      </c>
      <c r="AA263" s="82" t="str">
        <f aca="false">IF(AA264&gt;0,"НУ","")</f>
        <v/>
      </c>
      <c r="AB263" s="82" t="str">
        <f aca="false">IF(AB264&gt;0,"НУ","")</f>
        <v/>
      </c>
      <c r="AC263" s="82" t="str">
        <f aca="false">IF(AC264&gt;0,"НУ","")</f>
        <v/>
      </c>
      <c r="AD263" s="82" t="str">
        <f aca="false">IF(AD264&gt;0,"НУ","")</f>
        <v/>
      </c>
      <c r="AE263" s="82" t="str">
        <f aca="false">IF(AE264&gt;0,"НУ","")</f>
        <v/>
      </c>
      <c r="AF263" s="82" t="str">
        <f aca="false">IF(AF264&gt;0,"НУ","")</f>
        <v/>
      </c>
      <c r="AG263" s="82" t="str">
        <f aca="false">IF(AG264&gt;0,"НУ","")</f>
        <v/>
      </c>
      <c r="AH263" s="82"/>
      <c r="AI263" s="82"/>
      <c r="AJ263" s="173"/>
      <c r="AK263" s="93"/>
      <c r="AL263" s="94"/>
      <c r="AM263" s="95"/>
      <c r="AN263" s="96"/>
      <c r="AO263" s="70"/>
      <c r="AP263" s="70"/>
      <c r="AQ263" s="70"/>
      <c r="AR263" s="98"/>
      <c r="AS263" s="98"/>
      <c r="AT263" s="98"/>
      <c r="AU263" s="98"/>
      <c r="AV263" s="98"/>
      <c r="AW263" s="98"/>
      <c r="AX263" s="98"/>
      <c r="AY263" s="99"/>
      <c r="AZ263" s="99"/>
      <c r="BA263" s="73"/>
    </row>
    <row r="264" customFormat="false" ht="13.5" hidden="false" customHeight="true" outlineLevel="0" collapsed="false">
      <c r="A264" s="57"/>
      <c r="B264" s="58"/>
      <c r="C264" s="102"/>
      <c r="D264" s="60"/>
      <c r="E264" s="101"/>
      <c r="F264" s="87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91"/>
      <c r="AK264" s="93"/>
      <c r="AL264" s="94"/>
      <c r="AM264" s="95"/>
      <c r="AN264" s="96"/>
      <c r="AO264" s="70"/>
      <c r="AP264" s="70"/>
      <c r="AQ264" s="70"/>
      <c r="AR264" s="98"/>
      <c r="AS264" s="98"/>
      <c r="AT264" s="98"/>
      <c r="AU264" s="98"/>
      <c r="AV264" s="98"/>
      <c r="AW264" s="98"/>
      <c r="AX264" s="98"/>
      <c r="AY264" s="99"/>
      <c r="AZ264" s="99"/>
      <c r="BA264" s="73"/>
    </row>
    <row r="265" customFormat="false" ht="12.75" hidden="false" customHeight="true" outlineLevel="0" collapsed="false">
      <c r="A265" s="57" t="n">
        <v>64</v>
      </c>
      <c r="B265" s="58" t="str">
        <f aca="false">IFERROR(VLOOKUP($C265,Списки!$A$1:$C$3999,2,0),"")</f>
        <v/>
      </c>
      <c r="C265" s="102"/>
      <c r="D265" s="60" t="str">
        <f aca="false">IFERROR(VLOOKUP($C265,Списки!$A$1:$C$3999,3,0),"")</f>
        <v/>
      </c>
      <c r="E265" s="92"/>
      <c r="F265" s="61" t="str">
        <f aca="false">VLOOKUP(F$11,Графік!$A$5:$C$32,3,0)</f>
        <v>Р</v>
      </c>
      <c r="G265" s="158" t="str">
        <f aca="false">VLOOKUP(G$11,Графік!$A$5:$C$32,3,0)</f>
        <v>Р</v>
      </c>
      <c r="H265" s="158" t="str">
        <f aca="false">VLOOKUP(H$11,Графік!$A$5:$C$32,3,0)</f>
        <v>ВВ</v>
      </c>
      <c r="I265" s="158" t="str">
        <f aca="false">VLOOKUP(I$11,Графік!$A$5:$C$32,3,0)</f>
        <v>ВВ</v>
      </c>
      <c r="J265" s="158" t="str">
        <f aca="false">VLOOKUP(J$11,Графік!$A$5:$C$32,3,0)</f>
        <v>Р</v>
      </c>
      <c r="K265" s="158" t="str">
        <f aca="false">VLOOKUP(K$11,Графік!$A$5:$C$32,3,0)</f>
        <v>Р</v>
      </c>
      <c r="L265" s="158" t="str">
        <f aca="false">VLOOKUP(L$11,Графік!$A$5:$C$32,3,0)</f>
        <v>Р</v>
      </c>
      <c r="M265" s="158" t="str">
        <f aca="false">VLOOKUP(M$11,Графік!$A$5:$C$32,3,0)</f>
        <v>Р</v>
      </c>
      <c r="N265" s="158" t="str">
        <f aca="false">VLOOKUP(N$11,Графік!$A$5:$C$32,3,0)</f>
        <v>ВВ</v>
      </c>
      <c r="O265" s="158" t="str">
        <f aca="false">VLOOKUP(O$11,Графік!$A$5:$C$32,3,0)</f>
        <v>ВВ</v>
      </c>
      <c r="P265" s="158" t="str">
        <f aca="false">VLOOKUP(P$11,Графік!$A$5:$C$32,3,0)</f>
        <v>Р</v>
      </c>
      <c r="Q265" s="158" t="str">
        <f aca="false">VLOOKUP(Q$11,Графік!$A$5:$C$32,3,0)</f>
        <v>Р</v>
      </c>
      <c r="R265" s="158" t="str">
        <f aca="false">VLOOKUP(R$11,Графік!$A$5:$C$32,3,0)</f>
        <v>Р</v>
      </c>
      <c r="S265" s="158" t="str">
        <f aca="false">VLOOKUP(S$11,Графік!$A$5:$C$32,3,0)</f>
        <v>Р</v>
      </c>
      <c r="T265" s="158" t="str">
        <f aca="false">VLOOKUP(T$11,Графік!$A$5:$C$32,3,0)</f>
        <v>ВВ</v>
      </c>
      <c r="U265" s="158" t="str">
        <f aca="false">VLOOKUP(U$11,Графік!$A$5:$C$32,3,0)</f>
        <v>ВВ</v>
      </c>
      <c r="V265" s="158" t="str">
        <f aca="false">VLOOKUP(V$11,Графік!$A$5:$C$32,3,0)</f>
        <v>Р</v>
      </c>
      <c r="W265" s="158" t="str">
        <f aca="false">VLOOKUP(W$11,Графік!$A$5:$C$32,3,0)</f>
        <v>Р</v>
      </c>
      <c r="X265" s="158" t="str">
        <f aca="false">VLOOKUP(X$11,Графік!$A$5:$C$32,3,0)</f>
        <v>Р</v>
      </c>
      <c r="Y265" s="158" t="str">
        <f aca="false">VLOOKUP(Y$11,Графік!$A$5:$C$32,3,0)</f>
        <v>Р</v>
      </c>
      <c r="Z265" s="158" t="str">
        <f aca="false">VLOOKUP(Z$11,Графік!$A$5:$C$32,3,0)</f>
        <v>ВВ</v>
      </c>
      <c r="AA265" s="158" t="str">
        <f aca="false">VLOOKUP(AA$11,Графік!$A$5:$C$32,3,0)</f>
        <v>ВВ</v>
      </c>
      <c r="AB265" s="158" t="str">
        <f aca="false">VLOOKUP(AB$11,Графік!$A$5:$C$32,3,0)</f>
        <v>Р</v>
      </c>
      <c r="AC265" s="158" t="str">
        <f aca="false">VLOOKUP(AC$11,Графік!$A$5:$C$32,3,0)</f>
        <v>Р</v>
      </c>
      <c r="AD265" s="158" t="str">
        <f aca="false">VLOOKUP(AD$11,Графік!$A$5:$C$32,3,0)</f>
        <v>Р</v>
      </c>
      <c r="AE265" s="158" t="str">
        <f aca="false">VLOOKUP(AE$11,Графік!$A$5:$C$32,3,0)</f>
        <v>Р</v>
      </c>
      <c r="AF265" s="158" t="str">
        <f aca="false">VLOOKUP(AF$11,Графік!$A$5:$C$32,3,0)</f>
        <v>ВВ</v>
      </c>
      <c r="AG265" s="158" t="str">
        <f aca="false">VLOOKUP(AG$11,Графік!$A$5:$C$32,3,0)</f>
        <v>ВВ</v>
      </c>
      <c r="AH265" s="158"/>
      <c r="AI265" s="158"/>
      <c r="AJ265" s="161"/>
      <c r="AK265" s="93" t="n">
        <f aca="false">SUMIF($F265:$AJ268,"Р",$F266:$AJ266)</f>
        <v>144</v>
      </c>
      <c r="AL265" s="94" t="n">
        <f aca="false">SUMIF($F267:$AJ268,"НУ",$F268:$AJ268)</f>
        <v>0</v>
      </c>
      <c r="AM265" s="95" t="n">
        <f aca="false">SUMIF(F265:AJ268,"РВ",F266:AJ266)</f>
        <v>0</v>
      </c>
      <c r="AN265" s="96" t="n">
        <f aca="false">AK265+AL265+AM265</f>
        <v>144</v>
      </c>
      <c r="AO265" s="70" t="n">
        <f aca="false">COUNTIF($F265:$AJ268,"=Р")</f>
        <v>18</v>
      </c>
      <c r="AP265" s="97" t="n">
        <f aca="false">COUNTIF($F265:$AJ268,"=ВВ")</f>
        <v>10</v>
      </c>
      <c r="AQ265" s="97" t="n">
        <f aca="false">COUNTIF($F265:$AJ268,"=В")</f>
        <v>0</v>
      </c>
      <c r="AR265" s="98" t="n">
        <f aca="false">COUNTIF($F265:$AJ268,"=НА")</f>
        <v>0</v>
      </c>
      <c r="AS265" s="98" t="n">
        <f aca="false">COUNTIF(F265:AJ268,"=ТН")</f>
        <v>0</v>
      </c>
      <c r="AT265" s="98" t="n">
        <f aca="false">COUNTIF($F265:$AJ268,"=ВД")</f>
        <v>0</v>
      </c>
      <c r="AU265" s="98" t="n">
        <f aca="false">COUNTIF($F265:$AJ268,"=ВП")</f>
        <v>0</v>
      </c>
      <c r="AV265" s="98" t="n">
        <f aca="false">COUNTIF($F265:$AJ268,"=ДД")</f>
        <v>0</v>
      </c>
      <c r="AW265" s="98" t="n">
        <f aca="false">COUNTIF($F265:$AJ268,"=П")</f>
        <v>0</v>
      </c>
      <c r="AX265" s="98" t="n">
        <f aca="false">COUNTIF($F265:$AJ268,"=ПР")</f>
        <v>0</v>
      </c>
      <c r="AY265" s="99" t="n">
        <f aca="false">COUNTIF($F265:$AJ268,"=І")</f>
        <v>0</v>
      </c>
      <c r="AZ265" s="99" t="n">
        <f aca="false">COUNTIF($F265:$AJ268,"=НЗ")</f>
        <v>0</v>
      </c>
      <c r="BA265" s="73" t="str">
        <f aca="false">IF(C265&gt;1,Графік!$D$36,"")</f>
        <v/>
      </c>
    </row>
    <row r="266" customFormat="false" ht="12.75" hidden="false" customHeight="true" outlineLevel="0" collapsed="false">
      <c r="A266" s="57"/>
      <c r="B266" s="58"/>
      <c r="C266" s="102"/>
      <c r="D266" s="60"/>
      <c r="E266" s="100"/>
      <c r="F266" s="75" t="n">
        <f aca="false">IF(F265="Р",8,"")</f>
        <v>8</v>
      </c>
      <c r="G266" s="76" t="n">
        <f aca="false">IF(G265="Р",8,"")</f>
        <v>8</v>
      </c>
      <c r="H266" s="170" t="str">
        <f aca="false">IF(H265="Р",8,"")</f>
        <v/>
      </c>
      <c r="I266" s="170" t="str">
        <f aca="false">IF(I265="Р",8,"")</f>
        <v/>
      </c>
      <c r="J266" s="170" t="n">
        <f aca="false">IF(J265="Р",8,"")</f>
        <v>8</v>
      </c>
      <c r="K266" s="170" t="n">
        <f aca="false">IF(K265="Р",8,"")</f>
        <v>8</v>
      </c>
      <c r="L266" s="170" t="n">
        <f aca="false">IF(L265="Р",8,"")</f>
        <v>8</v>
      </c>
      <c r="M266" s="170" t="n">
        <f aca="false">IF(M265="Р",8,"")</f>
        <v>8</v>
      </c>
      <c r="N266" s="170" t="str">
        <f aca="false">IF(N265="Р",8,"")</f>
        <v/>
      </c>
      <c r="O266" s="170" t="str">
        <f aca="false">IF(O265="Р",8,"")</f>
        <v/>
      </c>
      <c r="P266" s="170" t="n">
        <f aca="false">IF(P265="Р",8,"")</f>
        <v>8</v>
      </c>
      <c r="Q266" s="170" t="n">
        <f aca="false">IF(Q265="Р",8,"")</f>
        <v>8</v>
      </c>
      <c r="R266" s="170" t="n">
        <f aca="false">IF(R265="Р",8,"")</f>
        <v>8</v>
      </c>
      <c r="S266" s="170" t="n">
        <f aca="false">IF(S265="Р",8,"")</f>
        <v>8</v>
      </c>
      <c r="T266" s="170" t="str">
        <f aca="false">IF(T265="Р",8,"")</f>
        <v/>
      </c>
      <c r="U266" s="170" t="str">
        <f aca="false">IF(U265="Р",8,"")</f>
        <v/>
      </c>
      <c r="V266" s="170" t="n">
        <f aca="false">IF(V265="Р",8,"")</f>
        <v>8</v>
      </c>
      <c r="W266" s="170" t="n">
        <f aca="false">IF(W265="Р",8,"")</f>
        <v>8</v>
      </c>
      <c r="X266" s="170" t="n">
        <f aca="false">IF(X265="Р",8,"")</f>
        <v>8</v>
      </c>
      <c r="Y266" s="170" t="n">
        <f aca="false">IF(Y265="Р",8,"")</f>
        <v>8</v>
      </c>
      <c r="Z266" s="170" t="str">
        <f aca="false">IF(Z265="Р",8,"")</f>
        <v/>
      </c>
      <c r="AA266" s="170" t="str">
        <f aca="false">IF(AA265="Р",8,"")</f>
        <v/>
      </c>
      <c r="AB266" s="170" t="n">
        <f aca="false">IF(AB265="Р",8,"")</f>
        <v>8</v>
      </c>
      <c r="AC266" s="170" t="n">
        <f aca="false">IF(AC265="Р",8,"")</f>
        <v>8</v>
      </c>
      <c r="AD266" s="170" t="n">
        <f aca="false">IF(AD265="Р",8,"")</f>
        <v>8</v>
      </c>
      <c r="AE266" s="170" t="n">
        <f aca="false">IF(AE265="Р",8,"")</f>
        <v>8</v>
      </c>
      <c r="AF266" s="170" t="str">
        <f aca="false">IF(AF265="Р",8,"")</f>
        <v/>
      </c>
      <c r="AG266" s="170" t="str">
        <f aca="false">IF(AG265="Р",8,"")</f>
        <v/>
      </c>
      <c r="AH266" s="76"/>
      <c r="AI266" s="76"/>
      <c r="AJ266" s="79"/>
      <c r="AK266" s="93"/>
      <c r="AL266" s="94"/>
      <c r="AM266" s="95"/>
      <c r="AN266" s="96"/>
      <c r="AO266" s="70"/>
      <c r="AP266" s="70"/>
      <c r="AQ266" s="70"/>
      <c r="AR266" s="98"/>
      <c r="AS266" s="98"/>
      <c r="AT266" s="98"/>
      <c r="AU266" s="98"/>
      <c r="AV266" s="98"/>
      <c r="AW266" s="98"/>
      <c r="AX266" s="98"/>
      <c r="AY266" s="99"/>
      <c r="AZ266" s="99"/>
      <c r="BA266" s="73"/>
    </row>
    <row r="267" customFormat="false" ht="12.75" hidden="false" customHeight="true" outlineLevel="0" collapsed="false">
      <c r="A267" s="57"/>
      <c r="B267" s="58"/>
      <c r="C267" s="102"/>
      <c r="D267" s="60"/>
      <c r="E267" s="100"/>
      <c r="F267" s="82" t="str">
        <f aca="false">IF(F268&gt;0,"НУ","")</f>
        <v/>
      </c>
      <c r="G267" s="82" t="str">
        <f aca="false">IF(G268&gt;0,"НУ","")</f>
        <v/>
      </c>
      <c r="H267" s="82" t="str">
        <f aca="false">IF(H268&gt;0,"НУ","")</f>
        <v/>
      </c>
      <c r="I267" s="82" t="str">
        <f aca="false">IF(I268&gt;0,"НУ","")</f>
        <v/>
      </c>
      <c r="J267" s="82" t="str">
        <f aca="false">IF(J268&gt;0,"НУ","")</f>
        <v/>
      </c>
      <c r="K267" s="82" t="str">
        <f aca="false">IF(K268&gt;0,"НУ","")</f>
        <v/>
      </c>
      <c r="L267" s="82" t="str">
        <f aca="false">IF(L268&gt;0,"НУ","")</f>
        <v/>
      </c>
      <c r="M267" s="82" t="str">
        <f aca="false">IF(M268&gt;0,"НУ","")</f>
        <v/>
      </c>
      <c r="N267" s="82" t="str">
        <f aca="false">IF(N268&gt;0,"НУ","")</f>
        <v/>
      </c>
      <c r="O267" s="82" t="str">
        <f aca="false">IF(O268&gt;0,"НУ","")</f>
        <v/>
      </c>
      <c r="P267" s="82" t="str">
        <f aca="false">IF(P268&gt;0,"НУ","")</f>
        <v/>
      </c>
      <c r="Q267" s="82" t="str">
        <f aca="false">IF(Q268&gt;0,"НУ","")</f>
        <v/>
      </c>
      <c r="R267" s="82" t="str">
        <f aca="false">IF(R268&gt;0,"НУ","")</f>
        <v/>
      </c>
      <c r="S267" s="82" t="str">
        <f aca="false">IF(S268&gt;0,"НУ","")</f>
        <v/>
      </c>
      <c r="T267" s="82" t="str">
        <f aca="false">IF(T268&gt;0,"НУ","")</f>
        <v/>
      </c>
      <c r="U267" s="82" t="str">
        <f aca="false">IF(U268&gt;0,"НУ","")</f>
        <v/>
      </c>
      <c r="V267" s="82" t="str">
        <f aca="false">IF(V268&gt;0,"НУ","")</f>
        <v/>
      </c>
      <c r="W267" s="82" t="str">
        <f aca="false">IF(W268&gt;0,"НУ","")</f>
        <v/>
      </c>
      <c r="X267" s="82" t="str">
        <f aca="false">IF(X268&gt;0,"НУ","")</f>
        <v/>
      </c>
      <c r="Y267" s="82" t="str">
        <f aca="false">IF(Y268&gt;0,"НУ","")</f>
        <v/>
      </c>
      <c r="Z267" s="82" t="str">
        <f aca="false">IF(Z268&gt;0,"НУ","")</f>
        <v/>
      </c>
      <c r="AA267" s="82" t="str">
        <f aca="false">IF(AA268&gt;0,"НУ","")</f>
        <v/>
      </c>
      <c r="AB267" s="82" t="str">
        <f aca="false">IF(AB268&gt;0,"НУ","")</f>
        <v/>
      </c>
      <c r="AC267" s="82" t="str">
        <f aca="false">IF(AC268&gt;0,"НУ","")</f>
        <v/>
      </c>
      <c r="AD267" s="82" t="str">
        <f aca="false">IF(AD268&gt;0,"НУ","")</f>
        <v/>
      </c>
      <c r="AE267" s="82" t="str">
        <f aca="false">IF(AE268&gt;0,"НУ","")</f>
        <v/>
      </c>
      <c r="AF267" s="82" t="str">
        <f aca="false">IF(AF268&gt;0,"НУ","")</f>
        <v/>
      </c>
      <c r="AG267" s="82" t="str">
        <f aca="false">IF(AG268&gt;0,"НУ","")</f>
        <v/>
      </c>
      <c r="AH267" s="82"/>
      <c r="AI267" s="82"/>
      <c r="AJ267" s="173"/>
      <c r="AK267" s="93"/>
      <c r="AL267" s="94"/>
      <c r="AM267" s="95"/>
      <c r="AN267" s="96"/>
      <c r="AO267" s="70"/>
      <c r="AP267" s="70"/>
      <c r="AQ267" s="70"/>
      <c r="AR267" s="98"/>
      <c r="AS267" s="98"/>
      <c r="AT267" s="98"/>
      <c r="AU267" s="98"/>
      <c r="AV267" s="98"/>
      <c r="AW267" s="98"/>
      <c r="AX267" s="98"/>
      <c r="AY267" s="99"/>
      <c r="AZ267" s="99"/>
      <c r="BA267" s="73"/>
    </row>
    <row r="268" customFormat="false" ht="13.5" hidden="false" customHeight="true" outlineLevel="0" collapsed="false">
      <c r="A268" s="57"/>
      <c r="B268" s="58"/>
      <c r="C268" s="102"/>
      <c r="D268" s="60"/>
      <c r="E268" s="101"/>
      <c r="F268" s="87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91"/>
      <c r="AK268" s="93"/>
      <c r="AL268" s="94"/>
      <c r="AM268" s="95"/>
      <c r="AN268" s="96"/>
      <c r="AO268" s="70"/>
      <c r="AP268" s="70"/>
      <c r="AQ268" s="70"/>
      <c r="AR268" s="98"/>
      <c r="AS268" s="98"/>
      <c r="AT268" s="98"/>
      <c r="AU268" s="98"/>
      <c r="AV268" s="98"/>
      <c r="AW268" s="98"/>
      <c r="AX268" s="98"/>
      <c r="AY268" s="99"/>
      <c r="AZ268" s="99"/>
      <c r="BA268" s="73"/>
    </row>
    <row r="269" customFormat="false" ht="12.75" hidden="false" customHeight="true" outlineLevel="0" collapsed="false">
      <c r="A269" s="57" t="n">
        <v>65</v>
      </c>
      <c r="B269" s="58" t="str">
        <f aca="false">IFERROR(VLOOKUP($C269,Списки!$A$1:$C$3999,2,0),"")</f>
        <v/>
      </c>
      <c r="C269" s="102"/>
      <c r="D269" s="60" t="str">
        <f aca="false">IFERROR(VLOOKUP($C269,Списки!$A$1:$C$3999,3,0),"")</f>
        <v/>
      </c>
      <c r="E269" s="92"/>
      <c r="F269" s="61" t="str">
        <f aca="false">VLOOKUP(F$11,Графік!$A$5:$C$32,3,0)</f>
        <v>Р</v>
      </c>
      <c r="G269" s="158" t="str">
        <f aca="false">VLOOKUP(G$11,Графік!$A$5:$C$32,3,0)</f>
        <v>Р</v>
      </c>
      <c r="H269" s="158" t="str">
        <f aca="false">VLOOKUP(H$11,Графік!$A$5:$C$32,3,0)</f>
        <v>ВВ</v>
      </c>
      <c r="I269" s="158" t="str">
        <f aca="false">VLOOKUP(I$11,Графік!$A$5:$C$32,3,0)</f>
        <v>ВВ</v>
      </c>
      <c r="J269" s="158" t="str">
        <f aca="false">VLOOKUP(J$11,Графік!$A$5:$C$32,3,0)</f>
        <v>Р</v>
      </c>
      <c r="K269" s="158" t="str">
        <f aca="false">VLOOKUP(K$11,Графік!$A$5:$C$32,3,0)</f>
        <v>Р</v>
      </c>
      <c r="L269" s="158" t="str">
        <f aca="false">VLOOKUP(L$11,Графік!$A$5:$C$32,3,0)</f>
        <v>Р</v>
      </c>
      <c r="M269" s="158" t="str">
        <f aca="false">VLOOKUP(M$11,Графік!$A$5:$C$32,3,0)</f>
        <v>Р</v>
      </c>
      <c r="N269" s="158" t="str">
        <f aca="false">VLOOKUP(N$11,Графік!$A$5:$C$32,3,0)</f>
        <v>ВВ</v>
      </c>
      <c r="O269" s="158" t="str">
        <f aca="false">VLOOKUP(O$11,Графік!$A$5:$C$32,3,0)</f>
        <v>ВВ</v>
      </c>
      <c r="P269" s="158" t="str">
        <f aca="false">VLOOKUP(P$11,Графік!$A$5:$C$32,3,0)</f>
        <v>Р</v>
      </c>
      <c r="Q269" s="158" t="str">
        <f aca="false">VLOOKUP(Q$11,Графік!$A$5:$C$32,3,0)</f>
        <v>Р</v>
      </c>
      <c r="R269" s="158" t="str">
        <f aca="false">VLOOKUP(R$11,Графік!$A$5:$C$32,3,0)</f>
        <v>Р</v>
      </c>
      <c r="S269" s="158" t="str">
        <f aca="false">VLOOKUP(S$11,Графік!$A$5:$C$32,3,0)</f>
        <v>Р</v>
      </c>
      <c r="T269" s="158" t="str">
        <f aca="false">VLOOKUP(T$11,Графік!$A$5:$C$32,3,0)</f>
        <v>ВВ</v>
      </c>
      <c r="U269" s="158" t="str">
        <f aca="false">VLOOKUP(U$11,Графік!$A$5:$C$32,3,0)</f>
        <v>ВВ</v>
      </c>
      <c r="V269" s="158" t="str">
        <f aca="false">VLOOKUP(V$11,Графік!$A$5:$C$32,3,0)</f>
        <v>Р</v>
      </c>
      <c r="W269" s="158" t="str">
        <f aca="false">VLOOKUP(W$11,Графік!$A$5:$C$32,3,0)</f>
        <v>Р</v>
      </c>
      <c r="X269" s="158" t="str">
        <f aca="false">VLOOKUP(X$11,Графік!$A$5:$C$32,3,0)</f>
        <v>Р</v>
      </c>
      <c r="Y269" s="158" t="str">
        <f aca="false">VLOOKUP(Y$11,Графік!$A$5:$C$32,3,0)</f>
        <v>Р</v>
      </c>
      <c r="Z269" s="158" t="str">
        <f aca="false">VLOOKUP(Z$11,Графік!$A$5:$C$32,3,0)</f>
        <v>ВВ</v>
      </c>
      <c r="AA269" s="158" t="str">
        <f aca="false">VLOOKUP(AA$11,Графік!$A$5:$C$32,3,0)</f>
        <v>ВВ</v>
      </c>
      <c r="AB269" s="158" t="str">
        <f aca="false">VLOOKUP(AB$11,Графік!$A$5:$C$32,3,0)</f>
        <v>Р</v>
      </c>
      <c r="AC269" s="158" t="str">
        <f aca="false">VLOOKUP(AC$11,Графік!$A$5:$C$32,3,0)</f>
        <v>Р</v>
      </c>
      <c r="AD269" s="158" t="str">
        <f aca="false">VLOOKUP(AD$11,Графік!$A$5:$C$32,3,0)</f>
        <v>Р</v>
      </c>
      <c r="AE269" s="158" t="str">
        <f aca="false">VLOOKUP(AE$11,Графік!$A$5:$C$32,3,0)</f>
        <v>Р</v>
      </c>
      <c r="AF269" s="158" t="str">
        <f aca="false">VLOOKUP(AF$11,Графік!$A$5:$C$32,3,0)</f>
        <v>ВВ</v>
      </c>
      <c r="AG269" s="158" t="str">
        <f aca="false">VLOOKUP(AG$11,Графік!$A$5:$C$32,3,0)</f>
        <v>ВВ</v>
      </c>
      <c r="AH269" s="158"/>
      <c r="AI269" s="158"/>
      <c r="AJ269" s="161"/>
      <c r="AK269" s="93" t="n">
        <f aca="false">SUMIF($F269:$AJ272,"Р",$F270:$AJ270)</f>
        <v>144</v>
      </c>
      <c r="AL269" s="94" t="n">
        <f aca="false">SUMIF($F271:$AJ272,"НУ",$F272:$AJ272)</f>
        <v>0</v>
      </c>
      <c r="AM269" s="95" t="n">
        <f aca="false">SUMIF(F269:AJ272,"РВ",F270:AJ270)</f>
        <v>0</v>
      </c>
      <c r="AN269" s="96" t="n">
        <f aca="false">AK269+AL269+AM269</f>
        <v>144</v>
      </c>
      <c r="AO269" s="70" t="n">
        <f aca="false">COUNTIF($F269:$AJ272,"=Р")</f>
        <v>18</v>
      </c>
      <c r="AP269" s="97" t="n">
        <f aca="false">COUNTIF($F269:$AJ272,"=ВВ")</f>
        <v>10</v>
      </c>
      <c r="AQ269" s="97" t="n">
        <f aca="false">COUNTIF($F269:$AJ272,"=В")</f>
        <v>0</v>
      </c>
      <c r="AR269" s="98" t="n">
        <f aca="false">COUNTIF($F269:$AJ272,"=НА")</f>
        <v>0</v>
      </c>
      <c r="AS269" s="98" t="n">
        <f aca="false">COUNTIF(F269:AJ272,"=ТН")</f>
        <v>0</v>
      </c>
      <c r="AT269" s="98" t="n">
        <f aca="false">COUNTIF($F269:$AJ272,"=ВД")</f>
        <v>0</v>
      </c>
      <c r="AU269" s="98" t="n">
        <f aca="false">COUNTIF($F269:$AJ272,"=ВП")</f>
        <v>0</v>
      </c>
      <c r="AV269" s="98" t="n">
        <f aca="false">COUNTIF($F269:$AJ272,"=ДД")</f>
        <v>0</v>
      </c>
      <c r="AW269" s="98" t="n">
        <f aca="false">COUNTIF($F269:$AJ272,"=П")</f>
        <v>0</v>
      </c>
      <c r="AX269" s="98" t="n">
        <f aca="false">COUNTIF($F269:$AJ272,"=ПР")</f>
        <v>0</v>
      </c>
      <c r="AY269" s="99" t="n">
        <f aca="false">COUNTIF($F269:$AJ272,"=І")</f>
        <v>0</v>
      </c>
      <c r="AZ269" s="99" t="n">
        <f aca="false">COUNTIF($F269:$AJ272,"=НЗ")</f>
        <v>0</v>
      </c>
      <c r="BA269" s="73" t="str">
        <f aca="false">IF(C269&gt;1,Графік!$D$36,"")</f>
        <v/>
      </c>
    </row>
    <row r="270" customFormat="false" ht="12.75" hidden="false" customHeight="true" outlineLevel="0" collapsed="false">
      <c r="A270" s="57"/>
      <c r="B270" s="58"/>
      <c r="C270" s="102"/>
      <c r="D270" s="60"/>
      <c r="E270" s="100"/>
      <c r="F270" s="75" t="n">
        <f aca="false">IF(F269="Р",8,"")</f>
        <v>8</v>
      </c>
      <c r="G270" s="76" t="n">
        <f aca="false">IF(G269="Р",8,"")</f>
        <v>8</v>
      </c>
      <c r="H270" s="170" t="str">
        <f aca="false">IF(H269="Р",8,"")</f>
        <v/>
      </c>
      <c r="I270" s="170" t="str">
        <f aca="false">IF(I269="Р",8,"")</f>
        <v/>
      </c>
      <c r="J270" s="170" t="n">
        <f aca="false">IF(J269="Р",8,"")</f>
        <v>8</v>
      </c>
      <c r="K270" s="170" t="n">
        <f aca="false">IF(K269="Р",8,"")</f>
        <v>8</v>
      </c>
      <c r="L270" s="170" t="n">
        <f aca="false">IF(L269="Р",8,"")</f>
        <v>8</v>
      </c>
      <c r="M270" s="170" t="n">
        <f aca="false">IF(M269="Р",8,"")</f>
        <v>8</v>
      </c>
      <c r="N270" s="170" t="str">
        <f aca="false">IF(N269="Р",8,"")</f>
        <v/>
      </c>
      <c r="O270" s="170" t="str">
        <f aca="false">IF(O269="Р",8,"")</f>
        <v/>
      </c>
      <c r="P270" s="170" t="n">
        <f aca="false">IF(P269="Р",8,"")</f>
        <v>8</v>
      </c>
      <c r="Q270" s="170" t="n">
        <f aca="false">IF(Q269="Р",8,"")</f>
        <v>8</v>
      </c>
      <c r="R270" s="170" t="n">
        <f aca="false">IF(R269="Р",8,"")</f>
        <v>8</v>
      </c>
      <c r="S270" s="170" t="n">
        <f aca="false">IF(S269="Р",8,"")</f>
        <v>8</v>
      </c>
      <c r="T270" s="170" t="str">
        <f aca="false">IF(T269="Р",8,"")</f>
        <v/>
      </c>
      <c r="U270" s="170" t="str">
        <f aca="false">IF(U269="Р",8,"")</f>
        <v/>
      </c>
      <c r="V270" s="170" t="n">
        <f aca="false">IF(V269="Р",8,"")</f>
        <v>8</v>
      </c>
      <c r="W270" s="170" t="n">
        <f aca="false">IF(W269="Р",8,"")</f>
        <v>8</v>
      </c>
      <c r="X270" s="170" t="n">
        <f aca="false">IF(X269="Р",8,"")</f>
        <v>8</v>
      </c>
      <c r="Y270" s="170" t="n">
        <f aca="false">IF(Y269="Р",8,"")</f>
        <v>8</v>
      </c>
      <c r="Z270" s="170" t="str">
        <f aca="false">IF(Z269="Р",8,"")</f>
        <v/>
      </c>
      <c r="AA270" s="170" t="str">
        <f aca="false">IF(AA269="Р",8,"")</f>
        <v/>
      </c>
      <c r="AB270" s="170" t="n">
        <f aca="false">IF(AB269="Р",8,"")</f>
        <v>8</v>
      </c>
      <c r="AC270" s="170" t="n">
        <f aca="false">IF(AC269="Р",8,"")</f>
        <v>8</v>
      </c>
      <c r="AD270" s="170" t="n">
        <f aca="false">IF(AD269="Р",8,"")</f>
        <v>8</v>
      </c>
      <c r="AE270" s="170" t="n">
        <f aca="false">IF(AE269="Р",8,"")</f>
        <v>8</v>
      </c>
      <c r="AF270" s="170" t="str">
        <f aca="false">IF(AF269="Р",8,"")</f>
        <v/>
      </c>
      <c r="AG270" s="170" t="str">
        <f aca="false">IF(AG269="Р",8,"")</f>
        <v/>
      </c>
      <c r="AH270" s="76"/>
      <c r="AI270" s="76"/>
      <c r="AJ270" s="79"/>
      <c r="AK270" s="93"/>
      <c r="AL270" s="94"/>
      <c r="AM270" s="95"/>
      <c r="AN270" s="96"/>
      <c r="AO270" s="70"/>
      <c r="AP270" s="70"/>
      <c r="AQ270" s="70"/>
      <c r="AR270" s="98"/>
      <c r="AS270" s="98"/>
      <c r="AT270" s="98"/>
      <c r="AU270" s="98"/>
      <c r="AV270" s="98"/>
      <c r="AW270" s="98"/>
      <c r="AX270" s="98"/>
      <c r="AY270" s="99"/>
      <c r="AZ270" s="99"/>
      <c r="BA270" s="73"/>
    </row>
    <row r="271" customFormat="false" ht="12.75" hidden="false" customHeight="true" outlineLevel="0" collapsed="false">
      <c r="A271" s="57"/>
      <c r="B271" s="58"/>
      <c r="C271" s="102"/>
      <c r="D271" s="60"/>
      <c r="E271" s="100"/>
      <c r="F271" s="82" t="str">
        <f aca="false">IF(F272&gt;0,"НУ","")</f>
        <v/>
      </c>
      <c r="G271" s="82" t="str">
        <f aca="false">IF(G272&gt;0,"НУ","")</f>
        <v/>
      </c>
      <c r="H271" s="82" t="str">
        <f aca="false">IF(H272&gt;0,"НУ","")</f>
        <v/>
      </c>
      <c r="I271" s="82" t="str">
        <f aca="false">IF(I272&gt;0,"НУ","")</f>
        <v/>
      </c>
      <c r="J271" s="82" t="str">
        <f aca="false">IF(J272&gt;0,"НУ","")</f>
        <v/>
      </c>
      <c r="K271" s="82" t="str">
        <f aca="false">IF(K272&gt;0,"НУ","")</f>
        <v/>
      </c>
      <c r="L271" s="82" t="str">
        <f aca="false">IF(L272&gt;0,"НУ","")</f>
        <v/>
      </c>
      <c r="M271" s="82" t="str">
        <f aca="false">IF(M272&gt;0,"НУ","")</f>
        <v/>
      </c>
      <c r="N271" s="82" t="str">
        <f aca="false">IF(N272&gt;0,"НУ","")</f>
        <v/>
      </c>
      <c r="O271" s="82" t="str">
        <f aca="false">IF(O272&gt;0,"НУ","")</f>
        <v/>
      </c>
      <c r="P271" s="82" t="str">
        <f aca="false">IF(P272&gt;0,"НУ","")</f>
        <v/>
      </c>
      <c r="Q271" s="82" t="str">
        <f aca="false">IF(Q272&gt;0,"НУ","")</f>
        <v/>
      </c>
      <c r="R271" s="82" t="str">
        <f aca="false">IF(R272&gt;0,"НУ","")</f>
        <v/>
      </c>
      <c r="S271" s="82" t="str">
        <f aca="false">IF(S272&gt;0,"НУ","")</f>
        <v/>
      </c>
      <c r="T271" s="82" t="str">
        <f aca="false">IF(T272&gt;0,"НУ","")</f>
        <v/>
      </c>
      <c r="U271" s="82" t="str">
        <f aca="false">IF(U272&gt;0,"НУ","")</f>
        <v/>
      </c>
      <c r="V271" s="82" t="str">
        <f aca="false">IF(V272&gt;0,"НУ","")</f>
        <v/>
      </c>
      <c r="W271" s="82" t="str">
        <f aca="false">IF(W272&gt;0,"НУ","")</f>
        <v/>
      </c>
      <c r="X271" s="82" t="str">
        <f aca="false">IF(X272&gt;0,"НУ","")</f>
        <v/>
      </c>
      <c r="Y271" s="82" t="str">
        <f aca="false">IF(Y272&gt;0,"НУ","")</f>
        <v/>
      </c>
      <c r="Z271" s="82" t="str">
        <f aca="false">IF(Z272&gt;0,"НУ","")</f>
        <v/>
      </c>
      <c r="AA271" s="82" t="str">
        <f aca="false">IF(AA272&gt;0,"НУ","")</f>
        <v/>
      </c>
      <c r="AB271" s="82" t="str">
        <f aca="false">IF(AB272&gt;0,"НУ","")</f>
        <v/>
      </c>
      <c r="AC271" s="82" t="str">
        <f aca="false">IF(AC272&gt;0,"НУ","")</f>
        <v/>
      </c>
      <c r="AD271" s="82" t="str">
        <f aca="false">IF(AD272&gt;0,"НУ","")</f>
        <v/>
      </c>
      <c r="AE271" s="82" t="str">
        <f aca="false">IF(AE272&gt;0,"НУ","")</f>
        <v/>
      </c>
      <c r="AF271" s="82" t="str">
        <f aca="false">IF(AF272&gt;0,"НУ","")</f>
        <v/>
      </c>
      <c r="AG271" s="82" t="str">
        <f aca="false">IF(AG272&gt;0,"НУ","")</f>
        <v/>
      </c>
      <c r="AH271" s="82"/>
      <c r="AI271" s="82"/>
      <c r="AJ271" s="173"/>
      <c r="AK271" s="93"/>
      <c r="AL271" s="94"/>
      <c r="AM271" s="95"/>
      <c r="AN271" s="96"/>
      <c r="AO271" s="70"/>
      <c r="AP271" s="70"/>
      <c r="AQ271" s="70"/>
      <c r="AR271" s="98"/>
      <c r="AS271" s="98"/>
      <c r="AT271" s="98"/>
      <c r="AU271" s="98"/>
      <c r="AV271" s="98"/>
      <c r="AW271" s="98"/>
      <c r="AX271" s="98"/>
      <c r="AY271" s="99"/>
      <c r="AZ271" s="99"/>
      <c r="BA271" s="73"/>
    </row>
    <row r="272" customFormat="false" ht="13.5" hidden="false" customHeight="true" outlineLevel="0" collapsed="false">
      <c r="A272" s="57"/>
      <c r="B272" s="58"/>
      <c r="C272" s="102"/>
      <c r="D272" s="60"/>
      <c r="E272" s="101"/>
      <c r="F272" s="87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91"/>
      <c r="AK272" s="93"/>
      <c r="AL272" s="94"/>
      <c r="AM272" s="95"/>
      <c r="AN272" s="96"/>
      <c r="AO272" s="70"/>
      <c r="AP272" s="70"/>
      <c r="AQ272" s="70"/>
      <c r="AR272" s="98"/>
      <c r="AS272" s="98"/>
      <c r="AT272" s="98"/>
      <c r="AU272" s="98"/>
      <c r="AV272" s="98"/>
      <c r="AW272" s="98"/>
      <c r="AX272" s="98"/>
      <c r="AY272" s="99"/>
      <c r="AZ272" s="99"/>
      <c r="BA272" s="73"/>
    </row>
    <row r="273" customFormat="false" ht="12.75" hidden="false" customHeight="true" outlineLevel="0" collapsed="false">
      <c r="A273" s="57" t="n">
        <v>66</v>
      </c>
      <c r="B273" s="58" t="str">
        <f aca="false">IFERROR(VLOOKUP($C273,Списки!$A$1:$C$3999,2,0),"")</f>
        <v/>
      </c>
      <c r="C273" s="102"/>
      <c r="D273" s="60" t="str">
        <f aca="false">IFERROR(VLOOKUP($C273,Списки!$A$1:$C$3999,3,0),"")</f>
        <v/>
      </c>
      <c r="E273" s="92"/>
      <c r="F273" s="61" t="str">
        <f aca="false">VLOOKUP(F$11,Графік!$A$5:$C$32,3,0)</f>
        <v>Р</v>
      </c>
      <c r="G273" s="158" t="str">
        <f aca="false">VLOOKUP(G$11,Графік!$A$5:$C$32,3,0)</f>
        <v>Р</v>
      </c>
      <c r="H273" s="158" t="str">
        <f aca="false">VLOOKUP(H$11,Графік!$A$5:$C$32,3,0)</f>
        <v>ВВ</v>
      </c>
      <c r="I273" s="158" t="str">
        <f aca="false">VLOOKUP(I$11,Графік!$A$5:$C$32,3,0)</f>
        <v>ВВ</v>
      </c>
      <c r="J273" s="158" t="str">
        <f aca="false">VLOOKUP(J$11,Графік!$A$5:$C$32,3,0)</f>
        <v>Р</v>
      </c>
      <c r="K273" s="158" t="str">
        <f aca="false">VLOOKUP(K$11,Графік!$A$5:$C$32,3,0)</f>
        <v>Р</v>
      </c>
      <c r="L273" s="158" t="str">
        <f aca="false">VLOOKUP(L$11,Графік!$A$5:$C$32,3,0)</f>
        <v>Р</v>
      </c>
      <c r="M273" s="158" t="str">
        <f aca="false">VLOOKUP(M$11,Графік!$A$5:$C$32,3,0)</f>
        <v>Р</v>
      </c>
      <c r="N273" s="158" t="str">
        <f aca="false">VLOOKUP(N$11,Графік!$A$5:$C$32,3,0)</f>
        <v>ВВ</v>
      </c>
      <c r="O273" s="158" t="str">
        <f aca="false">VLOOKUP(O$11,Графік!$A$5:$C$32,3,0)</f>
        <v>ВВ</v>
      </c>
      <c r="P273" s="158" t="str">
        <f aca="false">VLOOKUP(P$11,Графік!$A$5:$C$32,3,0)</f>
        <v>Р</v>
      </c>
      <c r="Q273" s="158" t="str">
        <f aca="false">VLOOKUP(Q$11,Графік!$A$5:$C$32,3,0)</f>
        <v>Р</v>
      </c>
      <c r="R273" s="158" t="str">
        <f aca="false">VLOOKUP(R$11,Графік!$A$5:$C$32,3,0)</f>
        <v>Р</v>
      </c>
      <c r="S273" s="158" t="str">
        <f aca="false">VLOOKUP(S$11,Графік!$A$5:$C$32,3,0)</f>
        <v>Р</v>
      </c>
      <c r="T273" s="158" t="str">
        <f aca="false">VLOOKUP(T$11,Графік!$A$5:$C$32,3,0)</f>
        <v>ВВ</v>
      </c>
      <c r="U273" s="158" t="str">
        <f aca="false">VLOOKUP(U$11,Графік!$A$5:$C$32,3,0)</f>
        <v>ВВ</v>
      </c>
      <c r="V273" s="158" t="str">
        <f aca="false">VLOOKUP(V$11,Графік!$A$5:$C$32,3,0)</f>
        <v>Р</v>
      </c>
      <c r="W273" s="158" t="str">
        <f aca="false">VLOOKUP(W$11,Графік!$A$5:$C$32,3,0)</f>
        <v>Р</v>
      </c>
      <c r="X273" s="158" t="str">
        <f aca="false">VLOOKUP(X$11,Графік!$A$5:$C$32,3,0)</f>
        <v>Р</v>
      </c>
      <c r="Y273" s="158" t="str">
        <f aca="false">VLOOKUP(Y$11,Графік!$A$5:$C$32,3,0)</f>
        <v>Р</v>
      </c>
      <c r="Z273" s="158" t="str">
        <f aca="false">VLOOKUP(Z$11,Графік!$A$5:$C$32,3,0)</f>
        <v>ВВ</v>
      </c>
      <c r="AA273" s="158" t="str">
        <f aca="false">VLOOKUP(AA$11,Графік!$A$5:$C$32,3,0)</f>
        <v>ВВ</v>
      </c>
      <c r="AB273" s="158" t="str">
        <f aca="false">VLOOKUP(AB$11,Графік!$A$5:$C$32,3,0)</f>
        <v>Р</v>
      </c>
      <c r="AC273" s="158" t="str">
        <f aca="false">VLOOKUP(AC$11,Графік!$A$5:$C$32,3,0)</f>
        <v>Р</v>
      </c>
      <c r="AD273" s="158" t="str">
        <f aca="false">VLOOKUP(AD$11,Графік!$A$5:$C$32,3,0)</f>
        <v>Р</v>
      </c>
      <c r="AE273" s="158" t="str">
        <f aca="false">VLOOKUP(AE$11,Графік!$A$5:$C$32,3,0)</f>
        <v>Р</v>
      </c>
      <c r="AF273" s="158" t="str">
        <f aca="false">VLOOKUP(AF$11,Графік!$A$5:$C$32,3,0)</f>
        <v>ВВ</v>
      </c>
      <c r="AG273" s="158" t="str">
        <f aca="false">VLOOKUP(AG$11,Графік!$A$5:$C$32,3,0)</f>
        <v>ВВ</v>
      </c>
      <c r="AH273" s="158"/>
      <c r="AI273" s="158"/>
      <c r="AJ273" s="161"/>
      <c r="AK273" s="93" t="n">
        <f aca="false">SUMIF($F273:$AJ276,"Р",$F274:$AJ274)</f>
        <v>144</v>
      </c>
      <c r="AL273" s="94" t="n">
        <f aca="false">SUMIF($F275:$AJ276,"НУ",$F276:$AJ276)</f>
        <v>0</v>
      </c>
      <c r="AM273" s="95" t="n">
        <f aca="false">SUMIF(F273:AJ276,"РВ",F274:AJ274)</f>
        <v>0</v>
      </c>
      <c r="AN273" s="96" t="n">
        <f aca="false">AK273+AL273+AM273</f>
        <v>144</v>
      </c>
      <c r="AO273" s="70" t="n">
        <f aca="false">COUNTIF($F273:$AJ276,"=Р")</f>
        <v>18</v>
      </c>
      <c r="AP273" s="97" t="n">
        <f aca="false">COUNTIF($F273:$AJ276,"=ВВ")</f>
        <v>10</v>
      </c>
      <c r="AQ273" s="97" t="n">
        <f aca="false">COUNTIF($F273:$AJ276,"=В")</f>
        <v>0</v>
      </c>
      <c r="AR273" s="98" t="n">
        <f aca="false">COUNTIF($F273:$AJ276,"=НА")</f>
        <v>0</v>
      </c>
      <c r="AS273" s="98" t="n">
        <f aca="false">COUNTIF(F273:AJ276,"=ТН")</f>
        <v>0</v>
      </c>
      <c r="AT273" s="98" t="n">
        <f aca="false">COUNTIF($F273:$AJ276,"=ВД")</f>
        <v>0</v>
      </c>
      <c r="AU273" s="98" t="n">
        <f aca="false">COUNTIF($F273:$AJ276,"=ВП")</f>
        <v>0</v>
      </c>
      <c r="AV273" s="98" t="n">
        <f aca="false">COUNTIF($F273:$AJ276,"=ДД")</f>
        <v>0</v>
      </c>
      <c r="AW273" s="98" t="n">
        <f aca="false">COUNTIF($F273:$AJ276,"=П")</f>
        <v>0</v>
      </c>
      <c r="AX273" s="98" t="n">
        <f aca="false">COUNTIF($F273:$AJ276,"=ПР")</f>
        <v>0</v>
      </c>
      <c r="AY273" s="99" t="n">
        <f aca="false">COUNTIF($F273:$AJ276,"=І")</f>
        <v>0</v>
      </c>
      <c r="AZ273" s="99" t="n">
        <f aca="false">COUNTIF($F273:$AJ276,"=НЗ")</f>
        <v>0</v>
      </c>
      <c r="BA273" s="73" t="str">
        <f aca="false">IF(C273&gt;1,Графік!$D$36,"")</f>
        <v/>
      </c>
    </row>
    <row r="274" customFormat="false" ht="12.75" hidden="false" customHeight="true" outlineLevel="0" collapsed="false">
      <c r="A274" s="57"/>
      <c r="B274" s="58"/>
      <c r="C274" s="102"/>
      <c r="D274" s="60"/>
      <c r="E274" s="100"/>
      <c r="F274" s="75" t="n">
        <f aca="false">IF(F273="Р",8,"")</f>
        <v>8</v>
      </c>
      <c r="G274" s="76" t="n">
        <f aca="false">IF(G273="Р",8,"")</f>
        <v>8</v>
      </c>
      <c r="H274" s="170" t="str">
        <f aca="false">IF(H273="Р",8,"")</f>
        <v/>
      </c>
      <c r="I274" s="170" t="str">
        <f aca="false">IF(I273="Р",8,"")</f>
        <v/>
      </c>
      <c r="J274" s="170" t="n">
        <f aca="false">IF(J273="Р",8,"")</f>
        <v>8</v>
      </c>
      <c r="K274" s="170" t="n">
        <f aca="false">IF(K273="Р",8,"")</f>
        <v>8</v>
      </c>
      <c r="L274" s="170" t="n">
        <f aca="false">IF(L273="Р",8,"")</f>
        <v>8</v>
      </c>
      <c r="M274" s="170" t="n">
        <f aca="false">IF(M273="Р",8,"")</f>
        <v>8</v>
      </c>
      <c r="N274" s="170" t="str">
        <f aca="false">IF(N273="Р",8,"")</f>
        <v/>
      </c>
      <c r="O274" s="170" t="str">
        <f aca="false">IF(O273="Р",8,"")</f>
        <v/>
      </c>
      <c r="P274" s="170" t="n">
        <f aca="false">IF(P273="Р",8,"")</f>
        <v>8</v>
      </c>
      <c r="Q274" s="170" t="n">
        <f aca="false">IF(Q273="Р",8,"")</f>
        <v>8</v>
      </c>
      <c r="R274" s="170" t="n">
        <f aca="false">IF(R273="Р",8,"")</f>
        <v>8</v>
      </c>
      <c r="S274" s="170" t="n">
        <f aca="false">IF(S273="Р",8,"")</f>
        <v>8</v>
      </c>
      <c r="T274" s="170" t="str">
        <f aca="false">IF(T273="Р",8,"")</f>
        <v/>
      </c>
      <c r="U274" s="170" t="str">
        <f aca="false">IF(U273="Р",8,"")</f>
        <v/>
      </c>
      <c r="V274" s="170" t="n">
        <f aca="false">IF(V273="Р",8,"")</f>
        <v>8</v>
      </c>
      <c r="W274" s="170" t="n">
        <f aca="false">IF(W273="Р",8,"")</f>
        <v>8</v>
      </c>
      <c r="X274" s="170" t="n">
        <f aca="false">IF(X273="Р",8,"")</f>
        <v>8</v>
      </c>
      <c r="Y274" s="170" t="n">
        <f aca="false">IF(Y273="Р",8,"")</f>
        <v>8</v>
      </c>
      <c r="Z274" s="170" t="str">
        <f aca="false">IF(Z273="Р",8,"")</f>
        <v/>
      </c>
      <c r="AA274" s="170" t="str">
        <f aca="false">IF(AA273="Р",8,"")</f>
        <v/>
      </c>
      <c r="AB274" s="170" t="n">
        <f aca="false">IF(AB273="Р",8,"")</f>
        <v>8</v>
      </c>
      <c r="AC274" s="170" t="n">
        <f aca="false">IF(AC273="Р",8,"")</f>
        <v>8</v>
      </c>
      <c r="AD274" s="170" t="n">
        <f aca="false">IF(AD273="Р",8,"")</f>
        <v>8</v>
      </c>
      <c r="AE274" s="170" t="n">
        <f aca="false">IF(AE273="Р",8,"")</f>
        <v>8</v>
      </c>
      <c r="AF274" s="170" t="str">
        <f aca="false">IF(AF273="Р",8,"")</f>
        <v/>
      </c>
      <c r="AG274" s="170" t="str">
        <f aca="false">IF(AG273="Р",8,"")</f>
        <v/>
      </c>
      <c r="AH274" s="76"/>
      <c r="AI274" s="76"/>
      <c r="AJ274" s="79"/>
      <c r="AK274" s="93"/>
      <c r="AL274" s="94"/>
      <c r="AM274" s="95"/>
      <c r="AN274" s="96"/>
      <c r="AO274" s="70"/>
      <c r="AP274" s="70"/>
      <c r="AQ274" s="70"/>
      <c r="AR274" s="98"/>
      <c r="AS274" s="98"/>
      <c r="AT274" s="98"/>
      <c r="AU274" s="98"/>
      <c r="AV274" s="98"/>
      <c r="AW274" s="98"/>
      <c r="AX274" s="98"/>
      <c r="AY274" s="99"/>
      <c r="AZ274" s="99"/>
      <c r="BA274" s="73"/>
    </row>
    <row r="275" customFormat="false" ht="12.75" hidden="false" customHeight="true" outlineLevel="0" collapsed="false">
      <c r="A275" s="57"/>
      <c r="B275" s="58"/>
      <c r="C275" s="102"/>
      <c r="D275" s="60"/>
      <c r="E275" s="100"/>
      <c r="F275" s="82" t="str">
        <f aca="false">IF(F276&gt;0,"НУ","")</f>
        <v/>
      </c>
      <c r="G275" s="82" t="str">
        <f aca="false">IF(G276&gt;0,"НУ","")</f>
        <v/>
      </c>
      <c r="H275" s="82" t="str">
        <f aca="false">IF(H276&gt;0,"НУ","")</f>
        <v/>
      </c>
      <c r="I275" s="82" t="str">
        <f aca="false">IF(I276&gt;0,"НУ","")</f>
        <v/>
      </c>
      <c r="J275" s="82" t="str">
        <f aca="false">IF(J276&gt;0,"НУ","")</f>
        <v/>
      </c>
      <c r="K275" s="82" t="str">
        <f aca="false">IF(K276&gt;0,"НУ","")</f>
        <v/>
      </c>
      <c r="L275" s="82" t="str">
        <f aca="false">IF(L276&gt;0,"НУ","")</f>
        <v/>
      </c>
      <c r="M275" s="82" t="str">
        <f aca="false">IF(M276&gt;0,"НУ","")</f>
        <v/>
      </c>
      <c r="N275" s="82" t="str">
        <f aca="false">IF(N276&gt;0,"НУ","")</f>
        <v/>
      </c>
      <c r="O275" s="82" t="str">
        <f aca="false">IF(O276&gt;0,"НУ","")</f>
        <v/>
      </c>
      <c r="P275" s="82" t="str">
        <f aca="false">IF(P276&gt;0,"НУ","")</f>
        <v/>
      </c>
      <c r="Q275" s="82" t="str">
        <f aca="false">IF(Q276&gt;0,"НУ","")</f>
        <v/>
      </c>
      <c r="R275" s="82" t="str">
        <f aca="false">IF(R276&gt;0,"НУ","")</f>
        <v/>
      </c>
      <c r="S275" s="82" t="str">
        <f aca="false">IF(S276&gt;0,"НУ","")</f>
        <v/>
      </c>
      <c r="T275" s="82" t="str">
        <f aca="false">IF(T276&gt;0,"НУ","")</f>
        <v/>
      </c>
      <c r="U275" s="82" t="str">
        <f aca="false">IF(U276&gt;0,"НУ","")</f>
        <v/>
      </c>
      <c r="V275" s="82" t="str">
        <f aca="false">IF(V276&gt;0,"НУ","")</f>
        <v/>
      </c>
      <c r="W275" s="82" t="str">
        <f aca="false">IF(W276&gt;0,"НУ","")</f>
        <v/>
      </c>
      <c r="X275" s="82" t="str">
        <f aca="false">IF(X276&gt;0,"НУ","")</f>
        <v/>
      </c>
      <c r="Y275" s="82" t="str">
        <f aca="false">IF(Y276&gt;0,"НУ","")</f>
        <v/>
      </c>
      <c r="Z275" s="82" t="str">
        <f aca="false">IF(Z276&gt;0,"НУ","")</f>
        <v/>
      </c>
      <c r="AA275" s="82" t="str">
        <f aca="false">IF(AA276&gt;0,"НУ","")</f>
        <v/>
      </c>
      <c r="AB275" s="82" t="str">
        <f aca="false">IF(AB276&gt;0,"НУ","")</f>
        <v/>
      </c>
      <c r="AC275" s="82" t="str">
        <f aca="false">IF(AC276&gt;0,"НУ","")</f>
        <v/>
      </c>
      <c r="AD275" s="82" t="str">
        <f aca="false">IF(AD276&gt;0,"НУ","")</f>
        <v/>
      </c>
      <c r="AE275" s="82" t="str">
        <f aca="false">IF(AE276&gt;0,"НУ","")</f>
        <v/>
      </c>
      <c r="AF275" s="82" t="str">
        <f aca="false">IF(AF276&gt;0,"НУ","")</f>
        <v/>
      </c>
      <c r="AG275" s="82" t="str">
        <f aca="false">IF(AG276&gt;0,"НУ","")</f>
        <v/>
      </c>
      <c r="AH275" s="82"/>
      <c r="AI275" s="82"/>
      <c r="AJ275" s="173"/>
      <c r="AK275" s="93"/>
      <c r="AL275" s="94"/>
      <c r="AM275" s="95"/>
      <c r="AN275" s="96"/>
      <c r="AO275" s="70"/>
      <c r="AP275" s="70"/>
      <c r="AQ275" s="70"/>
      <c r="AR275" s="98"/>
      <c r="AS275" s="98"/>
      <c r="AT275" s="98"/>
      <c r="AU275" s="98"/>
      <c r="AV275" s="98"/>
      <c r="AW275" s="98"/>
      <c r="AX275" s="98"/>
      <c r="AY275" s="99"/>
      <c r="AZ275" s="99"/>
      <c r="BA275" s="73"/>
    </row>
    <row r="276" customFormat="false" ht="13.5" hidden="false" customHeight="true" outlineLevel="0" collapsed="false">
      <c r="A276" s="57"/>
      <c r="B276" s="58"/>
      <c r="C276" s="102"/>
      <c r="D276" s="60"/>
      <c r="E276" s="101"/>
      <c r="F276" s="87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91"/>
      <c r="AK276" s="93"/>
      <c r="AL276" s="94"/>
      <c r="AM276" s="95"/>
      <c r="AN276" s="96"/>
      <c r="AO276" s="70"/>
      <c r="AP276" s="70"/>
      <c r="AQ276" s="70"/>
      <c r="AR276" s="98"/>
      <c r="AS276" s="98"/>
      <c r="AT276" s="98"/>
      <c r="AU276" s="98"/>
      <c r="AV276" s="98"/>
      <c r="AW276" s="98"/>
      <c r="AX276" s="98"/>
      <c r="AY276" s="99"/>
      <c r="AZ276" s="99"/>
      <c r="BA276" s="73"/>
    </row>
    <row r="277" customFormat="false" ht="12.75" hidden="false" customHeight="true" outlineLevel="0" collapsed="false">
      <c r="A277" s="57" t="n">
        <v>67</v>
      </c>
      <c r="B277" s="58" t="str">
        <f aca="false">IFERROR(VLOOKUP($C277,Списки!$A$1:$C$3999,2,0),"")</f>
        <v/>
      </c>
      <c r="C277" s="102"/>
      <c r="D277" s="60" t="str">
        <f aca="false">IFERROR(VLOOKUP($C277,Списки!$A$1:$C$3999,3,0),"")</f>
        <v/>
      </c>
      <c r="E277" s="92"/>
      <c r="F277" s="61" t="str">
        <f aca="false">VLOOKUP(F$11,Графік!$A$5:$C$32,3,0)</f>
        <v>Р</v>
      </c>
      <c r="G277" s="158" t="str">
        <f aca="false">VLOOKUP(G$11,Графік!$A$5:$C$32,3,0)</f>
        <v>Р</v>
      </c>
      <c r="H277" s="158" t="str">
        <f aca="false">VLOOKUP(H$11,Графік!$A$5:$C$32,3,0)</f>
        <v>ВВ</v>
      </c>
      <c r="I277" s="158" t="str">
        <f aca="false">VLOOKUP(I$11,Графік!$A$5:$C$32,3,0)</f>
        <v>ВВ</v>
      </c>
      <c r="J277" s="158" t="str">
        <f aca="false">VLOOKUP(J$11,Графік!$A$5:$C$32,3,0)</f>
        <v>Р</v>
      </c>
      <c r="K277" s="158" t="str">
        <f aca="false">VLOOKUP(K$11,Графік!$A$5:$C$32,3,0)</f>
        <v>Р</v>
      </c>
      <c r="L277" s="158" t="str">
        <f aca="false">VLOOKUP(L$11,Графік!$A$5:$C$32,3,0)</f>
        <v>Р</v>
      </c>
      <c r="M277" s="158" t="str">
        <f aca="false">VLOOKUP(M$11,Графік!$A$5:$C$32,3,0)</f>
        <v>Р</v>
      </c>
      <c r="N277" s="158" t="str">
        <f aca="false">VLOOKUP(N$11,Графік!$A$5:$C$32,3,0)</f>
        <v>ВВ</v>
      </c>
      <c r="O277" s="158" t="str">
        <f aca="false">VLOOKUP(O$11,Графік!$A$5:$C$32,3,0)</f>
        <v>ВВ</v>
      </c>
      <c r="P277" s="158" t="str">
        <f aca="false">VLOOKUP(P$11,Графік!$A$5:$C$32,3,0)</f>
        <v>Р</v>
      </c>
      <c r="Q277" s="158" t="str">
        <f aca="false">VLOOKUP(Q$11,Графік!$A$5:$C$32,3,0)</f>
        <v>Р</v>
      </c>
      <c r="R277" s="158" t="str">
        <f aca="false">VLOOKUP(R$11,Графік!$A$5:$C$32,3,0)</f>
        <v>Р</v>
      </c>
      <c r="S277" s="158" t="str">
        <f aca="false">VLOOKUP(S$11,Графік!$A$5:$C$32,3,0)</f>
        <v>Р</v>
      </c>
      <c r="T277" s="158" t="str">
        <f aca="false">VLOOKUP(T$11,Графік!$A$5:$C$32,3,0)</f>
        <v>ВВ</v>
      </c>
      <c r="U277" s="158" t="str">
        <f aca="false">VLOOKUP(U$11,Графік!$A$5:$C$32,3,0)</f>
        <v>ВВ</v>
      </c>
      <c r="V277" s="158" t="str">
        <f aca="false">VLOOKUP(V$11,Графік!$A$5:$C$32,3,0)</f>
        <v>Р</v>
      </c>
      <c r="W277" s="158" t="str">
        <f aca="false">VLOOKUP(W$11,Графік!$A$5:$C$32,3,0)</f>
        <v>Р</v>
      </c>
      <c r="X277" s="158" t="str">
        <f aca="false">VLOOKUP(X$11,Графік!$A$5:$C$32,3,0)</f>
        <v>Р</v>
      </c>
      <c r="Y277" s="158" t="str">
        <f aca="false">VLOOKUP(Y$11,Графік!$A$5:$C$32,3,0)</f>
        <v>Р</v>
      </c>
      <c r="Z277" s="158" t="str">
        <f aca="false">VLOOKUP(Z$11,Графік!$A$5:$C$32,3,0)</f>
        <v>ВВ</v>
      </c>
      <c r="AA277" s="158" t="str">
        <f aca="false">VLOOKUP(AA$11,Графік!$A$5:$C$32,3,0)</f>
        <v>ВВ</v>
      </c>
      <c r="AB277" s="158" t="str">
        <f aca="false">VLOOKUP(AB$11,Графік!$A$5:$C$32,3,0)</f>
        <v>Р</v>
      </c>
      <c r="AC277" s="158" t="str">
        <f aca="false">VLOOKUP(AC$11,Графік!$A$5:$C$32,3,0)</f>
        <v>Р</v>
      </c>
      <c r="AD277" s="158" t="str">
        <f aca="false">VLOOKUP(AD$11,Графік!$A$5:$C$32,3,0)</f>
        <v>Р</v>
      </c>
      <c r="AE277" s="158" t="str">
        <f aca="false">VLOOKUP(AE$11,Графік!$A$5:$C$32,3,0)</f>
        <v>Р</v>
      </c>
      <c r="AF277" s="158" t="str">
        <f aca="false">VLOOKUP(AF$11,Графік!$A$5:$C$32,3,0)</f>
        <v>ВВ</v>
      </c>
      <c r="AG277" s="158" t="str">
        <f aca="false">VLOOKUP(AG$11,Графік!$A$5:$C$32,3,0)</f>
        <v>ВВ</v>
      </c>
      <c r="AH277" s="158"/>
      <c r="AI277" s="158"/>
      <c r="AJ277" s="161"/>
      <c r="AK277" s="93" t="n">
        <f aca="false">SUMIF($F277:$AJ280,"Р",$F278:$AJ278)</f>
        <v>144</v>
      </c>
      <c r="AL277" s="94" t="n">
        <f aca="false">SUMIF($F279:$AJ280,"НУ",$F280:$AJ280)</f>
        <v>0</v>
      </c>
      <c r="AM277" s="95" t="n">
        <f aca="false">SUMIF(F277:AJ280,"РВ",F278:AJ278)</f>
        <v>0</v>
      </c>
      <c r="AN277" s="96" t="n">
        <f aca="false">AK277+AL277+AM277</f>
        <v>144</v>
      </c>
      <c r="AO277" s="70" t="n">
        <f aca="false">COUNTIF($F277:$AJ280,"=Р")</f>
        <v>18</v>
      </c>
      <c r="AP277" s="97" t="n">
        <f aca="false">COUNTIF($F277:$AJ280,"=ВВ")</f>
        <v>10</v>
      </c>
      <c r="AQ277" s="97" t="n">
        <f aca="false">COUNTIF($F277:$AJ280,"=В")</f>
        <v>0</v>
      </c>
      <c r="AR277" s="98" t="n">
        <f aca="false">COUNTIF($F277:$AJ280,"=НА")</f>
        <v>0</v>
      </c>
      <c r="AS277" s="98" t="n">
        <f aca="false">COUNTIF(F277:AJ280,"=ТН")</f>
        <v>0</v>
      </c>
      <c r="AT277" s="98" t="n">
        <f aca="false">COUNTIF($F277:$AJ280,"=ВД")</f>
        <v>0</v>
      </c>
      <c r="AU277" s="98" t="n">
        <f aca="false">COUNTIF($F277:$AJ280,"=ВП")</f>
        <v>0</v>
      </c>
      <c r="AV277" s="98" t="n">
        <f aca="false">COUNTIF($F277:$AJ280,"=ДД")</f>
        <v>0</v>
      </c>
      <c r="AW277" s="98" t="n">
        <f aca="false">COUNTIF($F277:$AJ280,"=П")</f>
        <v>0</v>
      </c>
      <c r="AX277" s="98" t="n">
        <f aca="false">COUNTIF($F277:$AJ280,"=ПР")</f>
        <v>0</v>
      </c>
      <c r="AY277" s="99" t="n">
        <f aca="false">COUNTIF($F277:$AJ280,"=І")</f>
        <v>0</v>
      </c>
      <c r="AZ277" s="99" t="n">
        <f aca="false">COUNTIF($F277:$AJ280,"=НЗ")</f>
        <v>0</v>
      </c>
      <c r="BA277" s="73" t="str">
        <f aca="false">IF(C277&gt;1,Графік!$D$36,"")</f>
        <v/>
      </c>
    </row>
    <row r="278" customFormat="false" ht="12.75" hidden="false" customHeight="true" outlineLevel="0" collapsed="false">
      <c r="A278" s="57"/>
      <c r="B278" s="58"/>
      <c r="C278" s="102"/>
      <c r="D278" s="60"/>
      <c r="E278" s="100"/>
      <c r="F278" s="75" t="n">
        <f aca="false">IF(F277="Р",8,"")</f>
        <v>8</v>
      </c>
      <c r="G278" s="76" t="n">
        <f aca="false">IF(G277="Р",8,"")</f>
        <v>8</v>
      </c>
      <c r="H278" s="170" t="str">
        <f aca="false">IF(H277="Р",8,"")</f>
        <v/>
      </c>
      <c r="I278" s="170" t="str">
        <f aca="false">IF(I277="Р",8,"")</f>
        <v/>
      </c>
      <c r="J278" s="170" t="n">
        <f aca="false">IF(J277="Р",8,"")</f>
        <v>8</v>
      </c>
      <c r="K278" s="170" t="n">
        <f aca="false">IF(K277="Р",8,"")</f>
        <v>8</v>
      </c>
      <c r="L278" s="170" t="n">
        <f aca="false">IF(L277="Р",8,"")</f>
        <v>8</v>
      </c>
      <c r="M278" s="170" t="n">
        <f aca="false">IF(M277="Р",8,"")</f>
        <v>8</v>
      </c>
      <c r="N278" s="170" t="str">
        <f aca="false">IF(N277="Р",8,"")</f>
        <v/>
      </c>
      <c r="O278" s="170" t="str">
        <f aca="false">IF(O277="Р",8,"")</f>
        <v/>
      </c>
      <c r="P278" s="170" t="n">
        <f aca="false">IF(P277="Р",8,"")</f>
        <v>8</v>
      </c>
      <c r="Q278" s="170" t="n">
        <f aca="false">IF(Q277="Р",8,"")</f>
        <v>8</v>
      </c>
      <c r="R278" s="170" t="n">
        <f aca="false">IF(R277="Р",8,"")</f>
        <v>8</v>
      </c>
      <c r="S278" s="170" t="n">
        <f aca="false">IF(S277="Р",8,"")</f>
        <v>8</v>
      </c>
      <c r="T278" s="170" t="str">
        <f aca="false">IF(T277="Р",8,"")</f>
        <v/>
      </c>
      <c r="U278" s="170" t="str">
        <f aca="false">IF(U277="Р",8,"")</f>
        <v/>
      </c>
      <c r="V278" s="170" t="n">
        <f aca="false">IF(V277="Р",8,"")</f>
        <v>8</v>
      </c>
      <c r="W278" s="170" t="n">
        <f aca="false">IF(W277="Р",8,"")</f>
        <v>8</v>
      </c>
      <c r="X278" s="170" t="n">
        <f aca="false">IF(X277="Р",8,"")</f>
        <v>8</v>
      </c>
      <c r="Y278" s="170" t="n">
        <f aca="false">IF(Y277="Р",8,"")</f>
        <v>8</v>
      </c>
      <c r="Z278" s="170" t="str">
        <f aca="false">IF(Z277="Р",8,"")</f>
        <v/>
      </c>
      <c r="AA278" s="170" t="str">
        <f aca="false">IF(AA277="Р",8,"")</f>
        <v/>
      </c>
      <c r="AB278" s="170" t="n">
        <f aca="false">IF(AB277="Р",8,"")</f>
        <v>8</v>
      </c>
      <c r="AC278" s="170" t="n">
        <f aca="false">IF(AC277="Р",8,"")</f>
        <v>8</v>
      </c>
      <c r="AD278" s="170" t="n">
        <f aca="false">IF(AD277="Р",8,"")</f>
        <v>8</v>
      </c>
      <c r="AE278" s="170" t="n">
        <f aca="false">IF(AE277="Р",8,"")</f>
        <v>8</v>
      </c>
      <c r="AF278" s="170" t="str">
        <f aca="false">IF(AF277="Р",8,"")</f>
        <v/>
      </c>
      <c r="AG278" s="170" t="str">
        <f aca="false">IF(AG277="Р",8,"")</f>
        <v/>
      </c>
      <c r="AH278" s="76"/>
      <c r="AI278" s="76"/>
      <c r="AJ278" s="79"/>
      <c r="AK278" s="93"/>
      <c r="AL278" s="94"/>
      <c r="AM278" s="95"/>
      <c r="AN278" s="96"/>
      <c r="AO278" s="70"/>
      <c r="AP278" s="70"/>
      <c r="AQ278" s="70"/>
      <c r="AR278" s="98"/>
      <c r="AS278" s="98"/>
      <c r="AT278" s="98"/>
      <c r="AU278" s="98"/>
      <c r="AV278" s="98"/>
      <c r="AW278" s="98"/>
      <c r="AX278" s="98"/>
      <c r="AY278" s="99"/>
      <c r="AZ278" s="99"/>
      <c r="BA278" s="73"/>
    </row>
    <row r="279" customFormat="false" ht="12.75" hidden="false" customHeight="true" outlineLevel="0" collapsed="false">
      <c r="A279" s="57"/>
      <c r="B279" s="58"/>
      <c r="C279" s="102"/>
      <c r="D279" s="60"/>
      <c r="E279" s="100"/>
      <c r="F279" s="82" t="str">
        <f aca="false">IF(F280&gt;0,"НУ","")</f>
        <v/>
      </c>
      <c r="G279" s="82" t="str">
        <f aca="false">IF(G280&gt;0,"НУ","")</f>
        <v/>
      </c>
      <c r="H279" s="82" t="str">
        <f aca="false">IF(H280&gt;0,"НУ","")</f>
        <v/>
      </c>
      <c r="I279" s="82" t="str">
        <f aca="false">IF(I280&gt;0,"НУ","")</f>
        <v/>
      </c>
      <c r="J279" s="82" t="str">
        <f aca="false">IF(J280&gt;0,"НУ","")</f>
        <v/>
      </c>
      <c r="K279" s="82" t="str">
        <f aca="false">IF(K280&gt;0,"НУ","")</f>
        <v/>
      </c>
      <c r="L279" s="82" t="str">
        <f aca="false">IF(L280&gt;0,"НУ","")</f>
        <v/>
      </c>
      <c r="M279" s="82" t="str">
        <f aca="false">IF(M280&gt;0,"НУ","")</f>
        <v/>
      </c>
      <c r="N279" s="82" t="str">
        <f aca="false">IF(N280&gt;0,"НУ","")</f>
        <v/>
      </c>
      <c r="O279" s="82" t="str">
        <f aca="false">IF(O280&gt;0,"НУ","")</f>
        <v/>
      </c>
      <c r="P279" s="82" t="str">
        <f aca="false">IF(P280&gt;0,"НУ","")</f>
        <v/>
      </c>
      <c r="Q279" s="82" t="str">
        <f aca="false">IF(Q280&gt;0,"НУ","")</f>
        <v/>
      </c>
      <c r="R279" s="82" t="str">
        <f aca="false">IF(R280&gt;0,"НУ","")</f>
        <v/>
      </c>
      <c r="S279" s="82" t="str">
        <f aca="false">IF(S280&gt;0,"НУ","")</f>
        <v/>
      </c>
      <c r="T279" s="82" t="str">
        <f aca="false">IF(T280&gt;0,"НУ","")</f>
        <v/>
      </c>
      <c r="U279" s="82" t="str">
        <f aca="false">IF(U280&gt;0,"НУ","")</f>
        <v/>
      </c>
      <c r="V279" s="82" t="str">
        <f aca="false">IF(V280&gt;0,"НУ","")</f>
        <v/>
      </c>
      <c r="W279" s="82" t="str">
        <f aca="false">IF(W280&gt;0,"НУ","")</f>
        <v/>
      </c>
      <c r="X279" s="82" t="str">
        <f aca="false">IF(X280&gt;0,"НУ","")</f>
        <v/>
      </c>
      <c r="Y279" s="82" t="str">
        <f aca="false">IF(Y280&gt;0,"НУ","")</f>
        <v/>
      </c>
      <c r="Z279" s="82" t="str">
        <f aca="false">IF(Z280&gt;0,"НУ","")</f>
        <v/>
      </c>
      <c r="AA279" s="82" t="str">
        <f aca="false">IF(AA280&gt;0,"НУ","")</f>
        <v/>
      </c>
      <c r="AB279" s="82" t="str">
        <f aca="false">IF(AB280&gt;0,"НУ","")</f>
        <v/>
      </c>
      <c r="AC279" s="82" t="str">
        <f aca="false">IF(AC280&gt;0,"НУ","")</f>
        <v/>
      </c>
      <c r="AD279" s="82" t="str">
        <f aca="false">IF(AD280&gt;0,"НУ","")</f>
        <v/>
      </c>
      <c r="AE279" s="82" t="str">
        <f aca="false">IF(AE280&gt;0,"НУ","")</f>
        <v/>
      </c>
      <c r="AF279" s="82" t="str">
        <f aca="false">IF(AF280&gt;0,"НУ","")</f>
        <v/>
      </c>
      <c r="AG279" s="82" t="str">
        <f aca="false">IF(AG280&gt;0,"НУ","")</f>
        <v/>
      </c>
      <c r="AH279" s="82"/>
      <c r="AI279" s="82"/>
      <c r="AJ279" s="173"/>
      <c r="AK279" s="93"/>
      <c r="AL279" s="94"/>
      <c r="AM279" s="95"/>
      <c r="AN279" s="96"/>
      <c r="AO279" s="70"/>
      <c r="AP279" s="70"/>
      <c r="AQ279" s="70"/>
      <c r="AR279" s="98"/>
      <c r="AS279" s="98"/>
      <c r="AT279" s="98"/>
      <c r="AU279" s="98"/>
      <c r="AV279" s="98"/>
      <c r="AW279" s="98"/>
      <c r="AX279" s="98"/>
      <c r="AY279" s="99"/>
      <c r="AZ279" s="99"/>
      <c r="BA279" s="73"/>
    </row>
    <row r="280" customFormat="false" ht="13.5" hidden="false" customHeight="true" outlineLevel="0" collapsed="false">
      <c r="A280" s="57"/>
      <c r="B280" s="58"/>
      <c r="C280" s="102"/>
      <c r="D280" s="60"/>
      <c r="E280" s="101"/>
      <c r="F280" s="87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91"/>
      <c r="AK280" s="93"/>
      <c r="AL280" s="94"/>
      <c r="AM280" s="95"/>
      <c r="AN280" s="96"/>
      <c r="AO280" s="70"/>
      <c r="AP280" s="70"/>
      <c r="AQ280" s="70"/>
      <c r="AR280" s="98"/>
      <c r="AS280" s="98"/>
      <c r="AT280" s="98"/>
      <c r="AU280" s="98"/>
      <c r="AV280" s="98"/>
      <c r="AW280" s="98"/>
      <c r="AX280" s="98"/>
      <c r="AY280" s="99"/>
      <c r="AZ280" s="99"/>
      <c r="BA280" s="73"/>
    </row>
    <row r="281" customFormat="false" ht="12.75" hidden="false" customHeight="true" outlineLevel="0" collapsed="false">
      <c r="A281" s="57" t="n">
        <v>68</v>
      </c>
      <c r="B281" s="58" t="str">
        <f aca="false">IFERROR(VLOOKUP($C281,Списки!$A$1:$C$3999,2,0),"")</f>
        <v/>
      </c>
      <c r="C281" s="102"/>
      <c r="D281" s="60" t="str">
        <f aca="false">IFERROR(VLOOKUP($C281,Списки!$A$1:$C$3999,3,0),"")</f>
        <v/>
      </c>
      <c r="E281" s="92"/>
      <c r="F281" s="61" t="str">
        <f aca="false">VLOOKUP(F$11,Графік!$A$5:$C$32,3,0)</f>
        <v>Р</v>
      </c>
      <c r="G281" s="158" t="str">
        <f aca="false">VLOOKUP(G$11,Графік!$A$5:$C$32,3,0)</f>
        <v>Р</v>
      </c>
      <c r="H281" s="158" t="str">
        <f aca="false">VLOOKUP(H$11,Графік!$A$5:$C$32,3,0)</f>
        <v>ВВ</v>
      </c>
      <c r="I281" s="158" t="str">
        <f aca="false">VLOOKUP(I$11,Графік!$A$5:$C$32,3,0)</f>
        <v>ВВ</v>
      </c>
      <c r="J281" s="158" t="str">
        <f aca="false">VLOOKUP(J$11,Графік!$A$5:$C$32,3,0)</f>
        <v>Р</v>
      </c>
      <c r="K281" s="158" t="str">
        <f aca="false">VLOOKUP(K$11,Графік!$A$5:$C$32,3,0)</f>
        <v>Р</v>
      </c>
      <c r="L281" s="158" t="str">
        <f aca="false">VLOOKUP(L$11,Графік!$A$5:$C$32,3,0)</f>
        <v>Р</v>
      </c>
      <c r="M281" s="158" t="str">
        <f aca="false">VLOOKUP(M$11,Графік!$A$5:$C$32,3,0)</f>
        <v>Р</v>
      </c>
      <c r="N281" s="158" t="str">
        <f aca="false">VLOOKUP(N$11,Графік!$A$5:$C$32,3,0)</f>
        <v>ВВ</v>
      </c>
      <c r="O281" s="158" t="str">
        <f aca="false">VLOOKUP(O$11,Графік!$A$5:$C$32,3,0)</f>
        <v>ВВ</v>
      </c>
      <c r="P281" s="158" t="str">
        <f aca="false">VLOOKUP(P$11,Графік!$A$5:$C$32,3,0)</f>
        <v>Р</v>
      </c>
      <c r="Q281" s="158" t="str">
        <f aca="false">VLOOKUP(Q$11,Графік!$A$5:$C$32,3,0)</f>
        <v>Р</v>
      </c>
      <c r="R281" s="158" t="str">
        <f aca="false">VLOOKUP(R$11,Графік!$A$5:$C$32,3,0)</f>
        <v>Р</v>
      </c>
      <c r="S281" s="158" t="str">
        <f aca="false">VLOOKUP(S$11,Графік!$A$5:$C$32,3,0)</f>
        <v>Р</v>
      </c>
      <c r="T281" s="158" t="str">
        <f aca="false">VLOOKUP(T$11,Графік!$A$5:$C$32,3,0)</f>
        <v>ВВ</v>
      </c>
      <c r="U281" s="158" t="str">
        <f aca="false">VLOOKUP(U$11,Графік!$A$5:$C$32,3,0)</f>
        <v>ВВ</v>
      </c>
      <c r="V281" s="158" t="str">
        <f aca="false">VLOOKUP(V$11,Графік!$A$5:$C$32,3,0)</f>
        <v>Р</v>
      </c>
      <c r="W281" s="158" t="str">
        <f aca="false">VLOOKUP(W$11,Графік!$A$5:$C$32,3,0)</f>
        <v>Р</v>
      </c>
      <c r="X281" s="158" t="str">
        <f aca="false">VLOOKUP(X$11,Графік!$A$5:$C$32,3,0)</f>
        <v>Р</v>
      </c>
      <c r="Y281" s="158" t="str">
        <f aca="false">VLOOKUP(Y$11,Графік!$A$5:$C$32,3,0)</f>
        <v>Р</v>
      </c>
      <c r="Z281" s="158" t="str">
        <f aca="false">VLOOKUP(Z$11,Графік!$A$5:$C$32,3,0)</f>
        <v>ВВ</v>
      </c>
      <c r="AA281" s="158" t="str">
        <f aca="false">VLOOKUP(AA$11,Графік!$A$5:$C$32,3,0)</f>
        <v>ВВ</v>
      </c>
      <c r="AB281" s="158" t="str">
        <f aca="false">VLOOKUP(AB$11,Графік!$A$5:$C$32,3,0)</f>
        <v>Р</v>
      </c>
      <c r="AC281" s="158" t="str">
        <f aca="false">VLOOKUP(AC$11,Графік!$A$5:$C$32,3,0)</f>
        <v>Р</v>
      </c>
      <c r="AD281" s="158" t="str">
        <f aca="false">VLOOKUP(AD$11,Графік!$A$5:$C$32,3,0)</f>
        <v>Р</v>
      </c>
      <c r="AE281" s="158" t="str">
        <f aca="false">VLOOKUP(AE$11,Графік!$A$5:$C$32,3,0)</f>
        <v>Р</v>
      </c>
      <c r="AF281" s="158" t="str">
        <f aca="false">VLOOKUP(AF$11,Графік!$A$5:$C$32,3,0)</f>
        <v>ВВ</v>
      </c>
      <c r="AG281" s="158" t="str">
        <f aca="false">VLOOKUP(AG$11,Графік!$A$5:$C$32,3,0)</f>
        <v>ВВ</v>
      </c>
      <c r="AH281" s="158"/>
      <c r="AI281" s="158"/>
      <c r="AJ281" s="161"/>
      <c r="AK281" s="93" t="n">
        <f aca="false">SUMIF($F281:$AJ284,"Р",$F282:$AJ282)</f>
        <v>144</v>
      </c>
      <c r="AL281" s="94" t="n">
        <f aca="false">SUMIF($F283:$AJ284,"НУ",$F284:$AJ284)</f>
        <v>0</v>
      </c>
      <c r="AM281" s="95" t="n">
        <f aca="false">SUMIF(F281:AJ284,"РВ",F282:AJ282)</f>
        <v>0</v>
      </c>
      <c r="AN281" s="96" t="n">
        <f aca="false">AK281+AL281+AM281</f>
        <v>144</v>
      </c>
      <c r="AO281" s="70" t="n">
        <f aca="false">COUNTIF($F281:$AJ284,"=Р")</f>
        <v>18</v>
      </c>
      <c r="AP281" s="97" t="n">
        <f aca="false">COUNTIF($F281:$AJ284,"=ВВ")</f>
        <v>10</v>
      </c>
      <c r="AQ281" s="97" t="n">
        <f aca="false">COUNTIF($F281:$AJ284,"=В")</f>
        <v>0</v>
      </c>
      <c r="AR281" s="98" t="n">
        <f aca="false">COUNTIF($F281:$AJ284,"=НА")</f>
        <v>0</v>
      </c>
      <c r="AS281" s="98" t="n">
        <f aca="false">COUNTIF(F281:AJ284,"=ТН")</f>
        <v>0</v>
      </c>
      <c r="AT281" s="98" t="n">
        <f aca="false">COUNTIF($F281:$AJ284,"=ВД")</f>
        <v>0</v>
      </c>
      <c r="AU281" s="98" t="n">
        <f aca="false">COUNTIF($F281:$AJ284,"=ВП")</f>
        <v>0</v>
      </c>
      <c r="AV281" s="98" t="n">
        <f aca="false">COUNTIF($F281:$AJ284,"=ДД")</f>
        <v>0</v>
      </c>
      <c r="AW281" s="98" t="n">
        <f aca="false">COUNTIF($F281:$AJ284,"=П")</f>
        <v>0</v>
      </c>
      <c r="AX281" s="98" t="n">
        <f aca="false">COUNTIF($F281:$AJ284,"=ПР")</f>
        <v>0</v>
      </c>
      <c r="AY281" s="99" t="n">
        <f aca="false">COUNTIF($F281:$AJ284,"=І")</f>
        <v>0</v>
      </c>
      <c r="AZ281" s="99" t="n">
        <f aca="false">COUNTIF($F281:$AJ284,"=НЗ")</f>
        <v>0</v>
      </c>
      <c r="BA281" s="73" t="str">
        <f aca="false">IF(C281&gt;1,Графік!$D$36,"")</f>
        <v/>
      </c>
    </row>
    <row r="282" customFormat="false" ht="12.75" hidden="false" customHeight="true" outlineLevel="0" collapsed="false">
      <c r="A282" s="57"/>
      <c r="B282" s="58"/>
      <c r="C282" s="102"/>
      <c r="D282" s="60"/>
      <c r="E282" s="100"/>
      <c r="F282" s="75" t="n">
        <f aca="false">IF(F281="Р",8,"")</f>
        <v>8</v>
      </c>
      <c r="G282" s="76" t="n">
        <f aca="false">IF(G281="Р",8,"")</f>
        <v>8</v>
      </c>
      <c r="H282" s="170" t="str">
        <f aca="false">IF(H281="Р",8,"")</f>
        <v/>
      </c>
      <c r="I282" s="170" t="str">
        <f aca="false">IF(I281="Р",8,"")</f>
        <v/>
      </c>
      <c r="J282" s="170" t="n">
        <f aca="false">IF(J281="Р",8,"")</f>
        <v>8</v>
      </c>
      <c r="K282" s="170" t="n">
        <f aca="false">IF(K281="Р",8,"")</f>
        <v>8</v>
      </c>
      <c r="L282" s="170" t="n">
        <f aca="false">IF(L281="Р",8,"")</f>
        <v>8</v>
      </c>
      <c r="M282" s="170" t="n">
        <f aca="false">IF(M281="Р",8,"")</f>
        <v>8</v>
      </c>
      <c r="N282" s="170" t="str">
        <f aca="false">IF(N281="Р",8,"")</f>
        <v/>
      </c>
      <c r="O282" s="170" t="str">
        <f aca="false">IF(O281="Р",8,"")</f>
        <v/>
      </c>
      <c r="P282" s="170" t="n">
        <f aca="false">IF(P281="Р",8,"")</f>
        <v>8</v>
      </c>
      <c r="Q282" s="170" t="n">
        <f aca="false">IF(Q281="Р",8,"")</f>
        <v>8</v>
      </c>
      <c r="R282" s="170" t="n">
        <f aca="false">IF(R281="Р",8,"")</f>
        <v>8</v>
      </c>
      <c r="S282" s="170" t="n">
        <f aca="false">IF(S281="Р",8,"")</f>
        <v>8</v>
      </c>
      <c r="T282" s="170" t="str">
        <f aca="false">IF(T281="Р",8,"")</f>
        <v/>
      </c>
      <c r="U282" s="170" t="str">
        <f aca="false">IF(U281="Р",8,"")</f>
        <v/>
      </c>
      <c r="V282" s="170" t="n">
        <f aca="false">IF(V281="Р",8,"")</f>
        <v>8</v>
      </c>
      <c r="W282" s="170" t="n">
        <f aca="false">IF(W281="Р",8,"")</f>
        <v>8</v>
      </c>
      <c r="X282" s="170" t="n">
        <f aca="false">IF(X281="Р",8,"")</f>
        <v>8</v>
      </c>
      <c r="Y282" s="170" t="n">
        <f aca="false">IF(Y281="Р",8,"")</f>
        <v>8</v>
      </c>
      <c r="Z282" s="170" t="str">
        <f aca="false">IF(Z281="Р",8,"")</f>
        <v/>
      </c>
      <c r="AA282" s="170" t="str">
        <f aca="false">IF(AA281="Р",8,"")</f>
        <v/>
      </c>
      <c r="AB282" s="170" t="n">
        <f aca="false">IF(AB281="Р",8,"")</f>
        <v>8</v>
      </c>
      <c r="AC282" s="170" t="n">
        <f aca="false">IF(AC281="Р",8,"")</f>
        <v>8</v>
      </c>
      <c r="AD282" s="170" t="n">
        <f aca="false">IF(AD281="Р",8,"")</f>
        <v>8</v>
      </c>
      <c r="AE282" s="170" t="n">
        <f aca="false">IF(AE281="Р",8,"")</f>
        <v>8</v>
      </c>
      <c r="AF282" s="170" t="str">
        <f aca="false">IF(AF281="Р",8,"")</f>
        <v/>
      </c>
      <c r="AG282" s="170" t="str">
        <f aca="false">IF(AG281="Р",8,"")</f>
        <v/>
      </c>
      <c r="AH282" s="76"/>
      <c r="AI282" s="76"/>
      <c r="AJ282" s="79"/>
      <c r="AK282" s="93"/>
      <c r="AL282" s="94"/>
      <c r="AM282" s="95"/>
      <c r="AN282" s="96"/>
      <c r="AO282" s="70"/>
      <c r="AP282" s="70"/>
      <c r="AQ282" s="70"/>
      <c r="AR282" s="98"/>
      <c r="AS282" s="98"/>
      <c r="AT282" s="98"/>
      <c r="AU282" s="98"/>
      <c r="AV282" s="98"/>
      <c r="AW282" s="98"/>
      <c r="AX282" s="98"/>
      <c r="AY282" s="99"/>
      <c r="AZ282" s="99"/>
      <c r="BA282" s="73"/>
    </row>
    <row r="283" customFormat="false" ht="12.75" hidden="false" customHeight="true" outlineLevel="0" collapsed="false">
      <c r="A283" s="57"/>
      <c r="B283" s="58"/>
      <c r="C283" s="102"/>
      <c r="D283" s="60"/>
      <c r="E283" s="100"/>
      <c r="F283" s="82" t="str">
        <f aca="false">IF(F284&gt;0,"НУ","")</f>
        <v/>
      </c>
      <c r="G283" s="82" t="str">
        <f aca="false">IF(G284&gt;0,"НУ","")</f>
        <v/>
      </c>
      <c r="H283" s="82" t="str">
        <f aca="false">IF(H284&gt;0,"НУ","")</f>
        <v/>
      </c>
      <c r="I283" s="82" t="str">
        <f aca="false">IF(I284&gt;0,"НУ","")</f>
        <v/>
      </c>
      <c r="J283" s="82" t="str">
        <f aca="false">IF(J284&gt;0,"НУ","")</f>
        <v/>
      </c>
      <c r="K283" s="82" t="str">
        <f aca="false">IF(K284&gt;0,"НУ","")</f>
        <v/>
      </c>
      <c r="L283" s="82" t="str">
        <f aca="false">IF(L284&gt;0,"НУ","")</f>
        <v/>
      </c>
      <c r="M283" s="82" t="str">
        <f aca="false">IF(M284&gt;0,"НУ","")</f>
        <v/>
      </c>
      <c r="N283" s="82" t="str">
        <f aca="false">IF(N284&gt;0,"НУ","")</f>
        <v/>
      </c>
      <c r="O283" s="82" t="str">
        <f aca="false">IF(O284&gt;0,"НУ","")</f>
        <v/>
      </c>
      <c r="P283" s="82" t="str">
        <f aca="false">IF(P284&gt;0,"НУ","")</f>
        <v/>
      </c>
      <c r="Q283" s="82" t="str">
        <f aca="false">IF(Q284&gt;0,"НУ","")</f>
        <v/>
      </c>
      <c r="R283" s="82" t="str">
        <f aca="false">IF(R284&gt;0,"НУ","")</f>
        <v/>
      </c>
      <c r="S283" s="82" t="str">
        <f aca="false">IF(S284&gt;0,"НУ","")</f>
        <v/>
      </c>
      <c r="T283" s="82" t="str">
        <f aca="false">IF(T284&gt;0,"НУ","")</f>
        <v/>
      </c>
      <c r="U283" s="82" t="str">
        <f aca="false">IF(U284&gt;0,"НУ","")</f>
        <v/>
      </c>
      <c r="V283" s="82" t="str">
        <f aca="false">IF(V284&gt;0,"НУ","")</f>
        <v/>
      </c>
      <c r="W283" s="82" t="str">
        <f aca="false">IF(W284&gt;0,"НУ","")</f>
        <v/>
      </c>
      <c r="X283" s="82" t="str">
        <f aca="false">IF(X284&gt;0,"НУ","")</f>
        <v/>
      </c>
      <c r="Y283" s="82" t="str">
        <f aca="false">IF(Y284&gt;0,"НУ","")</f>
        <v/>
      </c>
      <c r="Z283" s="82" t="str">
        <f aca="false">IF(Z284&gt;0,"НУ","")</f>
        <v/>
      </c>
      <c r="AA283" s="82" t="str">
        <f aca="false">IF(AA284&gt;0,"НУ","")</f>
        <v/>
      </c>
      <c r="AB283" s="82" t="str">
        <f aca="false">IF(AB284&gt;0,"НУ","")</f>
        <v/>
      </c>
      <c r="AC283" s="82" t="str">
        <f aca="false">IF(AC284&gt;0,"НУ","")</f>
        <v/>
      </c>
      <c r="AD283" s="82" t="str">
        <f aca="false">IF(AD284&gt;0,"НУ","")</f>
        <v/>
      </c>
      <c r="AE283" s="82" t="str">
        <f aca="false">IF(AE284&gt;0,"НУ","")</f>
        <v/>
      </c>
      <c r="AF283" s="82" t="str">
        <f aca="false">IF(AF284&gt;0,"НУ","")</f>
        <v/>
      </c>
      <c r="AG283" s="82" t="str">
        <f aca="false">IF(AG284&gt;0,"НУ","")</f>
        <v/>
      </c>
      <c r="AH283" s="82"/>
      <c r="AI283" s="82"/>
      <c r="AJ283" s="173"/>
      <c r="AK283" s="93"/>
      <c r="AL283" s="94"/>
      <c r="AM283" s="95"/>
      <c r="AN283" s="96"/>
      <c r="AO283" s="70"/>
      <c r="AP283" s="70"/>
      <c r="AQ283" s="70"/>
      <c r="AR283" s="98"/>
      <c r="AS283" s="98"/>
      <c r="AT283" s="98"/>
      <c r="AU283" s="98"/>
      <c r="AV283" s="98"/>
      <c r="AW283" s="98"/>
      <c r="AX283" s="98"/>
      <c r="AY283" s="99"/>
      <c r="AZ283" s="99"/>
      <c r="BA283" s="73"/>
    </row>
    <row r="284" customFormat="false" ht="13.5" hidden="false" customHeight="true" outlineLevel="0" collapsed="false">
      <c r="A284" s="57"/>
      <c r="B284" s="58"/>
      <c r="C284" s="102"/>
      <c r="D284" s="60"/>
      <c r="E284" s="101"/>
      <c r="F284" s="87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91"/>
      <c r="AK284" s="93"/>
      <c r="AL284" s="94"/>
      <c r="AM284" s="95"/>
      <c r="AN284" s="96"/>
      <c r="AO284" s="70"/>
      <c r="AP284" s="70"/>
      <c r="AQ284" s="70"/>
      <c r="AR284" s="98"/>
      <c r="AS284" s="98"/>
      <c r="AT284" s="98"/>
      <c r="AU284" s="98"/>
      <c r="AV284" s="98"/>
      <c r="AW284" s="98"/>
      <c r="AX284" s="98"/>
      <c r="AY284" s="99"/>
      <c r="AZ284" s="99"/>
      <c r="BA284" s="73"/>
    </row>
    <row r="285" customFormat="false" ht="12.75" hidden="false" customHeight="true" outlineLevel="0" collapsed="false">
      <c r="A285" s="57" t="n">
        <v>69</v>
      </c>
      <c r="B285" s="58" t="str">
        <f aca="false">IFERROR(VLOOKUP($C285,Списки!$A$1:$C$3999,2,0),"")</f>
        <v/>
      </c>
      <c r="C285" s="102"/>
      <c r="D285" s="60" t="str">
        <f aca="false">IFERROR(VLOOKUP($C285,Списки!$A$1:$C$3999,3,0),"")</f>
        <v/>
      </c>
      <c r="E285" s="92"/>
      <c r="F285" s="61" t="str">
        <f aca="false">VLOOKUP(F$11,Графік!$A$5:$C$32,3,0)</f>
        <v>Р</v>
      </c>
      <c r="G285" s="158" t="str">
        <f aca="false">VLOOKUP(G$11,Графік!$A$5:$C$32,3,0)</f>
        <v>Р</v>
      </c>
      <c r="H285" s="158" t="str">
        <f aca="false">VLOOKUP(H$11,Графік!$A$5:$C$32,3,0)</f>
        <v>ВВ</v>
      </c>
      <c r="I285" s="158" t="str">
        <f aca="false">VLOOKUP(I$11,Графік!$A$5:$C$32,3,0)</f>
        <v>ВВ</v>
      </c>
      <c r="J285" s="158" t="str">
        <f aca="false">VLOOKUP(J$11,Графік!$A$5:$C$32,3,0)</f>
        <v>Р</v>
      </c>
      <c r="K285" s="158" t="str">
        <f aca="false">VLOOKUP(K$11,Графік!$A$5:$C$32,3,0)</f>
        <v>Р</v>
      </c>
      <c r="L285" s="158" t="str">
        <f aca="false">VLOOKUP(L$11,Графік!$A$5:$C$32,3,0)</f>
        <v>Р</v>
      </c>
      <c r="M285" s="158" t="str">
        <f aca="false">VLOOKUP(M$11,Графік!$A$5:$C$32,3,0)</f>
        <v>Р</v>
      </c>
      <c r="N285" s="158" t="str">
        <f aca="false">VLOOKUP(N$11,Графік!$A$5:$C$32,3,0)</f>
        <v>ВВ</v>
      </c>
      <c r="O285" s="158" t="str">
        <f aca="false">VLOOKUP(O$11,Графік!$A$5:$C$32,3,0)</f>
        <v>ВВ</v>
      </c>
      <c r="P285" s="158" t="str">
        <f aca="false">VLOOKUP(P$11,Графік!$A$5:$C$32,3,0)</f>
        <v>Р</v>
      </c>
      <c r="Q285" s="158" t="str">
        <f aca="false">VLOOKUP(Q$11,Графік!$A$5:$C$32,3,0)</f>
        <v>Р</v>
      </c>
      <c r="R285" s="158" t="str">
        <f aca="false">VLOOKUP(R$11,Графік!$A$5:$C$32,3,0)</f>
        <v>Р</v>
      </c>
      <c r="S285" s="158" t="str">
        <f aca="false">VLOOKUP(S$11,Графік!$A$5:$C$32,3,0)</f>
        <v>Р</v>
      </c>
      <c r="T285" s="158" t="str">
        <f aca="false">VLOOKUP(T$11,Графік!$A$5:$C$32,3,0)</f>
        <v>ВВ</v>
      </c>
      <c r="U285" s="158" t="str">
        <f aca="false">VLOOKUP(U$11,Графік!$A$5:$C$32,3,0)</f>
        <v>ВВ</v>
      </c>
      <c r="V285" s="158" t="str">
        <f aca="false">VLOOKUP(V$11,Графік!$A$5:$C$32,3,0)</f>
        <v>Р</v>
      </c>
      <c r="W285" s="158" t="str">
        <f aca="false">VLOOKUP(W$11,Графік!$A$5:$C$32,3,0)</f>
        <v>Р</v>
      </c>
      <c r="X285" s="158" t="str">
        <f aca="false">VLOOKUP(X$11,Графік!$A$5:$C$32,3,0)</f>
        <v>Р</v>
      </c>
      <c r="Y285" s="158" t="str">
        <f aca="false">VLOOKUP(Y$11,Графік!$A$5:$C$32,3,0)</f>
        <v>Р</v>
      </c>
      <c r="Z285" s="158" t="str">
        <f aca="false">VLOOKUP(Z$11,Графік!$A$5:$C$32,3,0)</f>
        <v>ВВ</v>
      </c>
      <c r="AA285" s="158" t="str">
        <f aca="false">VLOOKUP(AA$11,Графік!$A$5:$C$32,3,0)</f>
        <v>ВВ</v>
      </c>
      <c r="AB285" s="158" t="str">
        <f aca="false">VLOOKUP(AB$11,Графік!$A$5:$C$32,3,0)</f>
        <v>Р</v>
      </c>
      <c r="AC285" s="158" t="str">
        <f aca="false">VLOOKUP(AC$11,Графік!$A$5:$C$32,3,0)</f>
        <v>Р</v>
      </c>
      <c r="AD285" s="158" t="str">
        <f aca="false">VLOOKUP(AD$11,Графік!$A$5:$C$32,3,0)</f>
        <v>Р</v>
      </c>
      <c r="AE285" s="158" t="str">
        <f aca="false">VLOOKUP(AE$11,Графік!$A$5:$C$32,3,0)</f>
        <v>Р</v>
      </c>
      <c r="AF285" s="158" t="str">
        <f aca="false">VLOOKUP(AF$11,Графік!$A$5:$C$32,3,0)</f>
        <v>ВВ</v>
      </c>
      <c r="AG285" s="158" t="str">
        <f aca="false">VLOOKUP(AG$11,Графік!$A$5:$C$32,3,0)</f>
        <v>ВВ</v>
      </c>
      <c r="AH285" s="158"/>
      <c r="AI285" s="158"/>
      <c r="AJ285" s="161"/>
      <c r="AK285" s="93" t="n">
        <f aca="false">SUMIF($F285:$AJ288,"Р",$F286:$AJ286)</f>
        <v>144</v>
      </c>
      <c r="AL285" s="94" t="n">
        <f aca="false">SUMIF($F287:$AJ288,"НУ",$F288:$AJ288)</f>
        <v>0</v>
      </c>
      <c r="AM285" s="95" t="n">
        <f aca="false">SUMIF(F285:AJ288,"РВ",F286:AJ286)</f>
        <v>0</v>
      </c>
      <c r="AN285" s="96" t="n">
        <f aca="false">AK285+AL285+AM285</f>
        <v>144</v>
      </c>
      <c r="AO285" s="70" t="n">
        <f aca="false">COUNTIF($F285:$AJ288,"=Р")</f>
        <v>18</v>
      </c>
      <c r="AP285" s="97" t="n">
        <f aca="false">COUNTIF($F285:$AJ288,"=ВВ")</f>
        <v>10</v>
      </c>
      <c r="AQ285" s="97" t="n">
        <f aca="false">COUNTIF($F285:$AJ288,"=В")</f>
        <v>0</v>
      </c>
      <c r="AR285" s="98" t="n">
        <f aca="false">COUNTIF($F285:$AJ288,"=НА")</f>
        <v>0</v>
      </c>
      <c r="AS285" s="98" t="n">
        <f aca="false">COUNTIF(F285:AJ288,"=ТН")</f>
        <v>0</v>
      </c>
      <c r="AT285" s="98" t="n">
        <f aca="false">COUNTIF($F285:$AJ288,"=ВД")</f>
        <v>0</v>
      </c>
      <c r="AU285" s="98" t="n">
        <f aca="false">COUNTIF($F285:$AJ288,"=ВП")</f>
        <v>0</v>
      </c>
      <c r="AV285" s="98" t="n">
        <f aca="false">COUNTIF($F285:$AJ288,"=ДД")</f>
        <v>0</v>
      </c>
      <c r="AW285" s="98" t="n">
        <f aca="false">COUNTIF($F285:$AJ288,"=П")</f>
        <v>0</v>
      </c>
      <c r="AX285" s="98" t="n">
        <f aca="false">COUNTIF($F285:$AJ288,"=ПР")</f>
        <v>0</v>
      </c>
      <c r="AY285" s="99" t="n">
        <f aca="false">COUNTIF($F285:$AJ288,"=І")</f>
        <v>0</v>
      </c>
      <c r="AZ285" s="99" t="n">
        <f aca="false">COUNTIF($F285:$AJ288,"=НЗ")</f>
        <v>0</v>
      </c>
      <c r="BA285" s="73" t="str">
        <f aca="false">IF(C285&gt;1,Графік!$D$36,"")</f>
        <v/>
      </c>
    </row>
    <row r="286" customFormat="false" ht="12.75" hidden="false" customHeight="true" outlineLevel="0" collapsed="false">
      <c r="A286" s="57"/>
      <c r="B286" s="58"/>
      <c r="C286" s="102"/>
      <c r="D286" s="60"/>
      <c r="E286" s="100"/>
      <c r="F286" s="75" t="n">
        <f aca="false">IF(F285="Р",8,"")</f>
        <v>8</v>
      </c>
      <c r="G286" s="76" t="n">
        <f aca="false">IF(G285="Р",8,"")</f>
        <v>8</v>
      </c>
      <c r="H286" s="170" t="str">
        <f aca="false">IF(H285="Р",8,"")</f>
        <v/>
      </c>
      <c r="I286" s="170" t="str">
        <f aca="false">IF(I285="Р",8,"")</f>
        <v/>
      </c>
      <c r="J286" s="170" t="n">
        <f aca="false">IF(J285="Р",8,"")</f>
        <v>8</v>
      </c>
      <c r="K286" s="170" t="n">
        <f aca="false">IF(K285="Р",8,"")</f>
        <v>8</v>
      </c>
      <c r="L286" s="170" t="n">
        <f aca="false">IF(L285="Р",8,"")</f>
        <v>8</v>
      </c>
      <c r="M286" s="170" t="n">
        <f aca="false">IF(M285="Р",8,"")</f>
        <v>8</v>
      </c>
      <c r="N286" s="170" t="str">
        <f aca="false">IF(N285="Р",8,"")</f>
        <v/>
      </c>
      <c r="O286" s="170" t="str">
        <f aca="false">IF(O285="Р",8,"")</f>
        <v/>
      </c>
      <c r="P286" s="170" t="n">
        <f aca="false">IF(P285="Р",8,"")</f>
        <v>8</v>
      </c>
      <c r="Q286" s="170" t="n">
        <f aca="false">IF(Q285="Р",8,"")</f>
        <v>8</v>
      </c>
      <c r="R286" s="170" t="n">
        <f aca="false">IF(R285="Р",8,"")</f>
        <v>8</v>
      </c>
      <c r="S286" s="170" t="n">
        <f aca="false">IF(S285="Р",8,"")</f>
        <v>8</v>
      </c>
      <c r="T286" s="170" t="str">
        <f aca="false">IF(T285="Р",8,"")</f>
        <v/>
      </c>
      <c r="U286" s="170" t="str">
        <f aca="false">IF(U285="Р",8,"")</f>
        <v/>
      </c>
      <c r="V286" s="170" t="n">
        <f aca="false">IF(V285="Р",8,"")</f>
        <v>8</v>
      </c>
      <c r="W286" s="170" t="n">
        <f aca="false">IF(W285="Р",8,"")</f>
        <v>8</v>
      </c>
      <c r="X286" s="170" t="n">
        <f aca="false">IF(X285="Р",8,"")</f>
        <v>8</v>
      </c>
      <c r="Y286" s="170" t="n">
        <f aca="false">IF(Y285="Р",8,"")</f>
        <v>8</v>
      </c>
      <c r="Z286" s="170" t="str">
        <f aca="false">IF(Z285="Р",8,"")</f>
        <v/>
      </c>
      <c r="AA286" s="170" t="str">
        <f aca="false">IF(AA285="Р",8,"")</f>
        <v/>
      </c>
      <c r="AB286" s="170" t="n">
        <f aca="false">IF(AB285="Р",8,"")</f>
        <v>8</v>
      </c>
      <c r="AC286" s="170" t="n">
        <f aca="false">IF(AC285="Р",8,"")</f>
        <v>8</v>
      </c>
      <c r="AD286" s="170" t="n">
        <f aca="false">IF(AD285="Р",8,"")</f>
        <v>8</v>
      </c>
      <c r="AE286" s="170" t="n">
        <f aca="false">IF(AE285="Р",8,"")</f>
        <v>8</v>
      </c>
      <c r="AF286" s="170" t="str">
        <f aca="false">IF(AF285="Р",8,"")</f>
        <v/>
      </c>
      <c r="AG286" s="170" t="str">
        <f aca="false">IF(AG285="Р",8,"")</f>
        <v/>
      </c>
      <c r="AH286" s="76"/>
      <c r="AI286" s="76"/>
      <c r="AJ286" s="79"/>
      <c r="AK286" s="93"/>
      <c r="AL286" s="94"/>
      <c r="AM286" s="95"/>
      <c r="AN286" s="96"/>
      <c r="AO286" s="70"/>
      <c r="AP286" s="70"/>
      <c r="AQ286" s="70"/>
      <c r="AR286" s="98"/>
      <c r="AS286" s="98"/>
      <c r="AT286" s="98"/>
      <c r="AU286" s="98"/>
      <c r="AV286" s="98"/>
      <c r="AW286" s="98"/>
      <c r="AX286" s="98"/>
      <c r="AY286" s="99"/>
      <c r="AZ286" s="99"/>
      <c r="BA286" s="73"/>
    </row>
    <row r="287" customFormat="false" ht="12.75" hidden="false" customHeight="true" outlineLevel="0" collapsed="false">
      <c r="A287" s="57"/>
      <c r="B287" s="58"/>
      <c r="C287" s="102"/>
      <c r="D287" s="60"/>
      <c r="E287" s="100"/>
      <c r="F287" s="82" t="str">
        <f aca="false">IF(F288&gt;0,"НУ","")</f>
        <v/>
      </c>
      <c r="G287" s="82" t="str">
        <f aca="false">IF(G288&gt;0,"НУ","")</f>
        <v/>
      </c>
      <c r="H287" s="82" t="str">
        <f aca="false">IF(H288&gt;0,"НУ","")</f>
        <v/>
      </c>
      <c r="I287" s="82" t="str">
        <f aca="false">IF(I288&gt;0,"НУ","")</f>
        <v/>
      </c>
      <c r="J287" s="82" t="str">
        <f aca="false">IF(J288&gt;0,"НУ","")</f>
        <v/>
      </c>
      <c r="K287" s="82" t="str">
        <f aca="false">IF(K288&gt;0,"НУ","")</f>
        <v/>
      </c>
      <c r="L287" s="82" t="str">
        <f aca="false">IF(L288&gt;0,"НУ","")</f>
        <v/>
      </c>
      <c r="M287" s="82" t="str">
        <f aca="false">IF(M288&gt;0,"НУ","")</f>
        <v/>
      </c>
      <c r="N287" s="82" t="str">
        <f aca="false">IF(N288&gt;0,"НУ","")</f>
        <v/>
      </c>
      <c r="O287" s="82" t="str">
        <f aca="false">IF(O288&gt;0,"НУ","")</f>
        <v/>
      </c>
      <c r="P287" s="82" t="str">
        <f aca="false">IF(P288&gt;0,"НУ","")</f>
        <v/>
      </c>
      <c r="Q287" s="82" t="str">
        <f aca="false">IF(Q288&gt;0,"НУ","")</f>
        <v/>
      </c>
      <c r="R287" s="82" t="str">
        <f aca="false">IF(R288&gt;0,"НУ","")</f>
        <v/>
      </c>
      <c r="S287" s="82" t="str">
        <f aca="false">IF(S288&gt;0,"НУ","")</f>
        <v/>
      </c>
      <c r="T287" s="82" t="str">
        <f aca="false">IF(T288&gt;0,"НУ","")</f>
        <v/>
      </c>
      <c r="U287" s="82" t="str">
        <f aca="false">IF(U288&gt;0,"НУ","")</f>
        <v/>
      </c>
      <c r="V287" s="82" t="str">
        <f aca="false">IF(V288&gt;0,"НУ","")</f>
        <v/>
      </c>
      <c r="W287" s="82" t="str">
        <f aca="false">IF(W288&gt;0,"НУ","")</f>
        <v/>
      </c>
      <c r="X287" s="82" t="str">
        <f aca="false">IF(X288&gt;0,"НУ","")</f>
        <v/>
      </c>
      <c r="Y287" s="82" t="str">
        <f aca="false">IF(Y288&gt;0,"НУ","")</f>
        <v/>
      </c>
      <c r="Z287" s="82" t="str">
        <f aca="false">IF(Z288&gt;0,"НУ","")</f>
        <v/>
      </c>
      <c r="AA287" s="82" t="str">
        <f aca="false">IF(AA288&gt;0,"НУ","")</f>
        <v/>
      </c>
      <c r="AB287" s="82" t="str">
        <f aca="false">IF(AB288&gt;0,"НУ","")</f>
        <v/>
      </c>
      <c r="AC287" s="82" t="str">
        <f aca="false">IF(AC288&gt;0,"НУ","")</f>
        <v/>
      </c>
      <c r="AD287" s="82" t="str">
        <f aca="false">IF(AD288&gt;0,"НУ","")</f>
        <v/>
      </c>
      <c r="AE287" s="82" t="str">
        <f aca="false">IF(AE288&gt;0,"НУ","")</f>
        <v/>
      </c>
      <c r="AF287" s="82" t="str">
        <f aca="false">IF(AF288&gt;0,"НУ","")</f>
        <v/>
      </c>
      <c r="AG287" s="82" t="str">
        <f aca="false">IF(AG288&gt;0,"НУ","")</f>
        <v/>
      </c>
      <c r="AH287" s="82"/>
      <c r="AI287" s="82"/>
      <c r="AJ287" s="173"/>
      <c r="AK287" s="93"/>
      <c r="AL287" s="94"/>
      <c r="AM287" s="95"/>
      <c r="AN287" s="96"/>
      <c r="AO287" s="70"/>
      <c r="AP287" s="70"/>
      <c r="AQ287" s="70"/>
      <c r="AR287" s="98"/>
      <c r="AS287" s="98"/>
      <c r="AT287" s="98"/>
      <c r="AU287" s="98"/>
      <c r="AV287" s="98"/>
      <c r="AW287" s="98"/>
      <c r="AX287" s="98"/>
      <c r="AY287" s="99"/>
      <c r="AZ287" s="99"/>
      <c r="BA287" s="73"/>
    </row>
    <row r="288" customFormat="false" ht="13.5" hidden="false" customHeight="true" outlineLevel="0" collapsed="false">
      <c r="A288" s="57"/>
      <c r="B288" s="58"/>
      <c r="C288" s="102"/>
      <c r="D288" s="60"/>
      <c r="E288" s="101"/>
      <c r="F288" s="87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91"/>
      <c r="AK288" s="93"/>
      <c r="AL288" s="94"/>
      <c r="AM288" s="95"/>
      <c r="AN288" s="96"/>
      <c r="AO288" s="70"/>
      <c r="AP288" s="70"/>
      <c r="AQ288" s="70"/>
      <c r="AR288" s="98"/>
      <c r="AS288" s="98"/>
      <c r="AT288" s="98"/>
      <c r="AU288" s="98"/>
      <c r="AV288" s="98"/>
      <c r="AW288" s="98"/>
      <c r="AX288" s="98"/>
      <c r="AY288" s="99"/>
      <c r="AZ288" s="99"/>
      <c r="BA288" s="73"/>
    </row>
    <row r="289" customFormat="false" ht="12.75" hidden="false" customHeight="true" outlineLevel="0" collapsed="false">
      <c r="A289" s="57" t="n">
        <v>70</v>
      </c>
      <c r="B289" s="58" t="str">
        <f aca="false">IFERROR(VLOOKUP($C289,Списки!$A$1:$C$3999,2,0),"")</f>
        <v/>
      </c>
      <c r="C289" s="102"/>
      <c r="D289" s="60" t="str">
        <f aca="false">IFERROR(VLOOKUP($C289,Списки!$A$1:$C$3999,3,0),"")</f>
        <v/>
      </c>
      <c r="E289" s="92"/>
      <c r="F289" s="61" t="str">
        <f aca="false">VLOOKUP(F$11,Графік!$A$5:$C$32,3,0)</f>
        <v>Р</v>
      </c>
      <c r="G289" s="158" t="str">
        <f aca="false">VLOOKUP(G$11,Графік!$A$5:$C$32,3,0)</f>
        <v>Р</v>
      </c>
      <c r="H289" s="158" t="str">
        <f aca="false">VLOOKUP(H$11,Графік!$A$5:$C$32,3,0)</f>
        <v>ВВ</v>
      </c>
      <c r="I289" s="158" t="str">
        <f aca="false">VLOOKUP(I$11,Графік!$A$5:$C$32,3,0)</f>
        <v>ВВ</v>
      </c>
      <c r="J289" s="158" t="str">
        <f aca="false">VLOOKUP(J$11,Графік!$A$5:$C$32,3,0)</f>
        <v>Р</v>
      </c>
      <c r="K289" s="158" t="str">
        <f aca="false">VLOOKUP(K$11,Графік!$A$5:$C$32,3,0)</f>
        <v>Р</v>
      </c>
      <c r="L289" s="158" t="str">
        <f aca="false">VLOOKUP(L$11,Графік!$A$5:$C$32,3,0)</f>
        <v>Р</v>
      </c>
      <c r="M289" s="158" t="str">
        <f aca="false">VLOOKUP(M$11,Графік!$A$5:$C$32,3,0)</f>
        <v>Р</v>
      </c>
      <c r="N289" s="158" t="str">
        <f aca="false">VLOOKUP(N$11,Графік!$A$5:$C$32,3,0)</f>
        <v>ВВ</v>
      </c>
      <c r="O289" s="158" t="str">
        <f aca="false">VLOOKUP(O$11,Графік!$A$5:$C$32,3,0)</f>
        <v>ВВ</v>
      </c>
      <c r="P289" s="158" t="str">
        <f aca="false">VLOOKUP(P$11,Графік!$A$5:$C$32,3,0)</f>
        <v>Р</v>
      </c>
      <c r="Q289" s="158" t="str">
        <f aca="false">VLOOKUP(Q$11,Графік!$A$5:$C$32,3,0)</f>
        <v>Р</v>
      </c>
      <c r="R289" s="158" t="str">
        <f aca="false">VLOOKUP(R$11,Графік!$A$5:$C$32,3,0)</f>
        <v>Р</v>
      </c>
      <c r="S289" s="158" t="str">
        <f aca="false">VLOOKUP(S$11,Графік!$A$5:$C$32,3,0)</f>
        <v>Р</v>
      </c>
      <c r="T289" s="158" t="str">
        <f aca="false">VLOOKUP(T$11,Графік!$A$5:$C$32,3,0)</f>
        <v>ВВ</v>
      </c>
      <c r="U289" s="158" t="str">
        <f aca="false">VLOOKUP(U$11,Графік!$A$5:$C$32,3,0)</f>
        <v>ВВ</v>
      </c>
      <c r="V289" s="158" t="str">
        <f aca="false">VLOOKUP(V$11,Графік!$A$5:$C$32,3,0)</f>
        <v>Р</v>
      </c>
      <c r="W289" s="158" t="str">
        <f aca="false">VLOOKUP(W$11,Графік!$A$5:$C$32,3,0)</f>
        <v>Р</v>
      </c>
      <c r="X289" s="158" t="str">
        <f aca="false">VLOOKUP(X$11,Графік!$A$5:$C$32,3,0)</f>
        <v>Р</v>
      </c>
      <c r="Y289" s="158" t="str">
        <f aca="false">VLOOKUP(Y$11,Графік!$A$5:$C$32,3,0)</f>
        <v>Р</v>
      </c>
      <c r="Z289" s="158" t="str">
        <f aca="false">VLOOKUP(Z$11,Графік!$A$5:$C$32,3,0)</f>
        <v>ВВ</v>
      </c>
      <c r="AA289" s="158" t="str">
        <f aca="false">VLOOKUP(AA$11,Графік!$A$5:$C$32,3,0)</f>
        <v>ВВ</v>
      </c>
      <c r="AB289" s="158" t="str">
        <f aca="false">VLOOKUP(AB$11,Графік!$A$5:$C$32,3,0)</f>
        <v>Р</v>
      </c>
      <c r="AC289" s="158" t="str">
        <f aca="false">VLOOKUP(AC$11,Графік!$A$5:$C$32,3,0)</f>
        <v>Р</v>
      </c>
      <c r="AD289" s="158" t="str">
        <f aca="false">VLOOKUP(AD$11,Графік!$A$5:$C$32,3,0)</f>
        <v>Р</v>
      </c>
      <c r="AE289" s="158" t="str">
        <f aca="false">VLOOKUP(AE$11,Графік!$A$5:$C$32,3,0)</f>
        <v>Р</v>
      </c>
      <c r="AF289" s="158" t="str">
        <f aca="false">VLOOKUP(AF$11,Графік!$A$5:$C$32,3,0)</f>
        <v>ВВ</v>
      </c>
      <c r="AG289" s="158" t="str">
        <f aca="false">VLOOKUP(AG$11,Графік!$A$5:$C$32,3,0)</f>
        <v>ВВ</v>
      </c>
      <c r="AH289" s="158"/>
      <c r="AI289" s="158"/>
      <c r="AJ289" s="161"/>
      <c r="AK289" s="93" t="n">
        <f aca="false">SUMIF($F289:$AJ292,"Р",$F290:$AJ290)</f>
        <v>144</v>
      </c>
      <c r="AL289" s="94" t="n">
        <f aca="false">SUMIF($F291:$AJ292,"НУ",$F292:$AJ292)</f>
        <v>0</v>
      </c>
      <c r="AM289" s="95" t="n">
        <f aca="false">SUMIF(F289:AJ292,"РВ",F290:AJ290)</f>
        <v>0</v>
      </c>
      <c r="AN289" s="96" t="n">
        <f aca="false">AK289+AL289+AM289</f>
        <v>144</v>
      </c>
      <c r="AO289" s="70" t="n">
        <f aca="false">COUNTIF($F289:$AJ292,"=Р")</f>
        <v>18</v>
      </c>
      <c r="AP289" s="97" t="n">
        <f aca="false">COUNTIF($F289:$AJ292,"=ВВ")</f>
        <v>10</v>
      </c>
      <c r="AQ289" s="97" t="n">
        <f aca="false">COUNTIF($F289:$AJ292,"=В")</f>
        <v>0</v>
      </c>
      <c r="AR289" s="98" t="n">
        <f aca="false">COUNTIF($F289:$AJ292,"=НА")</f>
        <v>0</v>
      </c>
      <c r="AS289" s="98" t="n">
        <f aca="false">COUNTIF(F289:AJ292,"=ТН")</f>
        <v>0</v>
      </c>
      <c r="AT289" s="98" t="n">
        <f aca="false">COUNTIF($F289:$AJ292,"=ВД")</f>
        <v>0</v>
      </c>
      <c r="AU289" s="98" t="n">
        <f aca="false">COUNTIF($F289:$AJ292,"=ВП")</f>
        <v>0</v>
      </c>
      <c r="AV289" s="98" t="n">
        <f aca="false">COUNTIF($F289:$AJ292,"=ДД")</f>
        <v>0</v>
      </c>
      <c r="AW289" s="98" t="n">
        <f aca="false">COUNTIF($F289:$AJ292,"=П")</f>
        <v>0</v>
      </c>
      <c r="AX289" s="98" t="n">
        <f aca="false">COUNTIF($F289:$AJ292,"=ПР")</f>
        <v>0</v>
      </c>
      <c r="AY289" s="99" t="n">
        <f aca="false">COUNTIF($F289:$AJ292,"=І")</f>
        <v>0</v>
      </c>
      <c r="AZ289" s="99" t="n">
        <f aca="false">COUNTIF($F289:$AJ292,"=НЗ")</f>
        <v>0</v>
      </c>
      <c r="BA289" s="73" t="str">
        <f aca="false">IF(C289&gt;1,Графік!$D$36,"")</f>
        <v/>
      </c>
    </row>
    <row r="290" customFormat="false" ht="12.75" hidden="false" customHeight="true" outlineLevel="0" collapsed="false">
      <c r="A290" s="57"/>
      <c r="B290" s="58"/>
      <c r="C290" s="102"/>
      <c r="D290" s="60"/>
      <c r="E290" s="100"/>
      <c r="F290" s="75" t="n">
        <f aca="false">IF(F289="Р",8,"")</f>
        <v>8</v>
      </c>
      <c r="G290" s="76" t="n">
        <f aca="false">IF(G289="Р",8,"")</f>
        <v>8</v>
      </c>
      <c r="H290" s="170" t="str">
        <f aca="false">IF(H289="Р",8,"")</f>
        <v/>
      </c>
      <c r="I290" s="170" t="str">
        <f aca="false">IF(I289="Р",8,"")</f>
        <v/>
      </c>
      <c r="J290" s="170" t="n">
        <f aca="false">IF(J289="Р",8,"")</f>
        <v>8</v>
      </c>
      <c r="K290" s="170" t="n">
        <f aca="false">IF(K289="Р",8,"")</f>
        <v>8</v>
      </c>
      <c r="L290" s="170" t="n">
        <f aca="false">IF(L289="Р",8,"")</f>
        <v>8</v>
      </c>
      <c r="M290" s="170" t="n">
        <f aca="false">IF(M289="Р",8,"")</f>
        <v>8</v>
      </c>
      <c r="N290" s="170" t="str">
        <f aca="false">IF(N289="Р",8,"")</f>
        <v/>
      </c>
      <c r="O290" s="170" t="str">
        <f aca="false">IF(O289="Р",8,"")</f>
        <v/>
      </c>
      <c r="P290" s="170" t="n">
        <f aca="false">IF(P289="Р",8,"")</f>
        <v>8</v>
      </c>
      <c r="Q290" s="170" t="n">
        <f aca="false">IF(Q289="Р",8,"")</f>
        <v>8</v>
      </c>
      <c r="R290" s="170" t="n">
        <f aca="false">IF(R289="Р",8,"")</f>
        <v>8</v>
      </c>
      <c r="S290" s="170" t="n">
        <f aca="false">IF(S289="Р",8,"")</f>
        <v>8</v>
      </c>
      <c r="T290" s="170" t="str">
        <f aca="false">IF(T289="Р",8,"")</f>
        <v/>
      </c>
      <c r="U290" s="170" t="str">
        <f aca="false">IF(U289="Р",8,"")</f>
        <v/>
      </c>
      <c r="V290" s="170" t="n">
        <f aca="false">IF(V289="Р",8,"")</f>
        <v>8</v>
      </c>
      <c r="W290" s="170" t="n">
        <f aca="false">IF(W289="Р",8,"")</f>
        <v>8</v>
      </c>
      <c r="X290" s="170" t="n">
        <f aca="false">IF(X289="Р",8,"")</f>
        <v>8</v>
      </c>
      <c r="Y290" s="170" t="n">
        <f aca="false">IF(Y289="Р",8,"")</f>
        <v>8</v>
      </c>
      <c r="Z290" s="170" t="str">
        <f aca="false">IF(Z289="Р",8,"")</f>
        <v/>
      </c>
      <c r="AA290" s="170" t="str">
        <f aca="false">IF(AA289="Р",8,"")</f>
        <v/>
      </c>
      <c r="AB290" s="170" t="n">
        <f aca="false">IF(AB289="Р",8,"")</f>
        <v>8</v>
      </c>
      <c r="AC290" s="170" t="n">
        <f aca="false">IF(AC289="Р",8,"")</f>
        <v>8</v>
      </c>
      <c r="AD290" s="170" t="n">
        <f aca="false">IF(AD289="Р",8,"")</f>
        <v>8</v>
      </c>
      <c r="AE290" s="170" t="n">
        <f aca="false">IF(AE289="Р",8,"")</f>
        <v>8</v>
      </c>
      <c r="AF290" s="170" t="str">
        <f aca="false">IF(AF289="Р",8,"")</f>
        <v/>
      </c>
      <c r="AG290" s="170" t="str">
        <f aca="false">IF(AG289="Р",8,"")</f>
        <v/>
      </c>
      <c r="AH290" s="76"/>
      <c r="AI290" s="76"/>
      <c r="AJ290" s="79"/>
      <c r="AK290" s="93"/>
      <c r="AL290" s="94"/>
      <c r="AM290" s="95"/>
      <c r="AN290" s="96"/>
      <c r="AO290" s="70"/>
      <c r="AP290" s="70"/>
      <c r="AQ290" s="70"/>
      <c r="AR290" s="98"/>
      <c r="AS290" s="98"/>
      <c r="AT290" s="98"/>
      <c r="AU290" s="98"/>
      <c r="AV290" s="98"/>
      <c r="AW290" s="98"/>
      <c r="AX290" s="98"/>
      <c r="AY290" s="99"/>
      <c r="AZ290" s="99"/>
      <c r="BA290" s="73"/>
    </row>
    <row r="291" customFormat="false" ht="12.75" hidden="false" customHeight="true" outlineLevel="0" collapsed="false">
      <c r="A291" s="57"/>
      <c r="B291" s="58"/>
      <c r="C291" s="102"/>
      <c r="D291" s="60"/>
      <c r="E291" s="100"/>
      <c r="F291" s="82" t="str">
        <f aca="false">IF(F292&gt;0,"НУ","")</f>
        <v/>
      </c>
      <c r="G291" s="82" t="str">
        <f aca="false">IF(G292&gt;0,"НУ","")</f>
        <v/>
      </c>
      <c r="H291" s="82" t="str">
        <f aca="false">IF(H292&gt;0,"НУ","")</f>
        <v/>
      </c>
      <c r="I291" s="82" t="str">
        <f aca="false">IF(I292&gt;0,"НУ","")</f>
        <v/>
      </c>
      <c r="J291" s="82" t="str">
        <f aca="false">IF(J292&gt;0,"НУ","")</f>
        <v/>
      </c>
      <c r="K291" s="82" t="str">
        <f aca="false">IF(K292&gt;0,"НУ","")</f>
        <v/>
      </c>
      <c r="L291" s="82" t="str">
        <f aca="false">IF(L292&gt;0,"НУ","")</f>
        <v/>
      </c>
      <c r="M291" s="82" t="str">
        <f aca="false">IF(M292&gt;0,"НУ","")</f>
        <v/>
      </c>
      <c r="N291" s="82" t="str">
        <f aca="false">IF(N292&gt;0,"НУ","")</f>
        <v/>
      </c>
      <c r="O291" s="82" t="str">
        <f aca="false">IF(O292&gt;0,"НУ","")</f>
        <v/>
      </c>
      <c r="P291" s="82" t="str">
        <f aca="false">IF(P292&gt;0,"НУ","")</f>
        <v/>
      </c>
      <c r="Q291" s="82" t="str">
        <f aca="false">IF(Q292&gt;0,"НУ","")</f>
        <v/>
      </c>
      <c r="R291" s="82" t="str">
        <f aca="false">IF(R292&gt;0,"НУ","")</f>
        <v/>
      </c>
      <c r="S291" s="82" t="str">
        <f aca="false">IF(S292&gt;0,"НУ","")</f>
        <v/>
      </c>
      <c r="T291" s="82" t="str">
        <f aca="false">IF(T292&gt;0,"НУ","")</f>
        <v/>
      </c>
      <c r="U291" s="82" t="str">
        <f aca="false">IF(U292&gt;0,"НУ","")</f>
        <v/>
      </c>
      <c r="V291" s="82" t="str">
        <f aca="false">IF(V292&gt;0,"НУ","")</f>
        <v/>
      </c>
      <c r="W291" s="82" t="str">
        <f aca="false">IF(W292&gt;0,"НУ","")</f>
        <v/>
      </c>
      <c r="X291" s="82" t="str">
        <f aca="false">IF(X292&gt;0,"НУ","")</f>
        <v/>
      </c>
      <c r="Y291" s="82" t="str">
        <f aca="false">IF(Y292&gt;0,"НУ","")</f>
        <v/>
      </c>
      <c r="Z291" s="82" t="str">
        <f aca="false">IF(Z292&gt;0,"НУ","")</f>
        <v/>
      </c>
      <c r="AA291" s="82" t="str">
        <f aca="false">IF(AA292&gt;0,"НУ","")</f>
        <v/>
      </c>
      <c r="AB291" s="82" t="str">
        <f aca="false">IF(AB292&gt;0,"НУ","")</f>
        <v/>
      </c>
      <c r="AC291" s="82" t="str">
        <f aca="false">IF(AC292&gt;0,"НУ","")</f>
        <v/>
      </c>
      <c r="AD291" s="82" t="str">
        <f aca="false">IF(AD292&gt;0,"НУ","")</f>
        <v/>
      </c>
      <c r="AE291" s="82" t="str">
        <f aca="false">IF(AE292&gt;0,"НУ","")</f>
        <v/>
      </c>
      <c r="AF291" s="82" t="str">
        <f aca="false">IF(AF292&gt;0,"НУ","")</f>
        <v/>
      </c>
      <c r="AG291" s="82" t="str">
        <f aca="false">IF(AG292&gt;0,"НУ","")</f>
        <v/>
      </c>
      <c r="AH291" s="82"/>
      <c r="AI291" s="82"/>
      <c r="AJ291" s="173"/>
      <c r="AK291" s="93"/>
      <c r="AL291" s="94"/>
      <c r="AM291" s="95"/>
      <c r="AN291" s="96"/>
      <c r="AO291" s="70"/>
      <c r="AP291" s="70"/>
      <c r="AQ291" s="70"/>
      <c r="AR291" s="98"/>
      <c r="AS291" s="98"/>
      <c r="AT291" s="98"/>
      <c r="AU291" s="98"/>
      <c r="AV291" s="98"/>
      <c r="AW291" s="98"/>
      <c r="AX291" s="98"/>
      <c r="AY291" s="99"/>
      <c r="AZ291" s="99"/>
      <c r="BA291" s="73"/>
    </row>
    <row r="292" customFormat="false" ht="13.5" hidden="false" customHeight="true" outlineLevel="0" collapsed="false">
      <c r="A292" s="57"/>
      <c r="B292" s="58"/>
      <c r="C292" s="102"/>
      <c r="D292" s="60"/>
      <c r="E292" s="101"/>
      <c r="F292" s="87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91"/>
      <c r="AK292" s="93"/>
      <c r="AL292" s="94"/>
      <c r="AM292" s="95"/>
      <c r="AN292" s="96"/>
      <c r="AO292" s="70"/>
      <c r="AP292" s="70"/>
      <c r="AQ292" s="70"/>
      <c r="AR292" s="98"/>
      <c r="AS292" s="98"/>
      <c r="AT292" s="98"/>
      <c r="AU292" s="98"/>
      <c r="AV292" s="98"/>
      <c r="AW292" s="98"/>
      <c r="AX292" s="98"/>
      <c r="AY292" s="99"/>
      <c r="AZ292" s="99"/>
      <c r="BA292" s="73"/>
    </row>
    <row r="293" customFormat="false" ht="12.75" hidden="false" customHeight="true" outlineLevel="0" collapsed="false">
      <c r="A293" s="57" t="n">
        <v>71</v>
      </c>
      <c r="B293" s="58" t="str">
        <f aca="false">IFERROR(VLOOKUP($C293,Списки!$A$1:$C$3999,2,0),"")</f>
        <v/>
      </c>
      <c r="C293" s="102"/>
      <c r="D293" s="60" t="str">
        <f aca="false">IFERROR(VLOOKUP($C293,Списки!$A$1:$C$3999,3,0),"")</f>
        <v/>
      </c>
      <c r="E293" s="92"/>
      <c r="F293" s="61" t="str">
        <f aca="false">VLOOKUP(F$11,Графік!$A$5:$C$32,3,0)</f>
        <v>Р</v>
      </c>
      <c r="G293" s="158" t="str">
        <f aca="false">VLOOKUP(G$11,Графік!$A$5:$C$32,3,0)</f>
        <v>Р</v>
      </c>
      <c r="H293" s="158" t="str">
        <f aca="false">VLOOKUP(H$11,Графік!$A$5:$C$32,3,0)</f>
        <v>ВВ</v>
      </c>
      <c r="I293" s="158" t="str">
        <f aca="false">VLOOKUP(I$11,Графік!$A$5:$C$32,3,0)</f>
        <v>ВВ</v>
      </c>
      <c r="J293" s="158" t="str">
        <f aca="false">VLOOKUP(J$11,Графік!$A$5:$C$32,3,0)</f>
        <v>Р</v>
      </c>
      <c r="K293" s="158" t="str">
        <f aca="false">VLOOKUP(K$11,Графік!$A$5:$C$32,3,0)</f>
        <v>Р</v>
      </c>
      <c r="L293" s="158" t="str">
        <f aca="false">VLOOKUP(L$11,Графік!$A$5:$C$32,3,0)</f>
        <v>Р</v>
      </c>
      <c r="M293" s="158" t="str">
        <f aca="false">VLOOKUP(M$11,Графік!$A$5:$C$32,3,0)</f>
        <v>Р</v>
      </c>
      <c r="N293" s="158" t="str">
        <f aca="false">VLOOKUP(N$11,Графік!$A$5:$C$32,3,0)</f>
        <v>ВВ</v>
      </c>
      <c r="O293" s="158" t="str">
        <f aca="false">VLOOKUP(O$11,Графік!$A$5:$C$32,3,0)</f>
        <v>ВВ</v>
      </c>
      <c r="P293" s="158" t="str">
        <f aca="false">VLOOKUP(P$11,Графік!$A$5:$C$32,3,0)</f>
        <v>Р</v>
      </c>
      <c r="Q293" s="158" t="str">
        <f aca="false">VLOOKUP(Q$11,Графік!$A$5:$C$32,3,0)</f>
        <v>Р</v>
      </c>
      <c r="R293" s="158" t="str">
        <f aca="false">VLOOKUP(R$11,Графік!$A$5:$C$32,3,0)</f>
        <v>Р</v>
      </c>
      <c r="S293" s="158" t="str">
        <f aca="false">VLOOKUP(S$11,Графік!$A$5:$C$32,3,0)</f>
        <v>Р</v>
      </c>
      <c r="T293" s="158" t="str">
        <f aca="false">VLOOKUP(T$11,Графік!$A$5:$C$32,3,0)</f>
        <v>ВВ</v>
      </c>
      <c r="U293" s="158" t="str">
        <f aca="false">VLOOKUP(U$11,Графік!$A$5:$C$32,3,0)</f>
        <v>ВВ</v>
      </c>
      <c r="V293" s="158" t="str">
        <f aca="false">VLOOKUP(V$11,Графік!$A$5:$C$32,3,0)</f>
        <v>Р</v>
      </c>
      <c r="W293" s="158" t="str">
        <f aca="false">VLOOKUP(W$11,Графік!$A$5:$C$32,3,0)</f>
        <v>Р</v>
      </c>
      <c r="X293" s="158" t="str">
        <f aca="false">VLOOKUP(X$11,Графік!$A$5:$C$32,3,0)</f>
        <v>Р</v>
      </c>
      <c r="Y293" s="158" t="str">
        <f aca="false">VLOOKUP(Y$11,Графік!$A$5:$C$32,3,0)</f>
        <v>Р</v>
      </c>
      <c r="Z293" s="158" t="str">
        <f aca="false">VLOOKUP(Z$11,Графік!$A$5:$C$32,3,0)</f>
        <v>ВВ</v>
      </c>
      <c r="AA293" s="158" t="str">
        <f aca="false">VLOOKUP(AA$11,Графік!$A$5:$C$32,3,0)</f>
        <v>ВВ</v>
      </c>
      <c r="AB293" s="158" t="str">
        <f aca="false">VLOOKUP(AB$11,Графік!$A$5:$C$32,3,0)</f>
        <v>Р</v>
      </c>
      <c r="AC293" s="158" t="str">
        <f aca="false">VLOOKUP(AC$11,Графік!$A$5:$C$32,3,0)</f>
        <v>Р</v>
      </c>
      <c r="AD293" s="158" t="str">
        <f aca="false">VLOOKUP(AD$11,Графік!$A$5:$C$32,3,0)</f>
        <v>Р</v>
      </c>
      <c r="AE293" s="158" t="str">
        <f aca="false">VLOOKUP(AE$11,Графік!$A$5:$C$32,3,0)</f>
        <v>Р</v>
      </c>
      <c r="AF293" s="158" t="str">
        <f aca="false">VLOOKUP(AF$11,Графік!$A$5:$C$32,3,0)</f>
        <v>ВВ</v>
      </c>
      <c r="AG293" s="158" t="str">
        <f aca="false">VLOOKUP(AG$11,Графік!$A$5:$C$32,3,0)</f>
        <v>ВВ</v>
      </c>
      <c r="AH293" s="158"/>
      <c r="AI293" s="158"/>
      <c r="AJ293" s="161"/>
      <c r="AK293" s="93" t="n">
        <f aca="false">SUMIF($F293:$AJ296,"Р",$F294:$AJ294)</f>
        <v>144</v>
      </c>
      <c r="AL293" s="94" t="n">
        <f aca="false">SUMIF($F295:$AJ296,"НУ",$F296:$AJ296)</f>
        <v>0</v>
      </c>
      <c r="AM293" s="95" t="n">
        <f aca="false">SUMIF(F293:AJ296,"РВ",F294:AJ294)</f>
        <v>0</v>
      </c>
      <c r="AN293" s="96" t="n">
        <f aca="false">AK293+AL293+AM293</f>
        <v>144</v>
      </c>
      <c r="AO293" s="70" t="n">
        <f aca="false">COUNTIF($F293:$AJ296,"=Р")</f>
        <v>18</v>
      </c>
      <c r="AP293" s="97" t="n">
        <f aca="false">COUNTIF($F293:$AJ296,"=ВВ")</f>
        <v>10</v>
      </c>
      <c r="AQ293" s="97" t="n">
        <f aca="false">COUNTIF($F293:$AJ296,"=В")</f>
        <v>0</v>
      </c>
      <c r="AR293" s="98" t="n">
        <f aca="false">COUNTIF($F293:$AJ296,"=НА")</f>
        <v>0</v>
      </c>
      <c r="AS293" s="98" t="n">
        <f aca="false">COUNTIF(F293:AJ296,"=ТН")</f>
        <v>0</v>
      </c>
      <c r="AT293" s="98" t="n">
        <f aca="false">COUNTIF($F293:$AJ296,"=ВД")</f>
        <v>0</v>
      </c>
      <c r="AU293" s="98" t="n">
        <f aca="false">COUNTIF($F293:$AJ296,"=ВП")</f>
        <v>0</v>
      </c>
      <c r="AV293" s="98" t="n">
        <f aca="false">COUNTIF($F293:$AJ296,"=ДД")</f>
        <v>0</v>
      </c>
      <c r="AW293" s="98" t="n">
        <f aca="false">COUNTIF($F293:$AJ296,"=П")</f>
        <v>0</v>
      </c>
      <c r="AX293" s="98" t="n">
        <f aca="false">COUNTIF($F293:$AJ296,"=ПР")</f>
        <v>0</v>
      </c>
      <c r="AY293" s="99" t="n">
        <f aca="false">COUNTIF($F293:$AJ296,"=І")</f>
        <v>0</v>
      </c>
      <c r="AZ293" s="99" t="n">
        <f aca="false">COUNTIF($F293:$AJ296,"=НЗ")</f>
        <v>0</v>
      </c>
      <c r="BA293" s="73" t="str">
        <f aca="false">IF(C293&gt;1,Графік!$D$36,"")</f>
        <v/>
      </c>
    </row>
    <row r="294" customFormat="false" ht="12.75" hidden="false" customHeight="true" outlineLevel="0" collapsed="false">
      <c r="A294" s="57"/>
      <c r="B294" s="58"/>
      <c r="C294" s="102"/>
      <c r="D294" s="60"/>
      <c r="E294" s="100"/>
      <c r="F294" s="75" t="n">
        <f aca="false">IF(F293="Р",8,"")</f>
        <v>8</v>
      </c>
      <c r="G294" s="76" t="n">
        <f aca="false">IF(G293="Р",8,"")</f>
        <v>8</v>
      </c>
      <c r="H294" s="170" t="str">
        <f aca="false">IF(H293="Р",8,"")</f>
        <v/>
      </c>
      <c r="I294" s="170" t="str">
        <f aca="false">IF(I293="Р",8,"")</f>
        <v/>
      </c>
      <c r="J294" s="170" t="n">
        <f aca="false">IF(J293="Р",8,"")</f>
        <v>8</v>
      </c>
      <c r="K294" s="170" t="n">
        <f aca="false">IF(K293="Р",8,"")</f>
        <v>8</v>
      </c>
      <c r="L294" s="170" t="n">
        <f aca="false">IF(L293="Р",8,"")</f>
        <v>8</v>
      </c>
      <c r="M294" s="170" t="n">
        <f aca="false">IF(M293="Р",8,"")</f>
        <v>8</v>
      </c>
      <c r="N294" s="170" t="str">
        <f aca="false">IF(N293="Р",8,"")</f>
        <v/>
      </c>
      <c r="O294" s="170" t="str">
        <f aca="false">IF(O293="Р",8,"")</f>
        <v/>
      </c>
      <c r="P294" s="170" t="n">
        <f aca="false">IF(P293="Р",8,"")</f>
        <v>8</v>
      </c>
      <c r="Q294" s="170" t="n">
        <f aca="false">IF(Q293="Р",8,"")</f>
        <v>8</v>
      </c>
      <c r="R294" s="170" t="n">
        <f aca="false">IF(R293="Р",8,"")</f>
        <v>8</v>
      </c>
      <c r="S294" s="170" t="n">
        <f aca="false">IF(S293="Р",8,"")</f>
        <v>8</v>
      </c>
      <c r="T294" s="170" t="str">
        <f aca="false">IF(T293="Р",8,"")</f>
        <v/>
      </c>
      <c r="U294" s="170" t="str">
        <f aca="false">IF(U293="Р",8,"")</f>
        <v/>
      </c>
      <c r="V294" s="170" t="n">
        <f aca="false">IF(V293="Р",8,"")</f>
        <v>8</v>
      </c>
      <c r="W294" s="170" t="n">
        <f aca="false">IF(W293="Р",8,"")</f>
        <v>8</v>
      </c>
      <c r="X294" s="170" t="n">
        <f aca="false">IF(X293="Р",8,"")</f>
        <v>8</v>
      </c>
      <c r="Y294" s="170" t="n">
        <f aca="false">IF(Y293="Р",8,"")</f>
        <v>8</v>
      </c>
      <c r="Z294" s="170" t="str">
        <f aca="false">IF(Z293="Р",8,"")</f>
        <v/>
      </c>
      <c r="AA294" s="170" t="str">
        <f aca="false">IF(AA293="Р",8,"")</f>
        <v/>
      </c>
      <c r="AB294" s="170" t="n">
        <f aca="false">IF(AB293="Р",8,"")</f>
        <v>8</v>
      </c>
      <c r="AC294" s="170" t="n">
        <f aca="false">IF(AC293="Р",8,"")</f>
        <v>8</v>
      </c>
      <c r="AD294" s="170" t="n">
        <f aca="false">IF(AD293="Р",8,"")</f>
        <v>8</v>
      </c>
      <c r="AE294" s="170" t="n">
        <f aca="false">IF(AE293="Р",8,"")</f>
        <v>8</v>
      </c>
      <c r="AF294" s="170" t="str">
        <f aca="false">IF(AF293="Р",8,"")</f>
        <v/>
      </c>
      <c r="AG294" s="170" t="str">
        <f aca="false">IF(AG293="Р",8,"")</f>
        <v/>
      </c>
      <c r="AH294" s="76"/>
      <c r="AI294" s="76"/>
      <c r="AJ294" s="79"/>
      <c r="AK294" s="93"/>
      <c r="AL294" s="94"/>
      <c r="AM294" s="95"/>
      <c r="AN294" s="96"/>
      <c r="AO294" s="70"/>
      <c r="AP294" s="70"/>
      <c r="AQ294" s="70"/>
      <c r="AR294" s="98"/>
      <c r="AS294" s="98"/>
      <c r="AT294" s="98"/>
      <c r="AU294" s="98"/>
      <c r="AV294" s="98"/>
      <c r="AW294" s="98"/>
      <c r="AX294" s="98"/>
      <c r="AY294" s="99"/>
      <c r="AZ294" s="99"/>
      <c r="BA294" s="73"/>
    </row>
    <row r="295" customFormat="false" ht="12.75" hidden="false" customHeight="true" outlineLevel="0" collapsed="false">
      <c r="A295" s="57"/>
      <c r="B295" s="58"/>
      <c r="C295" s="102"/>
      <c r="D295" s="60"/>
      <c r="E295" s="100"/>
      <c r="F295" s="82" t="str">
        <f aca="false">IF(F296&gt;0,"НУ","")</f>
        <v/>
      </c>
      <c r="G295" s="82" t="str">
        <f aca="false">IF(G296&gt;0,"НУ","")</f>
        <v/>
      </c>
      <c r="H295" s="82" t="str">
        <f aca="false">IF(H296&gt;0,"НУ","")</f>
        <v/>
      </c>
      <c r="I295" s="82" t="str">
        <f aca="false">IF(I296&gt;0,"НУ","")</f>
        <v/>
      </c>
      <c r="J295" s="82" t="str">
        <f aca="false">IF(J296&gt;0,"НУ","")</f>
        <v/>
      </c>
      <c r="K295" s="82" t="str">
        <f aca="false">IF(K296&gt;0,"НУ","")</f>
        <v/>
      </c>
      <c r="L295" s="82" t="str">
        <f aca="false">IF(L296&gt;0,"НУ","")</f>
        <v/>
      </c>
      <c r="M295" s="82" t="str">
        <f aca="false">IF(M296&gt;0,"НУ","")</f>
        <v/>
      </c>
      <c r="N295" s="82" t="str">
        <f aca="false">IF(N296&gt;0,"НУ","")</f>
        <v/>
      </c>
      <c r="O295" s="82" t="str">
        <f aca="false">IF(O296&gt;0,"НУ","")</f>
        <v/>
      </c>
      <c r="P295" s="82" t="str">
        <f aca="false">IF(P296&gt;0,"НУ","")</f>
        <v/>
      </c>
      <c r="Q295" s="82" t="str">
        <f aca="false">IF(Q296&gt;0,"НУ","")</f>
        <v/>
      </c>
      <c r="R295" s="82" t="str">
        <f aca="false">IF(R296&gt;0,"НУ","")</f>
        <v/>
      </c>
      <c r="S295" s="82" t="str">
        <f aca="false">IF(S296&gt;0,"НУ","")</f>
        <v/>
      </c>
      <c r="T295" s="82" t="str">
        <f aca="false">IF(T296&gt;0,"НУ","")</f>
        <v/>
      </c>
      <c r="U295" s="82" t="str">
        <f aca="false">IF(U296&gt;0,"НУ","")</f>
        <v/>
      </c>
      <c r="V295" s="82" t="str">
        <f aca="false">IF(V296&gt;0,"НУ","")</f>
        <v/>
      </c>
      <c r="W295" s="82" t="str">
        <f aca="false">IF(W296&gt;0,"НУ","")</f>
        <v/>
      </c>
      <c r="X295" s="82" t="str">
        <f aca="false">IF(X296&gt;0,"НУ","")</f>
        <v/>
      </c>
      <c r="Y295" s="82" t="str">
        <f aca="false">IF(Y296&gt;0,"НУ","")</f>
        <v/>
      </c>
      <c r="Z295" s="82" t="str">
        <f aca="false">IF(Z296&gt;0,"НУ","")</f>
        <v/>
      </c>
      <c r="AA295" s="82" t="str">
        <f aca="false">IF(AA296&gt;0,"НУ","")</f>
        <v/>
      </c>
      <c r="AB295" s="82" t="str">
        <f aca="false">IF(AB296&gt;0,"НУ","")</f>
        <v/>
      </c>
      <c r="AC295" s="82" t="str">
        <f aca="false">IF(AC296&gt;0,"НУ","")</f>
        <v/>
      </c>
      <c r="AD295" s="82" t="str">
        <f aca="false">IF(AD296&gt;0,"НУ","")</f>
        <v/>
      </c>
      <c r="AE295" s="82" t="str">
        <f aca="false">IF(AE296&gt;0,"НУ","")</f>
        <v/>
      </c>
      <c r="AF295" s="82" t="str">
        <f aca="false">IF(AF296&gt;0,"НУ","")</f>
        <v/>
      </c>
      <c r="AG295" s="82" t="str">
        <f aca="false">IF(AG296&gt;0,"НУ","")</f>
        <v/>
      </c>
      <c r="AH295" s="82"/>
      <c r="AI295" s="82"/>
      <c r="AJ295" s="173"/>
      <c r="AK295" s="93"/>
      <c r="AL295" s="94"/>
      <c r="AM295" s="95"/>
      <c r="AN295" s="96"/>
      <c r="AO295" s="70"/>
      <c r="AP295" s="70"/>
      <c r="AQ295" s="70"/>
      <c r="AR295" s="98"/>
      <c r="AS295" s="98"/>
      <c r="AT295" s="98"/>
      <c r="AU295" s="98"/>
      <c r="AV295" s="98"/>
      <c r="AW295" s="98"/>
      <c r="AX295" s="98"/>
      <c r="AY295" s="99"/>
      <c r="AZ295" s="99"/>
      <c r="BA295" s="73"/>
    </row>
    <row r="296" customFormat="false" ht="13.5" hidden="false" customHeight="true" outlineLevel="0" collapsed="false">
      <c r="A296" s="57"/>
      <c r="B296" s="58"/>
      <c r="C296" s="102"/>
      <c r="D296" s="60"/>
      <c r="E296" s="101"/>
      <c r="F296" s="87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91"/>
      <c r="AK296" s="93"/>
      <c r="AL296" s="94"/>
      <c r="AM296" s="95"/>
      <c r="AN296" s="96"/>
      <c r="AO296" s="70"/>
      <c r="AP296" s="70"/>
      <c r="AQ296" s="70"/>
      <c r="AR296" s="98"/>
      <c r="AS296" s="98"/>
      <c r="AT296" s="98"/>
      <c r="AU296" s="98"/>
      <c r="AV296" s="98"/>
      <c r="AW296" s="98"/>
      <c r="AX296" s="98"/>
      <c r="AY296" s="99"/>
      <c r="AZ296" s="99"/>
      <c r="BA296" s="73"/>
    </row>
    <row r="297" customFormat="false" ht="12.75" hidden="false" customHeight="true" outlineLevel="0" collapsed="false">
      <c r="A297" s="57" t="n">
        <v>72</v>
      </c>
      <c r="B297" s="58" t="str">
        <f aca="false">IFERROR(VLOOKUP($C297,Списки!$A$1:$C$3999,2,0),"")</f>
        <v/>
      </c>
      <c r="C297" s="102"/>
      <c r="D297" s="60" t="str">
        <f aca="false">IFERROR(VLOOKUP($C297,Списки!$A$1:$C$3999,3,0),"")</f>
        <v/>
      </c>
      <c r="E297" s="92"/>
      <c r="F297" s="61" t="str">
        <f aca="false">VLOOKUP(F$11,Графік!$A$5:$C$32,3,0)</f>
        <v>Р</v>
      </c>
      <c r="G297" s="158" t="str">
        <f aca="false">VLOOKUP(G$11,Графік!$A$5:$C$32,3,0)</f>
        <v>Р</v>
      </c>
      <c r="H297" s="158" t="str">
        <f aca="false">VLOOKUP(H$11,Графік!$A$5:$C$32,3,0)</f>
        <v>ВВ</v>
      </c>
      <c r="I297" s="158" t="str">
        <f aca="false">VLOOKUP(I$11,Графік!$A$5:$C$32,3,0)</f>
        <v>ВВ</v>
      </c>
      <c r="J297" s="158" t="str">
        <f aca="false">VLOOKUP(J$11,Графік!$A$5:$C$32,3,0)</f>
        <v>Р</v>
      </c>
      <c r="K297" s="158" t="str">
        <f aca="false">VLOOKUP(K$11,Графік!$A$5:$C$32,3,0)</f>
        <v>Р</v>
      </c>
      <c r="L297" s="158" t="str">
        <f aca="false">VLOOKUP(L$11,Графік!$A$5:$C$32,3,0)</f>
        <v>Р</v>
      </c>
      <c r="M297" s="158" t="str">
        <f aca="false">VLOOKUP(M$11,Графік!$A$5:$C$32,3,0)</f>
        <v>Р</v>
      </c>
      <c r="N297" s="158" t="str">
        <f aca="false">VLOOKUP(N$11,Графік!$A$5:$C$32,3,0)</f>
        <v>ВВ</v>
      </c>
      <c r="O297" s="158" t="str">
        <f aca="false">VLOOKUP(O$11,Графік!$A$5:$C$32,3,0)</f>
        <v>ВВ</v>
      </c>
      <c r="P297" s="158" t="str">
        <f aca="false">VLOOKUP(P$11,Графік!$A$5:$C$32,3,0)</f>
        <v>Р</v>
      </c>
      <c r="Q297" s="158" t="str">
        <f aca="false">VLOOKUP(Q$11,Графік!$A$5:$C$32,3,0)</f>
        <v>Р</v>
      </c>
      <c r="R297" s="158" t="str">
        <f aca="false">VLOOKUP(R$11,Графік!$A$5:$C$32,3,0)</f>
        <v>Р</v>
      </c>
      <c r="S297" s="158" t="str">
        <f aca="false">VLOOKUP(S$11,Графік!$A$5:$C$32,3,0)</f>
        <v>Р</v>
      </c>
      <c r="T297" s="158" t="str">
        <f aca="false">VLOOKUP(T$11,Графік!$A$5:$C$32,3,0)</f>
        <v>ВВ</v>
      </c>
      <c r="U297" s="158" t="str">
        <f aca="false">VLOOKUP(U$11,Графік!$A$5:$C$32,3,0)</f>
        <v>ВВ</v>
      </c>
      <c r="V297" s="158" t="str">
        <f aca="false">VLOOKUP(V$11,Графік!$A$5:$C$32,3,0)</f>
        <v>Р</v>
      </c>
      <c r="W297" s="158" t="str">
        <f aca="false">VLOOKUP(W$11,Графік!$A$5:$C$32,3,0)</f>
        <v>Р</v>
      </c>
      <c r="X297" s="158" t="str">
        <f aca="false">VLOOKUP(X$11,Графік!$A$5:$C$32,3,0)</f>
        <v>Р</v>
      </c>
      <c r="Y297" s="158" t="str">
        <f aca="false">VLOOKUP(Y$11,Графік!$A$5:$C$32,3,0)</f>
        <v>Р</v>
      </c>
      <c r="Z297" s="158" t="str">
        <f aca="false">VLOOKUP(Z$11,Графік!$A$5:$C$32,3,0)</f>
        <v>ВВ</v>
      </c>
      <c r="AA297" s="158" t="str">
        <f aca="false">VLOOKUP(AA$11,Графік!$A$5:$C$32,3,0)</f>
        <v>ВВ</v>
      </c>
      <c r="AB297" s="158" t="str">
        <f aca="false">VLOOKUP(AB$11,Графік!$A$5:$C$32,3,0)</f>
        <v>Р</v>
      </c>
      <c r="AC297" s="158" t="str">
        <f aca="false">VLOOKUP(AC$11,Графік!$A$5:$C$32,3,0)</f>
        <v>Р</v>
      </c>
      <c r="AD297" s="158" t="str">
        <f aca="false">VLOOKUP(AD$11,Графік!$A$5:$C$32,3,0)</f>
        <v>Р</v>
      </c>
      <c r="AE297" s="158" t="str">
        <f aca="false">VLOOKUP(AE$11,Графік!$A$5:$C$32,3,0)</f>
        <v>Р</v>
      </c>
      <c r="AF297" s="158" t="str">
        <f aca="false">VLOOKUP(AF$11,Графік!$A$5:$C$32,3,0)</f>
        <v>ВВ</v>
      </c>
      <c r="AG297" s="158" t="str">
        <f aca="false">VLOOKUP(AG$11,Графік!$A$5:$C$32,3,0)</f>
        <v>ВВ</v>
      </c>
      <c r="AH297" s="158"/>
      <c r="AI297" s="158"/>
      <c r="AJ297" s="161"/>
      <c r="AK297" s="93" t="n">
        <f aca="false">SUMIF($F297:$AJ300,"Р",$F298:$AJ298)</f>
        <v>144</v>
      </c>
      <c r="AL297" s="94" t="n">
        <f aca="false">SUMIF($F299:$AJ300,"НУ",$F300:$AJ300)</f>
        <v>0</v>
      </c>
      <c r="AM297" s="95" t="n">
        <f aca="false">SUMIF(F297:AJ300,"РВ",F298:AJ298)</f>
        <v>0</v>
      </c>
      <c r="AN297" s="96" t="n">
        <f aca="false">AK297+AL297+AM297</f>
        <v>144</v>
      </c>
      <c r="AO297" s="70" t="n">
        <f aca="false">COUNTIF($F297:$AJ300,"=Р")</f>
        <v>18</v>
      </c>
      <c r="AP297" s="97" t="n">
        <f aca="false">COUNTIF($F297:$AJ300,"=ВВ")</f>
        <v>10</v>
      </c>
      <c r="AQ297" s="97" t="n">
        <f aca="false">COUNTIF($F297:$AJ300,"=В")</f>
        <v>0</v>
      </c>
      <c r="AR297" s="98" t="n">
        <f aca="false">COUNTIF($F297:$AJ300,"=НА")</f>
        <v>0</v>
      </c>
      <c r="AS297" s="98" t="n">
        <f aca="false">COUNTIF(F297:AJ300,"=ТН")</f>
        <v>0</v>
      </c>
      <c r="AT297" s="98" t="n">
        <f aca="false">COUNTIF($F297:$AJ300,"=ВД")</f>
        <v>0</v>
      </c>
      <c r="AU297" s="98" t="n">
        <f aca="false">COUNTIF($F297:$AJ300,"=ВП")</f>
        <v>0</v>
      </c>
      <c r="AV297" s="98" t="n">
        <f aca="false">COUNTIF($F297:$AJ300,"=ДД")</f>
        <v>0</v>
      </c>
      <c r="AW297" s="98" t="n">
        <f aca="false">COUNTIF($F297:$AJ300,"=П")</f>
        <v>0</v>
      </c>
      <c r="AX297" s="98" t="n">
        <f aca="false">COUNTIF($F297:$AJ300,"=ПР")</f>
        <v>0</v>
      </c>
      <c r="AY297" s="99" t="n">
        <f aca="false">COUNTIF($F297:$AJ300,"=І")</f>
        <v>0</v>
      </c>
      <c r="AZ297" s="99" t="n">
        <f aca="false">COUNTIF($F297:$AJ300,"=НЗ")</f>
        <v>0</v>
      </c>
      <c r="BA297" s="73" t="str">
        <f aca="false">IF(C297&gt;1,Графік!$D$36,"")</f>
        <v/>
      </c>
    </row>
    <row r="298" customFormat="false" ht="12.75" hidden="false" customHeight="true" outlineLevel="0" collapsed="false">
      <c r="A298" s="57"/>
      <c r="B298" s="58"/>
      <c r="C298" s="102"/>
      <c r="D298" s="60"/>
      <c r="E298" s="100"/>
      <c r="F298" s="75" t="n">
        <f aca="false">IF(F297="Р",8,"")</f>
        <v>8</v>
      </c>
      <c r="G298" s="76" t="n">
        <f aca="false">IF(G297="Р",8,"")</f>
        <v>8</v>
      </c>
      <c r="H298" s="170" t="str">
        <f aca="false">IF(H297="Р",8,"")</f>
        <v/>
      </c>
      <c r="I298" s="170" t="str">
        <f aca="false">IF(I297="Р",8,"")</f>
        <v/>
      </c>
      <c r="J298" s="170" t="n">
        <f aca="false">IF(J297="Р",8,"")</f>
        <v>8</v>
      </c>
      <c r="K298" s="170" t="n">
        <f aca="false">IF(K297="Р",8,"")</f>
        <v>8</v>
      </c>
      <c r="L298" s="170" t="n">
        <f aca="false">IF(L297="Р",8,"")</f>
        <v>8</v>
      </c>
      <c r="M298" s="170" t="n">
        <f aca="false">IF(M297="Р",8,"")</f>
        <v>8</v>
      </c>
      <c r="N298" s="170" t="str">
        <f aca="false">IF(N297="Р",8,"")</f>
        <v/>
      </c>
      <c r="O298" s="170" t="str">
        <f aca="false">IF(O297="Р",8,"")</f>
        <v/>
      </c>
      <c r="P298" s="170" t="n">
        <f aca="false">IF(P297="Р",8,"")</f>
        <v>8</v>
      </c>
      <c r="Q298" s="170" t="n">
        <f aca="false">IF(Q297="Р",8,"")</f>
        <v>8</v>
      </c>
      <c r="R298" s="170" t="n">
        <f aca="false">IF(R297="Р",8,"")</f>
        <v>8</v>
      </c>
      <c r="S298" s="170" t="n">
        <f aca="false">IF(S297="Р",8,"")</f>
        <v>8</v>
      </c>
      <c r="T298" s="170" t="str">
        <f aca="false">IF(T297="Р",8,"")</f>
        <v/>
      </c>
      <c r="U298" s="170" t="str">
        <f aca="false">IF(U297="Р",8,"")</f>
        <v/>
      </c>
      <c r="V298" s="170" t="n">
        <f aca="false">IF(V297="Р",8,"")</f>
        <v>8</v>
      </c>
      <c r="W298" s="170" t="n">
        <f aca="false">IF(W297="Р",8,"")</f>
        <v>8</v>
      </c>
      <c r="X298" s="170" t="n">
        <f aca="false">IF(X297="Р",8,"")</f>
        <v>8</v>
      </c>
      <c r="Y298" s="170" t="n">
        <f aca="false">IF(Y297="Р",8,"")</f>
        <v>8</v>
      </c>
      <c r="Z298" s="170" t="str">
        <f aca="false">IF(Z297="Р",8,"")</f>
        <v/>
      </c>
      <c r="AA298" s="170" t="str">
        <f aca="false">IF(AA297="Р",8,"")</f>
        <v/>
      </c>
      <c r="AB298" s="170" t="n">
        <f aca="false">IF(AB297="Р",8,"")</f>
        <v>8</v>
      </c>
      <c r="AC298" s="170" t="n">
        <f aca="false">IF(AC297="Р",8,"")</f>
        <v>8</v>
      </c>
      <c r="AD298" s="170" t="n">
        <f aca="false">IF(AD297="Р",8,"")</f>
        <v>8</v>
      </c>
      <c r="AE298" s="170" t="n">
        <f aca="false">IF(AE297="Р",8,"")</f>
        <v>8</v>
      </c>
      <c r="AF298" s="170" t="str">
        <f aca="false">IF(AF297="Р",8,"")</f>
        <v/>
      </c>
      <c r="AG298" s="170" t="str">
        <f aca="false">IF(AG297="Р",8,"")</f>
        <v/>
      </c>
      <c r="AH298" s="76"/>
      <c r="AI298" s="76"/>
      <c r="AJ298" s="79"/>
      <c r="AK298" s="93"/>
      <c r="AL298" s="94"/>
      <c r="AM298" s="95"/>
      <c r="AN298" s="96"/>
      <c r="AO298" s="70"/>
      <c r="AP298" s="70"/>
      <c r="AQ298" s="70"/>
      <c r="AR298" s="98"/>
      <c r="AS298" s="98"/>
      <c r="AT298" s="98"/>
      <c r="AU298" s="98"/>
      <c r="AV298" s="98"/>
      <c r="AW298" s="98"/>
      <c r="AX298" s="98"/>
      <c r="AY298" s="99"/>
      <c r="AZ298" s="99"/>
      <c r="BA298" s="73"/>
    </row>
    <row r="299" customFormat="false" ht="12.75" hidden="false" customHeight="true" outlineLevel="0" collapsed="false">
      <c r="A299" s="57"/>
      <c r="B299" s="58"/>
      <c r="C299" s="102"/>
      <c r="D299" s="60"/>
      <c r="E299" s="100"/>
      <c r="F299" s="82" t="str">
        <f aca="false">IF(F300&gt;0,"НУ","")</f>
        <v/>
      </c>
      <c r="G299" s="82" t="str">
        <f aca="false">IF(G300&gt;0,"НУ","")</f>
        <v/>
      </c>
      <c r="H299" s="82" t="str">
        <f aca="false">IF(H300&gt;0,"НУ","")</f>
        <v/>
      </c>
      <c r="I299" s="82" t="str">
        <f aca="false">IF(I300&gt;0,"НУ","")</f>
        <v/>
      </c>
      <c r="J299" s="82" t="str">
        <f aca="false">IF(J300&gt;0,"НУ","")</f>
        <v/>
      </c>
      <c r="K299" s="82" t="str">
        <f aca="false">IF(K300&gt;0,"НУ","")</f>
        <v/>
      </c>
      <c r="L299" s="82" t="str">
        <f aca="false">IF(L300&gt;0,"НУ","")</f>
        <v/>
      </c>
      <c r="M299" s="82" t="str">
        <f aca="false">IF(M300&gt;0,"НУ","")</f>
        <v/>
      </c>
      <c r="N299" s="82" t="str">
        <f aca="false">IF(N300&gt;0,"НУ","")</f>
        <v/>
      </c>
      <c r="O299" s="82" t="str">
        <f aca="false">IF(O300&gt;0,"НУ","")</f>
        <v/>
      </c>
      <c r="P299" s="82" t="str">
        <f aca="false">IF(P300&gt;0,"НУ","")</f>
        <v/>
      </c>
      <c r="Q299" s="82" t="str">
        <f aca="false">IF(Q300&gt;0,"НУ","")</f>
        <v/>
      </c>
      <c r="R299" s="82" t="str">
        <f aca="false">IF(R300&gt;0,"НУ","")</f>
        <v/>
      </c>
      <c r="S299" s="82" t="str">
        <f aca="false">IF(S300&gt;0,"НУ","")</f>
        <v/>
      </c>
      <c r="T299" s="82" t="str">
        <f aca="false">IF(T300&gt;0,"НУ","")</f>
        <v/>
      </c>
      <c r="U299" s="82" t="str">
        <f aca="false">IF(U300&gt;0,"НУ","")</f>
        <v/>
      </c>
      <c r="V299" s="82" t="str">
        <f aca="false">IF(V300&gt;0,"НУ","")</f>
        <v/>
      </c>
      <c r="W299" s="82" t="str">
        <f aca="false">IF(W300&gt;0,"НУ","")</f>
        <v/>
      </c>
      <c r="X299" s="82" t="str">
        <f aca="false">IF(X300&gt;0,"НУ","")</f>
        <v/>
      </c>
      <c r="Y299" s="82" t="str">
        <f aca="false">IF(Y300&gt;0,"НУ","")</f>
        <v/>
      </c>
      <c r="Z299" s="82" t="str">
        <f aca="false">IF(Z300&gt;0,"НУ","")</f>
        <v/>
      </c>
      <c r="AA299" s="82" t="str">
        <f aca="false">IF(AA300&gt;0,"НУ","")</f>
        <v/>
      </c>
      <c r="AB299" s="82" t="str">
        <f aca="false">IF(AB300&gt;0,"НУ","")</f>
        <v/>
      </c>
      <c r="AC299" s="82" t="str">
        <f aca="false">IF(AC300&gt;0,"НУ","")</f>
        <v/>
      </c>
      <c r="AD299" s="82" t="str">
        <f aca="false">IF(AD300&gt;0,"НУ","")</f>
        <v/>
      </c>
      <c r="AE299" s="82" t="str">
        <f aca="false">IF(AE300&gt;0,"НУ","")</f>
        <v/>
      </c>
      <c r="AF299" s="82" t="str">
        <f aca="false">IF(AF300&gt;0,"НУ","")</f>
        <v/>
      </c>
      <c r="AG299" s="82" t="str">
        <f aca="false">IF(AG300&gt;0,"НУ","")</f>
        <v/>
      </c>
      <c r="AH299" s="82"/>
      <c r="AI299" s="82"/>
      <c r="AJ299" s="173"/>
      <c r="AK299" s="93"/>
      <c r="AL299" s="94"/>
      <c r="AM299" s="95"/>
      <c r="AN299" s="96"/>
      <c r="AO299" s="70"/>
      <c r="AP299" s="70"/>
      <c r="AQ299" s="70"/>
      <c r="AR299" s="98"/>
      <c r="AS299" s="98"/>
      <c r="AT299" s="98"/>
      <c r="AU299" s="98"/>
      <c r="AV299" s="98"/>
      <c r="AW299" s="98"/>
      <c r="AX299" s="98"/>
      <c r="AY299" s="99"/>
      <c r="AZ299" s="99"/>
      <c r="BA299" s="73"/>
    </row>
    <row r="300" customFormat="false" ht="13.5" hidden="false" customHeight="true" outlineLevel="0" collapsed="false">
      <c r="A300" s="57"/>
      <c r="B300" s="58"/>
      <c r="C300" s="102"/>
      <c r="D300" s="60"/>
      <c r="E300" s="101"/>
      <c r="F300" s="87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91"/>
      <c r="AK300" s="93"/>
      <c r="AL300" s="94"/>
      <c r="AM300" s="95"/>
      <c r="AN300" s="96"/>
      <c r="AO300" s="70"/>
      <c r="AP300" s="70"/>
      <c r="AQ300" s="70"/>
      <c r="AR300" s="98"/>
      <c r="AS300" s="98"/>
      <c r="AT300" s="98"/>
      <c r="AU300" s="98"/>
      <c r="AV300" s="98"/>
      <c r="AW300" s="98"/>
      <c r="AX300" s="98"/>
      <c r="AY300" s="99"/>
      <c r="AZ300" s="99"/>
      <c r="BA300" s="73"/>
    </row>
    <row r="301" customFormat="false" ht="12.75" hidden="false" customHeight="true" outlineLevel="0" collapsed="false">
      <c r="A301" s="57" t="n">
        <v>73</v>
      </c>
      <c r="B301" s="58" t="str">
        <f aca="false">IFERROR(VLOOKUP($C301,Списки!$A$1:$C$3999,2,0),"")</f>
        <v/>
      </c>
      <c r="C301" s="102"/>
      <c r="D301" s="60" t="str">
        <f aca="false">IFERROR(VLOOKUP($C301,Списки!$A$1:$C$3999,3,0),"")</f>
        <v/>
      </c>
      <c r="E301" s="92"/>
      <c r="F301" s="61" t="str">
        <f aca="false">VLOOKUP(F$11,Графік!$A$5:$C$32,3,0)</f>
        <v>Р</v>
      </c>
      <c r="G301" s="158" t="str">
        <f aca="false">VLOOKUP(G$11,Графік!$A$5:$C$32,3,0)</f>
        <v>Р</v>
      </c>
      <c r="H301" s="158" t="str">
        <f aca="false">VLOOKUP(H$11,Графік!$A$5:$C$32,3,0)</f>
        <v>ВВ</v>
      </c>
      <c r="I301" s="158" t="str">
        <f aca="false">VLOOKUP(I$11,Графік!$A$5:$C$32,3,0)</f>
        <v>ВВ</v>
      </c>
      <c r="J301" s="158" t="str">
        <f aca="false">VLOOKUP(J$11,Графік!$A$5:$C$32,3,0)</f>
        <v>Р</v>
      </c>
      <c r="K301" s="158" t="str">
        <f aca="false">VLOOKUP(K$11,Графік!$A$5:$C$32,3,0)</f>
        <v>Р</v>
      </c>
      <c r="L301" s="158" t="str">
        <f aca="false">VLOOKUP(L$11,Графік!$A$5:$C$32,3,0)</f>
        <v>Р</v>
      </c>
      <c r="M301" s="158" t="str">
        <f aca="false">VLOOKUP(M$11,Графік!$A$5:$C$32,3,0)</f>
        <v>Р</v>
      </c>
      <c r="N301" s="158" t="str">
        <f aca="false">VLOOKUP(N$11,Графік!$A$5:$C$32,3,0)</f>
        <v>ВВ</v>
      </c>
      <c r="O301" s="158" t="str">
        <f aca="false">VLOOKUP(O$11,Графік!$A$5:$C$32,3,0)</f>
        <v>ВВ</v>
      </c>
      <c r="P301" s="158" t="str">
        <f aca="false">VLOOKUP(P$11,Графік!$A$5:$C$32,3,0)</f>
        <v>Р</v>
      </c>
      <c r="Q301" s="158" t="str">
        <f aca="false">VLOOKUP(Q$11,Графік!$A$5:$C$32,3,0)</f>
        <v>Р</v>
      </c>
      <c r="R301" s="158" t="str">
        <f aca="false">VLOOKUP(R$11,Графік!$A$5:$C$32,3,0)</f>
        <v>Р</v>
      </c>
      <c r="S301" s="158" t="str">
        <f aca="false">VLOOKUP(S$11,Графік!$A$5:$C$32,3,0)</f>
        <v>Р</v>
      </c>
      <c r="T301" s="158" t="str">
        <f aca="false">VLOOKUP(T$11,Графік!$A$5:$C$32,3,0)</f>
        <v>ВВ</v>
      </c>
      <c r="U301" s="158" t="str">
        <f aca="false">VLOOKUP(U$11,Графік!$A$5:$C$32,3,0)</f>
        <v>ВВ</v>
      </c>
      <c r="V301" s="158" t="str">
        <f aca="false">VLOOKUP(V$11,Графік!$A$5:$C$32,3,0)</f>
        <v>Р</v>
      </c>
      <c r="W301" s="158" t="str">
        <f aca="false">VLOOKUP(W$11,Графік!$A$5:$C$32,3,0)</f>
        <v>Р</v>
      </c>
      <c r="X301" s="158" t="str">
        <f aca="false">VLOOKUP(X$11,Графік!$A$5:$C$32,3,0)</f>
        <v>Р</v>
      </c>
      <c r="Y301" s="158" t="str">
        <f aca="false">VLOOKUP(Y$11,Графік!$A$5:$C$32,3,0)</f>
        <v>Р</v>
      </c>
      <c r="Z301" s="158" t="str">
        <f aca="false">VLOOKUP(Z$11,Графік!$A$5:$C$32,3,0)</f>
        <v>ВВ</v>
      </c>
      <c r="AA301" s="158" t="str">
        <f aca="false">VLOOKUP(AA$11,Графік!$A$5:$C$32,3,0)</f>
        <v>ВВ</v>
      </c>
      <c r="AB301" s="158" t="str">
        <f aca="false">VLOOKUP(AB$11,Графік!$A$5:$C$32,3,0)</f>
        <v>Р</v>
      </c>
      <c r="AC301" s="158" t="str">
        <f aca="false">VLOOKUP(AC$11,Графік!$A$5:$C$32,3,0)</f>
        <v>Р</v>
      </c>
      <c r="AD301" s="158" t="str">
        <f aca="false">VLOOKUP(AD$11,Графік!$A$5:$C$32,3,0)</f>
        <v>Р</v>
      </c>
      <c r="AE301" s="158" t="str">
        <f aca="false">VLOOKUP(AE$11,Графік!$A$5:$C$32,3,0)</f>
        <v>Р</v>
      </c>
      <c r="AF301" s="158" t="str">
        <f aca="false">VLOOKUP(AF$11,Графік!$A$5:$C$32,3,0)</f>
        <v>ВВ</v>
      </c>
      <c r="AG301" s="158" t="str">
        <f aca="false">VLOOKUP(AG$11,Графік!$A$5:$C$32,3,0)</f>
        <v>ВВ</v>
      </c>
      <c r="AH301" s="158"/>
      <c r="AI301" s="158"/>
      <c r="AJ301" s="161"/>
      <c r="AK301" s="93" t="n">
        <f aca="false">SUMIF($F301:$AJ304,"Р",$F302:$AJ302)</f>
        <v>144</v>
      </c>
      <c r="AL301" s="94" t="n">
        <f aca="false">SUMIF($F303:$AJ304,"НУ",$F304:$AJ304)</f>
        <v>0</v>
      </c>
      <c r="AM301" s="95" t="n">
        <f aca="false">SUMIF(F301:AJ304,"РВ",F302:AJ302)</f>
        <v>0</v>
      </c>
      <c r="AN301" s="96" t="n">
        <f aca="false">AK301+AL301+AM301</f>
        <v>144</v>
      </c>
      <c r="AO301" s="70" t="n">
        <f aca="false">COUNTIF($F301:$AJ304,"=Р")</f>
        <v>18</v>
      </c>
      <c r="AP301" s="97" t="n">
        <f aca="false">COUNTIF($F301:$AJ304,"=ВВ")</f>
        <v>10</v>
      </c>
      <c r="AQ301" s="97" t="n">
        <f aca="false">COUNTIF($F301:$AJ304,"=В")</f>
        <v>0</v>
      </c>
      <c r="AR301" s="98" t="n">
        <f aca="false">COUNTIF($F301:$AJ304,"=НА")</f>
        <v>0</v>
      </c>
      <c r="AS301" s="98" t="n">
        <f aca="false">COUNTIF(F301:AJ304,"=ТН")</f>
        <v>0</v>
      </c>
      <c r="AT301" s="98" t="n">
        <f aca="false">COUNTIF($F301:$AJ304,"=ВД")</f>
        <v>0</v>
      </c>
      <c r="AU301" s="98" t="n">
        <f aca="false">COUNTIF($F301:$AJ304,"=ВП")</f>
        <v>0</v>
      </c>
      <c r="AV301" s="98" t="n">
        <f aca="false">COUNTIF($F301:$AJ304,"=ДД")</f>
        <v>0</v>
      </c>
      <c r="AW301" s="98" t="n">
        <f aca="false">COUNTIF($F301:$AJ304,"=П")</f>
        <v>0</v>
      </c>
      <c r="AX301" s="98" t="n">
        <f aca="false">COUNTIF($F301:$AJ304,"=ПР")</f>
        <v>0</v>
      </c>
      <c r="AY301" s="99" t="n">
        <f aca="false">COUNTIF($F301:$AJ304,"=І")</f>
        <v>0</v>
      </c>
      <c r="AZ301" s="99" t="n">
        <f aca="false">COUNTIF($F301:$AJ304,"=НЗ")</f>
        <v>0</v>
      </c>
      <c r="BA301" s="73" t="str">
        <f aca="false">IF(C301&gt;1,Графік!$D$36,"")</f>
        <v/>
      </c>
    </row>
    <row r="302" customFormat="false" ht="12.75" hidden="false" customHeight="true" outlineLevel="0" collapsed="false">
      <c r="A302" s="57"/>
      <c r="B302" s="58"/>
      <c r="C302" s="102"/>
      <c r="D302" s="60"/>
      <c r="E302" s="100"/>
      <c r="F302" s="75" t="n">
        <f aca="false">IF(F301="Р",8,"")</f>
        <v>8</v>
      </c>
      <c r="G302" s="76" t="n">
        <f aca="false">IF(G301="Р",8,"")</f>
        <v>8</v>
      </c>
      <c r="H302" s="170" t="str">
        <f aca="false">IF(H301="Р",8,"")</f>
        <v/>
      </c>
      <c r="I302" s="170" t="str">
        <f aca="false">IF(I301="Р",8,"")</f>
        <v/>
      </c>
      <c r="J302" s="170" t="n">
        <f aca="false">IF(J301="Р",8,"")</f>
        <v>8</v>
      </c>
      <c r="K302" s="170" t="n">
        <f aca="false">IF(K301="Р",8,"")</f>
        <v>8</v>
      </c>
      <c r="L302" s="170" t="n">
        <f aca="false">IF(L301="Р",8,"")</f>
        <v>8</v>
      </c>
      <c r="M302" s="170" t="n">
        <f aca="false">IF(M301="Р",8,"")</f>
        <v>8</v>
      </c>
      <c r="N302" s="170" t="str">
        <f aca="false">IF(N301="Р",8,"")</f>
        <v/>
      </c>
      <c r="O302" s="170" t="str">
        <f aca="false">IF(O301="Р",8,"")</f>
        <v/>
      </c>
      <c r="P302" s="170" t="n">
        <f aca="false">IF(P301="Р",8,"")</f>
        <v>8</v>
      </c>
      <c r="Q302" s="170" t="n">
        <f aca="false">IF(Q301="Р",8,"")</f>
        <v>8</v>
      </c>
      <c r="R302" s="170" t="n">
        <f aca="false">IF(R301="Р",8,"")</f>
        <v>8</v>
      </c>
      <c r="S302" s="170" t="n">
        <f aca="false">IF(S301="Р",8,"")</f>
        <v>8</v>
      </c>
      <c r="T302" s="170" t="str">
        <f aca="false">IF(T301="Р",8,"")</f>
        <v/>
      </c>
      <c r="U302" s="170" t="str">
        <f aca="false">IF(U301="Р",8,"")</f>
        <v/>
      </c>
      <c r="V302" s="170" t="n">
        <f aca="false">IF(V301="Р",8,"")</f>
        <v>8</v>
      </c>
      <c r="W302" s="170" t="n">
        <f aca="false">IF(W301="Р",8,"")</f>
        <v>8</v>
      </c>
      <c r="X302" s="170" t="n">
        <f aca="false">IF(X301="Р",8,"")</f>
        <v>8</v>
      </c>
      <c r="Y302" s="170" t="n">
        <f aca="false">IF(Y301="Р",8,"")</f>
        <v>8</v>
      </c>
      <c r="Z302" s="170" t="str">
        <f aca="false">IF(Z301="Р",8,"")</f>
        <v/>
      </c>
      <c r="AA302" s="170" t="str">
        <f aca="false">IF(AA301="Р",8,"")</f>
        <v/>
      </c>
      <c r="AB302" s="170" t="n">
        <f aca="false">IF(AB301="Р",8,"")</f>
        <v>8</v>
      </c>
      <c r="AC302" s="170" t="n">
        <f aca="false">IF(AC301="Р",8,"")</f>
        <v>8</v>
      </c>
      <c r="AD302" s="170" t="n">
        <f aca="false">IF(AD301="Р",8,"")</f>
        <v>8</v>
      </c>
      <c r="AE302" s="170" t="n">
        <f aca="false">IF(AE301="Р",8,"")</f>
        <v>8</v>
      </c>
      <c r="AF302" s="170" t="str">
        <f aca="false">IF(AF301="Р",8,"")</f>
        <v/>
      </c>
      <c r="AG302" s="170" t="str">
        <f aca="false">IF(AG301="Р",8,"")</f>
        <v/>
      </c>
      <c r="AH302" s="76"/>
      <c r="AI302" s="76"/>
      <c r="AJ302" s="79"/>
      <c r="AK302" s="93"/>
      <c r="AL302" s="94"/>
      <c r="AM302" s="95"/>
      <c r="AN302" s="96"/>
      <c r="AO302" s="70"/>
      <c r="AP302" s="70"/>
      <c r="AQ302" s="70"/>
      <c r="AR302" s="98"/>
      <c r="AS302" s="98"/>
      <c r="AT302" s="98"/>
      <c r="AU302" s="98"/>
      <c r="AV302" s="98"/>
      <c r="AW302" s="98"/>
      <c r="AX302" s="98"/>
      <c r="AY302" s="99"/>
      <c r="AZ302" s="99"/>
      <c r="BA302" s="73"/>
    </row>
    <row r="303" customFormat="false" ht="12.75" hidden="false" customHeight="true" outlineLevel="0" collapsed="false">
      <c r="A303" s="57"/>
      <c r="B303" s="58"/>
      <c r="C303" s="102"/>
      <c r="D303" s="60"/>
      <c r="E303" s="100"/>
      <c r="F303" s="82" t="str">
        <f aca="false">IF(F304&gt;0,"НУ","")</f>
        <v/>
      </c>
      <c r="G303" s="82" t="str">
        <f aca="false">IF(G304&gt;0,"НУ","")</f>
        <v/>
      </c>
      <c r="H303" s="82" t="str">
        <f aca="false">IF(H304&gt;0,"НУ","")</f>
        <v/>
      </c>
      <c r="I303" s="82" t="str">
        <f aca="false">IF(I304&gt;0,"НУ","")</f>
        <v/>
      </c>
      <c r="J303" s="82" t="str">
        <f aca="false">IF(J304&gt;0,"НУ","")</f>
        <v/>
      </c>
      <c r="K303" s="82" t="str">
        <f aca="false">IF(K304&gt;0,"НУ","")</f>
        <v/>
      </c>
      <c r="L303" s="82" t="str">
        <f aca="false">IF(L304&gt;0,"НУ","")</f>
        <v/>
      </c>
      <c r="M303" s="82" t="str">
        <f aca="false">IF(M304&gt;0,"НУ","")</f>
        <v/>
      </c>
      <c r="N303" s="82" t="str">
        <f aca="false">IF(N304&gt;0,"НУ","")</f>
        <v/>
      </c>
      <c r="O303" s="82" t="str">
        <f aca="false">IF(O304&gt;0,"НУ","")</f>
        <v/>
      </c>
      <c r="P303" s="82" t="str">
        <f aca="false">IF(P304&gt;0,"НУ","")</f>
        <v/>
      </c>
      <c r="Q303" s="82" t="str">
        <f aca="false">IF(Q304&gt;0,"НУ","")</f>
        <v/>
      </c>
      <c r="R303" s="82" t="str">
        <f aca="false">IF(R304&gt;0,"НУ","")</f>
        <v/>
      </c>
      <c r="S303" s="82" t="str">
        <f aca="false">IF(S304&gt;0,"НУ","")</f>
        <v/>
      </c>
      <c r="T303" s="82" t="str">
        <f aca="false">IF(T304&gt;0,"НУ","")</f>
        <v/>
      </c>
      <c r="U303" s="82" t="str">
        <f aca="false">IF(U304&gt;0,"НУ","")</f>
        <v/>
      </c>
      <c r="V303" s="82" t="str">
        <f aca="false">IF(V304&gt;0,"НУ","")</f>
        <v/>
      </c>
      <c r="W303" s="82" t="str">
        <f aca="false">IF(W304&gt;0,"НУ","")</f>
        <v/>
      </c>
      <c r="X303" s="82" t="str">
        <f aca="false">IF(X304&gt;0,"НУ","")</f>
        <v/>
      </c>
      <c r="Y303" s="82" t="str">
        <f aca="false">IF(Y304&gt;0,"НУ","")</f>
        <v/>
      </c>
      <c r="Z303" s="82" t="str">
        <f aca="false">IF(Z304&gt;0,"НУ","")</f>
        <v/>
      </c>
      <c r="AA303" s="82" t="str">
        <f aca="false">IF(AA304&gt;0,"НУ","")</f>
        <v/>
      </c>
      <c r="AB303" s="82" t="str">
        <f aca="false">IF(AB304&gt;0,"НУ","")</f>
        <v/>
      </c>
      <c r="AC303" s="82" t="str">
        <f aca="false">IF(AC304&gt;0,"НУ","")</f>
        <v/>
      </c>
      <c r="AD303" s="82" t="str">
        <f aca="false">IF(AD304&gt;0,"НУ","")</f>
        <v/>
      </c>
      <c r="AE303" s="82" t="str">
        <f aca="false">IF(AE304&gt;0,"НУ","")</f>
        <v/>
      </c>
      <c r="AF303" s="82" t="str">
        <f aca="false">IF(AF304&gt;0,"НУ","")</f>
        <v/>
      </c>
      <c r="AG303" s="82" t="str">
        <f aca="false">IF(AG304&gt;0,"НУ","")</f>
        <v/>
      </c>
      <c r="AH303" s="82"/>
      <c r="AI303" s="82"/>
      <c r="AJ303" s="173"/>
      <c r="AK303" s="93"/>
      <c r="AL303" s="94"/>
      <c r="AM303" s="95"/>
      <c r="AN303" s="96"/>
      <c r="AO303" s="70"/>
      <c r="AP303" s="70"/>
      <c r="AQ303" s="70"/>
      <c r="AR303" s="98"/>
      <c r="AS303" s="98"/>
      <c r="AT303" s="98"/>
      <c r="AU303" s="98"/>
      <c r="AV303" s="98"/>
      <c r="AW303" s="98"/>
      <c r="AX303" s="98"/>
      <c r="AY303" s="99"/>
      <c r="AZ303" s="99"/>
      <c r="BA303" s="73"/>
    </row>
    <row r="304" customFormat="false" ht="13.5" hidden="false" customHeight="true" outlineLevel="0" collapsed="false">
      <c r="A304" s="57"/>
      <c r="B304" s="58"/>
      <c r="C304" s="102"/>
      <c r="D304" s="60"/>
      <c r="E304" s="101"/>
      <c r="F304" s="87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91"/>
      <c r="AK304" s="93"/>
      <c r="AL304" s="94"/>
      <c r="AM304" s="95"/>
      <c r="AN304" s="96"/>
      <c r="AO304" s="70"/>
      <c r="AP304" s="70"/>
      <c r="AQ304" s="70"/>
      <c r="AR304" s="98"/>
      <c r="AS304" s="98"/>
      <c r="AT304" s="98"/>
      <c r="AU304" s="98"/>
      <c r="AV304" s="98"/>
      <c r="AW304" s="98"/>
      <c r="AX304" s="98"/>
      <c r="AY304" s="99"/>
      <c r="AZ304" s="99"/>
      <c r="BA304" s="73"/>
    </row>
    <row r="305" customFormat="false" ht="12.75" hidden="false" customHeight="true" outlineLevel="0" collapsed="false">
      <c r="A305" s="57" t="n">
        <v>74</v>
      </c>
      <c r="B305" s="58" t="str">
        <f aca="false">IFERROR(VLOOKUP($C305,Списки!$A$1:$C$3999,2,0),"")</f>
        <v/>
      </c>
      <c r="C305" s="102"/>
      <c r="D305" s="60" t="str">
        <f aca="false">IFERROR(VLOOKUP($C305,Списки!$A$1:$C$3999,3,0),"")</f>
        <v/>
      </c>
      <c r="E305" s="92"/>
      <c r="F305" s="61" t="str">
        <f aca="false">VLOOKUP(F$11,Графік!$A$5:$C$32,3,0)</f>
        <v>Р</v>
      </c>
      <c r="G305" s="158" t="str">
        <f aca="false">VLOOKUP(G$11,Графік!$A$5:$C$32,3,0)</f>
        <v>Р</v>
      </c>
      <c r="H305" s="158" t="str">
        <f aca="false">VLOOKUP(H$11,Графік!$A$5:$C$32,3,0)</f>
        <v>ВВ</v>
      </c>
      <c r="I305" s="158" t="str">
        <f aca="false">VLOOKUP(I$11,Графік!$A$5:$C$32,3,0)</f>
        <v>ВВ</v>
      </c>
      <c r="J305" s="158" t="str">
        <f aca="false">VLOOKUP(J$11,Графік!$A$5:$C$32,3,0)</f>
        <v>Р</v>
      </c>
      <c r="K305" s="158" t="str">
        <f aca="false">VLOOKUP(K$11,Графік!$A$5:$C$32,3,0)</f>
        <v>Р</v>
      </c>
      <c r="L305" s="158" t="str">
        <f aca="false">VLOOKUP(L$11,Графік!$A$5:$C$32,3,0)</f>
        <v>Р</v>
      </c>
      <c r="M305" s="158" t="str">
        <f aca="false">VLOOKUP(M$11,Графік!$A$5:$C$32,3,0)</f>
        <v>Р</v>
      </c>
      <c r="N305" s="158" t="str">
        <f aca="false">VLOOKUP(N$11,Графік!$A$5:$C$32,3,0)</f>
        <v>ВВ</v>
      </c>
      <c r="O305" s="158" t="str">
        <f aca="false">VLOOKUP(O$11,Графік!$A$5:$C$32,3,0)</f>
        <v>ВВ</v>
      </c>
      <c r="P305" s="158" t="str">
        <f aca="false">VLOOKUP(P$11,Графік!$A$5:$C$32,3,0)</f>
        <v>Р</v>
      </c>
      <c r="Q305" s="158" t="str">
        <f aca="false">VLOOKUP(Q$11,Графік!$A$5:$C$32,3,0)</f>
        <v>Р</v>
      </c>
      <c r="R305" s="158" t="str">
        <f aca="false">VLOOKUP(R$11,Графік!$A$5:$C$32,3,0)</f>
        <v>Р</v>
      </c>
      <c r="S305" s="158" t="str">
        <f aca="false">VLOOKUP(S$11,Графік!$A$5:$C$32,3,0)</f>
        <v>Р</v>
      </c>
      <c r="T305" s="158" t="str">
        <f aca="false">VLOOKUP(T$11,Графік!$A$5:$C$32,3,0)</f>
        <v>ВВ</v>
      </c>
      <c r="U305" s="158" t="str">
        <f aca="false">VLOOKUP(U$11,Графік!$A$5:$C$32,3,0)</f>
        <v>ВВ</v>
      </c>
      <c r="V305" s="158" t="str">
        <f aca="false">VLOOKUP(V$11,Графік!$A$5:$C$32,3,0)</f>
        <v>Р</v>
      </c>
      <c r="W305" s="158" t="str">
        <f aca="false">VLOOKUP(W$11,Графік!$A$5:$C$32,3,0)</f>
        <v>Р</v>
      </c>
      <c r="X305" s="158" t="str">
        <f aca="false">VLOOKUP(X$11,Графік!$A$5:$C$32,3,0)</f>
        <v>Р</v>
      </c>
      <c r="Y305" s="158" t="str">
        <f aca="false">VLOOKUP(Y$11,Графік!$A$5:$C$32,3,0)</f>
        <v>Р</v>
      </c>
      <c r="Z305" s="158" t="str">
        <f aca="false">VLOOKUP(Z$11,Графік!$A$5:$C$32,3,0)</f>
        <v>ВВ</v>
      </c>
      <c r="AA305" s="158" t="str">
        <f aca="false">VLOOKUP(AA$11,Графік!$A$5:$C$32,3,0)</f>
        <v>ВВ</v>
      </c>
      <c r="AB305" s="158" t="str">
        <f aca="false">VLOOKUP(AB$11,Графік!$A$5:$C$32,3,0)</f>
        <v>Р</v>
      </c>
      <c r="AC305" s="158" t="str">
        <f aca="false">VLOOKUP(AC$11,Графік!$A$5:$C$32,3,0)</f>
        <v>Р</v>
      </c>
      <c r="AD305" s="158" t="str">
        <f aca="false">VLOOKUP(AD$11,Графік!$A$5:$C$32,3,0)</f>
        <v>Р</v>
      </c>
      <c r="AE305" s="158" t="str">
        <f aca="false">VLOOKUP(AE$11,Графік!$A$5:$C$32,3,0)</f>
        <v>Р</v>
      </c>
      <c r="AF305" s="158" t="str">
        <f aca="false">VLOOKUP(AF$11,Графік!$A$5:$C$32,3,0)</f>
        <v>ВВ</v>
      </c>
      <c r="AG305" s="158" t="str">
        <f aca="false">VLOOKUP(AG$11,Графік!$A$5:$C$32,3,0)</f>
        <v>ВВ</v>
      </c>
      <c r="AH305" s="158"/>
      <c r="AI305" s="158"/>
      <c r="AJ305" s="161"/>
      <c r="AK305" s="93" t="n">
        <f aca="false">SUMIF($F305:$AJ308,"Р",$F306:$AJ306)</f>
        <v>144</v>
      </c>
      <c r="AL305" s="94" t="n">
        <f aca="false">SUMIF($F307:$AJ308,"НУ",$F308:$AJ308)</f>
        <v>0</v>
      </c>
      <c r="AM305" s="95" t="n">
        <f aca="false">SUMIF(F305:AJ308,"РВ",F306:AJ306)</f>
        <v>0</v>
      </c>
      <c r="AN305" s="96" t="n">
        <f aca="false">AK305+AL305+AM305</f>
        <v>144</v>
      </c>
      <c r="AO305" s="70" t="n">
        <f aca="false">COUNTIF($F305:$AJ308,"=Р")</f>
        <v>18</v>
      </c>
      <c r="AP305" s="97" t="n">
        <f aca="false">COUNTIF($F305:$AJ308,"=ВВ")</f>
        <v>10</v>
      </c>
      <c r="AQ305" s="97" t="n">
        <f aca="false">COUNTIF($F305:$AJ308,"=В")</f>
        <v>0</v>
      </c>
      <c r="AR305" s="98" t="n">
        <f aca="false">COUNTIF($F305:$AJ308,"=НА")</f>
        <v>0</v>
      </c>
      <c r="AS305" s="98" t="n">
        <f aca="false">COUNTIF(F305:AJ308,"=ТН")</f>
        <v>0</v>
      </c>
      <c r="AT305" s="98" t="n">
        <f aca="false">COUNTIF($F305:$AJ308,"=ВД")</f>
        <v>0</v>
      </c>
      <c r="AU305" s="98" t="n">
        <f aca="false">COUNTIF($F305:$AJ308,"=ВП")</f>
        <v>0</v>
      </c>
      <c r="AV305" s="98" t="n">
        <f aca="false">COUNTIF($F305:$AJ308,"=ДД")</f>
        <v>0</v>
      </c>
      <c r="AW305" s="98" t="n">
        <f aca="false">COUNTIF($F305:$AJ308,"=П")</f>
        <v>0</v>
      </c>
      <c r="AX305" s="98" t="n">
        <f aca="false">COUNTIF($F305:$AJ308,"=ПР")</f>
        <v>0</v>
      </c>
      <c r="AY305" s="99" t="n">
        <f aca="false">COUNTIF($F305:$AJ308,"=І")</f>
        <v>0</v>
      </c>
      <c r="AZ305" s="99" t="n">
        <f aca="false">COUNTIF($F305:$AJ308,"=НЗ")</f>
        <v>0</v>
      </c>
      <c r="BA305" s="73" t="str">
        <f aca="false">IF(C305&gt;1,Графік!$D$36,"")</f>
        <v/>
      </c>
    </row>
    <row r="306" customFormat="false" ht="12.75" hidden="false" customHeight="true" outlineLevel="0" collapsed="false">
      <c r="A306" s="57"/>
      <c r="B306" s="58"/>
      <c r="C306" s="102"/>
      <c r="D306" s="60"/>
      <c r="E306" s="100"/>
      <c r="F306" s="75" t="n">
        <f aca="false">IF(F305="Р",8,"")</f>
        <v>8</v>
      </c>
      <c r="G306" s="76" t="n">
        <f aca="false">IF(G305="Р",8,"")</f>
        <v>8</v>
      </c>
      <c r="H306" s="170" t="str">
        <f aca="false">IF(H305="Р",8,"")</f>
        <v/>
      </c>
      <c r="I306" s="170" t="str">
        <f aca="false">IF(I305="Р",8,"")</f>
        <v/>
      </c>
      <c r="J306" s="170" t="n">
        <f aca="false">IF(J305="Р",8,"")</f>
        <v>8</v>
      </c>
      <c r="K306" s="170" t="n">
        <f aca="false">IF(K305="Р",8,"")</f>
        <v>8</v>
      </c>
      <c r="L306" s="170" t="n">
        <f aca="false">IF(L305="Р",8,"")</f>
        <v>8</v>
      </c>
      <c r="M306" s="170" t="n">
        <f aca="false">IF(M305="Р",8,"")</f>
        <v>8</v>
      </c>
      <c r="N306" s="170" t="str">
        <f aca="false">IF(N305="Р",8,"")</f>
        <v/>
      </c>
      <c r="O306" s="170" t="str">
        <f aca="false">IF(O305="Р",8,"")</f>
        <v/>
      </c>
      <c r="P306" s="170" t="n">
        <f aca="false">IF(P305="Р",8,"")</f>
        <v>8</v>
      </c>
      <c r="Q306" s="170" t="n">
        <f aca="false">IF(Q305="Р",8,"")</f>
        <v>8</v>
      </c>
      <c r="R306" s="170" t="n">
        <f aca="false">IF(R305="Р",8,"")</f>
        <v>8</v>
      </c>
      <c r="S306" s="170" t="n">
        <f aca="false">IF(S305="Р",8,"")</f>
        <v>8</v>
      </c>
      <c r="T306" s="170" t="str">
        <f aca="false">IF(T305="Р",8,"")</f>
        <v/>
      </c>
      <c r="U306" s="170" t="str">
        <f aca="false">IF(U305="Р",8,"")</f>
        <v/>
      </c>
      <c r="V306" s="170" t="n">
        <f aca="false">IF(V305="Р",8,"")</f>
        <v>8</v>
      </c>
      <c r="W306" s="170" t="n">
        <f aca="false">IF(W305="Р",8,"")</f>
        <v>8</v>
      </c>
      <c r="X306" s="170" t="n">
        <f aca="false">IF(X305="Р",8,"")</f>
        <v>8</v>
      </c>
      <c r="Y306" s="170" t="n">
        <f aca="false">IF(Y305="Р",8,"")</f>
        <v>8</v>
      </c>
      <c r="Z306" s="170" t="str">
        <f aca="false">IF(Z305="Р",8,"")</f>
        <v/>
      </c>
      <c r="AA306" s="170" t="str">
        <f aca="false">IF(AA305="Р",8,"")</f>
        <v/>
      </c>
      <c r="AB306" s="170" t="n">
        <f aca="false">IF(AB305="Р",8,"")</f>
        <v>8</v>
      </c>
      <c r="AC306" s="170" t="n">
        <f aca="false">IF(AC305="Р",8,"")</f>
        <v>8</v>
      </c>
      <c r="AD306" s="170" t="n">
        <f aca="false">IF(AD305="Р",8,"")</f>
        <v>8</v>
      </c>
      <c r="AE306" s="170" t="n">
        <f aca="false">IF(AE305="Р",8,"")</f>
        <v>8</v>
      </c>
      <c r="AF306" s="170" t="str">
        <f aca="false">IF(AF305="Р",8,"")</f>
        <v/>
      </c>
      <c r="AG306" s="170" t="str">
        <f aca="false">IF(AG305="Р",8,"")</f>
        <v/>
      </c>
      <c r="AH306" s="76"/>
      <c r="AI306" s="76"/>
      <c r="AJ306" s="79"/>
      <c r="AK306" s="93"/>
      <c r="AL306" s="94"/>
      <c r="AM306" s="95"/>
      <c r="AN306" s="96"/>
      <c r="AO306" s="70"/>
      <c r="AP306" s="70"/>
      <c r="AQ306" s="70"/>
      <c r="AR306" s="98"/>
      <c r="AS306" s="98"/>
      <c r="AT306" s="98"/>
      <c r="AU306" s="98"/>
      <c r="AV306" s="98"/>
      <c r="AW306" s="98"/>
      <c r="AX306" s="98"/>
      <c r="AY306" s="99"/>
      <c r="AZ306" s="99"/>
      <c r="BA306" s="73"/>
    </row>
    <row r="307" customFormat="false" ht="12.75" hidden="false" customHeight="true" outlineLevel="0" collapsed="false">
      <c r="A307" s="57"/>
      <c r="B307" s="58"/>
      <c r="C307" s="102"/>
      <c r="D307" s="60"/>
      <c r="E307" s="100"/>
      <c r="F307" s="82" t="str">
        <f aca="false">IF(F308&gt;0,"НУ","")</f>
        <v/>
      </c>
      <c r="G307" s="82" t="str">
        <f aca="false">IF(G308&gt;0,"НУ","")</f>
        <v/>
      </c>
      <c r="H307" s="82" t="str">
        <f aca="false">IF(H308&gt;0,"НУ","")</f>
        <v/>
      </c>
      <c r="I307" s="82" t="str">
        <f aca="false">IF(I308&gt;0,"НУ","")</f>
        <v/>
      </c>
      <c r="J307" s="82" t="str">
        <f aca="false">IF(J308&gt;0,"НУ","")</f>
        <v/>
      </c>
      <c r="K307" s="82" t="str">
        <f aca="false">IF(K308&gt;0,"НУ","")</f>
        <v/>
      </c>
      <c r="L307" s="82" t="str">
        <f aca="false">IF(L308&gt;0,"НУ","")</f>
        <v/>
      </c>
      <c r="M307" s="82" t="str">
        <f aca="false">IF(M308&gt;0,"НУ","")</f>
        <v/>
      </c>
      <c r="N307" s="82" t="str">
        <f aca="false">IF(N308&gt;0,"НУ","")</f>
        <v/>
      </c>
      <c r="O307" s="82" t="str">
        <f aca="false">IF(O308&gt;0,"НУ","")</f>
        <v/>
      </c>
      <c r="P307" s="82" t="str">
        <f aca="false">IF(P308&gt;0,"НУ","")</f>
        <v/>
      </c>
      <c r="Q307" s="82" t="str">
        <f aca="false">IF(Q308&gt;0,"НУ","")</f>
        <v/>
      </c>
      <c r="R307" s="82" t="str">
        <f aca="false">IF(R308&gt;0,"НУ","")</f>
        <v/>
      </c>
      <c r="S307" s="82" t="str">
        <f aca="false">IF(S308&gt;0,"НУ","")</f>
        <v/>
      </c>
      <c r="T307" s="82" t="str">
        <f aca="false">IF(T308&gt;0,"НУ","")</f>
        <v/>
      </c>
      <c r="U307" s="82" t="str">
        <f aca="false">IF(U308&gt;0,"НУ","")</f>
        <v/>
      </c>
      <c r="V307" s="82" t="str">
        <f aca="false">IF(V308&gt;0,"НУ","")</f>
        <v/>
      </c>
      <c r="W307" s="82" t="str">
        <f aca="false">IF(W308&gt;0,"НУ","")</f>
        <v/>
      </c>
      <c r="X307" s="82" t="str">
        <f aca="false">IF(X308&gt;0,"НУ","")</f>
        <v/>
      </c>
      <c r="Y307" s="82" t="str">
        <f aca="false">IF(Y308&gt;0,"НУ","")</f>
        <v/>
      </c>
      <c r="Z307" s="82" t="str">
        <f aca="false">IF(Z308&gt;0,"НУ","")</f>
        <v/>
      </c>
      <c r="AA307" s="82" t="str">
        <f aca="false">IF(AA308&gt;0,"НУ","")</f>
        <v/>
      </c>
      <c r="AB307" s="82" t="str">
        <f aca="false">IF(AB308&gt;0,"НУ","")</f>
        <v/>
      </c>
      <c r="AC307" s="82" t="str">
        <f aca="false">IF(AC308&gt;0,"НУ","")</f>
        <v/>
      </c>
      <c r="AD307" s="82" t="str">
        <f aca="false">IF(AD308&gt;0,"НУ","")</f>
        <v/>
      </c>
      <c r="AE307" s="82" t="str">
        <f aca="false">IF(AE308&gt;0,"НУ","")</f>
        <v/>
      </c>
      <c r="AF307" s="82" t="str">
        <f aca="false">IF(AF308&gt;0,"НУ","")</f>
        <v/>
      </c>
      <c r="AG307" s="82" t="str">
        <f aca="false">IF(AG308&gt;0,"НУ","")</f>
        <v/>
      </c>
      <c r="AH307" s="82"/>
      <c r="AI307" s="82"/>
      <c r="AJ307" s="173"/>
      <c r="AK307" s="93"/>
      <c r="AL307" s="94"/>
      <c r="AM307" s="95"/>
      <c r="AN307" s="96"/>
      <c r="AO307" s="70"/>
      <c r="AP307" s="70"/>
      <c r="AQ307" s="70"/>
      <c r="AR307" s="98"/>
      <c r="AS307" s="98"/>
      <c r="AT307" s="98"/>
      <c r="AU307" s="98"/>
      <c r="AV307" s="98"/>
      <c r="AW307" s="98"/>
      <c r="AX307" s="98"/>
      <c r="AY307" s="99"/>
      <c r="AZ307" s="99"/>
      <c r="BA307" s="73"/>
    </row>
    <row r="308" customFormat="false" ht="13.5" hidden="false" customHeight="true" outlineLevel="0" collapsed="false">
      <c r="A308" s="57"/>
      <c r="B308" s="58"/>
      <c r="C308" s="102"/>
      <c r="D308" s="60"/>
      <c r="E308" s="101"/>
      <c r="F308" s="87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91"/>
      <c r="AK308" s="93"/>
      <c r="AL308" s="94"/>
      <c r="AM308" s="95"/>
      <c r="AN308" s="96"/>
      <c r="AO308" s="70"/>
      <c r="AP308" s="70"/>
      <c r="AQ308" s="70"/>
      <c r="AR308" s="98"/>
      <c r="AS308" s="98"/>
      <c r="AT308" s="98"/>
      <c r="AU308" s="98"/>
      <c r="AV308" s="98"/>
      <c r="AW308" s="98"/>
      <c r="AX308" s="98"/>
      <c r="AY308" s="99"/>
      <c r="AZ308" s="99"/>
      <c r="BA308" s="73"/>
    </row>
    <row r="309" customFormat="false" ht="12.75" hidden="false" customHeight="true" outlineLevel="0" collapsed="false">
      <c r="A309" s="57" t="n">
        <v>75</v>
      </c>
      <c r="B309" s="58" t="str">
        <f aca="false">IFERROR(VLOOKUP($C309,Списки!$A$1:$C$3999,2,0),"")</f>
        <v/>
      </c>
      <c r="C309" s="102"/>
      <c r="D309" s="60" t="str">
        <f aca="false">IFERROR(VLOOKUP($C309,Списки!$A$1:$C$3999,3,0),"")</f>
        <v/>
      </c>
      <c r="E309" s="92"/>
      <c r="F309" s="61" t="str">
        <f aca="false">VLOOKUP(F$11,Графік!$A$5:$C$32,3,0)</f>
        <v>Р</v>
      </c>
      <c r="G309" s="158" t="str">
        <f aca="false">VLOOKUP(G$11,Графік!$A$5:$C$32,3,0)</f>
        <v>Р</v>
      </c>
      <c r="H309" s="158" t="str">
        <f aca="false">VLOOKUP(H$11,Графік!$A$5:$C$32,3,0)</f>
        <v>ВВ</v>
      </c>
      <c r="I309" s="158" t="str">
        <f aca="false">VLOOKUP(I$11,Графік!$A$5:$C$32,3,0)</f>
        <v>ВВ</v>
      </c>
      <c r="J309" s="158" t="str">
        <f aca="false">VLOOKUP(J$11,Графік!$A$5:$C$32,3,0)</f>
        <v>Р</v>
      </c>
      <c r="K309" s="158" t="str">
        <f aca="false">VLOOKUP(K$11,Графік!$A$5:$C$32,3,0)</f>
        <v>Р</v>
      </c>
      <c r="L309" s="158" t="str">
        <f aca="false">VLOOKUP(L$11,Графік!$A$5:$C$32,3,0)</f>
        <v>Р</v>
      </c>
      <c r="M309" s="158" t="str">
        <f aca="false">VLOOKUP(M$11,Графік!$A$5:$C$32,3,0)</f>
        <v>Р</v>
      </c>
      <c r="N309" s="158" t="str">
        <f aca="false">VLOOKUP(N$11,Графік!$A$5:$C$32,3,0)</f>
        <v>ВВ</v>
      </c>
      <c r="O309" s="158" t="str">
        <f aca="false">VLOOKUP(O$11,Графік!$A$5:$C$32,3,0)</f>
        <v>ВВ</v>
      </c>
      <c r="P309" s="158" t="str">
        <f aca="false">VLOOKUP(P$11,Графік!$A$5:$C$32,3,0)</f>
        <v>Р</v>
      </c>
      <c r="Q309" s="158" t="str">
        <f aca="false">VLOOKUP(Q$11,Графік!$A$5:$C$32,3,0)</f>
        <v>Р</v>
      </c>
      <c r="R309" s="158" t="str">
        <f aca="false">VLOOKUP(R$11,Графік!$A$5:$C$32,3,0)</f>
        <v>Р</v>
      </c>
      <c r="S309" s="158" t="str">
        <f aca="false">VLOOKUP(S$11,Графік!$A$5:$C$32,3,0)</f>
        <v>Р</v>
      </c>
      <c r="T309" s="158" t="str">
        <f aca="false">VLOOKUP(T$11,Графік!$A$5:$C$32,3,0)</f>
        <v>ВВ</v>
      </c>
      <c r="U309" s="158" t="str">
        <f aca="false">VLOOKUP(U$11,Графік!$A$5:$C$32,3,0)</f>
        <v>ВВ</v>
      </c>
      <c r="V309" s="158" t="str">
        <f aca="false">VLOOKUP(V$11,Графік!$A$5:$C$32,3,0)</f>
        <v>Р</v>
      </c>
      <c r="W309" s="158" t="str">
        <f aca="false">VLOOKUP(W$11,Графік!$A$5:$C$32,3,0)</f>
        <v>Р</v>
      </c>
      <c r="X309" s="158" t="str">
        <f aca="false">VLOOKUP(X$11,Графік!$A$5:$C$32,3,0)</f>
        <v>Р</v>
      </c>
      <c r="Y309" s="158" t="str">
        <f aca="false">VLOOKUP(Y$11,Графік!$A$5:$C$32,3,0)</f>
        <v>Р</v>
      </c>
      <c r="Z309" s="158" t="str">
        <f aca="false">VLOOKUP(Z$11,Графік!$A$5:$C$32,3,0)</f>
        <v>ВВ</v>
      </c>
      <c r="AA309" s="158" t="str">
        <f aca="false">VLOOKUP(AA$11,Графік!$A$5:$C$32,3,0)</f>
        <v>ВВ</v>
      </c>
      <c r="AB309" s="158" t="str">
        <f aca="false">VLOOKUP(AB$11,Графік!$A$5:$C$32,3,0)</f>
        <v>Р</v>
      </c>
      <c r="AC309" s="158" t="str">
        <f aca="false">VLOOKUP(AC$11,Графік!$A$5:$C$32,3,0)</f>
        <v>Р</v>
      </c>
      <c r="AD309" s="158" t="str">
        <f aca="false">VLOOKUP(AD$11,Графік!$A$5:$C$32,3,0)</f>
        <v>Р</v>
      </c>
      <c r="AE309" s="158" t="str">
        <f aca="false">VLOOKUP(AE$11,Графік!$A$5:$C$32,3,0)</f>
        <v>Р</v>
      </c>
      <c r="AF309" s="158" t="str">
        <f aca="false">VLOOKUP(AF$11,Графік!$A$5:$C$32,3,0)</f>
        <v>ВВ</v>
      </c>
      <c r="AG309" s="158" t="str">
        <f aca="false">VLOOKUP(AG$11,Графік!$A$5:$C$32,3,0)</f>
        <v>ВВ</v>
      </c>
      <c r="AH309" s="158"/>
      <c r="AI309" s="158"/>
      <c r="AJ309" s="161"/>
      <c r="AK309" s="93" t="n">
        <f aca="false">SUMIF($F309:$AJ312,"Р",$F310:$AJ310)</f>
        <v>144</v>
      </c>
      <c r="AL309" s="94" t="n">
        <f aca="false">SUMIF($F311:$AJ312,"НУ",$F312:$AJ312)</f>
        <v>0</v>
      </c>
      <c r="AM309" s="95" t="n">
        <f aca="false">SUMIF(F309:AJ312,"РВ",F310:AJ310)</f>
        <v>0</v>
      </c>
      <c r="AN309" s="96" t="n">
        <f aca="false">AK309+AL309+AM309</f>
        <v>144</v>
      </c>
      <c r="AO309" s="70" t="n">
        <f aca="false">COUNTIF($F309:$AJ312,"=Р")</f>
        <v>18</v>
      </c>
      <c r="AP309" s="97" t="n">
        <f aca="false">COUNTIF($F309:$AJ312,"=ВВ")</f>
        <v>10</v>
      </c>
      <c r="AQ309" s="97" t="n">
        <f aca="false">COUNTIF($F309:$AJ312,"=В")</f>
        <v>0</v>
      </c>
      <c r="AR309" s="98" t="n">
        <f aca="false">COUNTIF($F309:$AJ312,"=НА")</f>
        <v>0</v>
      </c>
      <c r="AS309" s="98" t="n">
        <f aca="false">COUNTIF(F309:AJ312,"=ТН")</f>
        <v>0</v>
      </c>
      <c r="AT309" s="98" t="n">
        <f aca="false">COUNTIF($F309:$AJ312,"=ВД")</f>
        <v>0</v>
      </c>
      <c r="AU309" s="98" t="n">
        <f aca="false">COUNTIF($F309:$AJ312,"=ВП")</f>
        <v>0</v>
      </c>
      <c r="AV309" s="98" t="n">
        <f aca="false">COUNTIF($F309:$AJ312,"=ДД")</f>
        <v>0</v>
      </c>
      <c r="AW309" s="98" t="n">
        <f aca="false">COUNTIF($F309:$AJ312,"=П")</f>
        <v>0</v>
      </c>
      <c r="AX309" s="98" t="n">
        <f aca="false">COUNTIF($F309:$AJ312,"=ПР")</f>
        <v>0</v>
      </c>
      <c r="AY309" s="99" t="n">
        <f aca="false">COUNTIF($F309:$AJ312,"=І")</f>
        <v>0</v>
      </c>
      <c r="AZ309" s="99" t="n">
        <f aca="false">COUNTIF($F309:$AJ312,"=НЗ")</f>
        <v>0</v>
      </c>
      <c r="BA309" s="73" t="str">
        <f aca="false">IF(C309&gt;1,Графік!$D$36,"")</f>
        <v/>
      </c>
    </row>
    <row r="310" customFormat="false" ht="12.75" hidden="false" customHeight="true" outlineLevel="0" collapsed="false">
      <c r="A310" s="57"/>
      <c r="B310" s="58"/>
      <c r="C310" s="102"/>
      <c r="D310" s="60"/>
      <c r="E310" s="100"/>
      <c r="F310" s="75" t="n">
        <f aca="false">IF(F309="Р",8,"")</f>
        <v>8</v>
      </c>
      <c r="G310" s="76" t="n">
        <f aca="false">IF(G309="Р",8,"")</f>
        <v>8</v>
      </c>
      <c r="H310" s="170" t="str">
        <f aca="false">IF(H309="Р",8,"")</f>
        <v/>
      </c>
      <c r="I310" s="170" t="str">
        <f aca="false">IF(I309="Р",8,"")</f>
        <v/>
      </c>
      <c r="J310" s="170" t="n">
        <f aca="false">IF(J309="Р",8,"")</f>
        <v>8</v>
      </c>
      <c r="K310" s="170" t="n">
        <f aca="false">IF(K309="Р",8,"")</f>
        <v>8</v>
      </c>
      <c r="L310" s="170" t="n">
        <f aca="false">IF(L309="Р",8,"")</f>
        <v>8</v>
      </c>
      <c r="M310" s="170" t="n">
        <f aca="false">IF(M309="Р",8,"")</f>
        <v>8</v>
      </c>
      <c r="N310" s="170" t="str">
        <f aca="false">IF(N309="Р",8,"")</f>
        <v/>
      </c>
      <c r="O310" s="170" t="str">
        <f aca="false">IF(O309="Р",8,"")</f>
        <v/>
      </c>
      <c r="P310" s="170" t="n">
        <f aca="false">IF(P309="Р",8,"")</f>
        <v>8</v>
      </c>
      <c r="Q310" s="170" t="n">
        <f aca="false">IF(Q309="Р",8,"")</f>
        <v>8</v>
      </c>
      <c r="R310" s="170" t="n">
        <f aca="false">IF(R309="Р",8,"")</f>
        <v>8</v>
      </c>
      <c r="S310" s="170" t="n">
        <f aca="false">IF(S309="Р",8,"")</f>
        <v>8</v>
      </c>
      <c r="T310" s="170" t="str">
        <f aca="false">IF(T309="Р",8,"")</f>
        <v/>
      </c>
      <c r="U310" s="170" t="str">
        <f aca="false">IF(U309="Р",8,"")</f>
        <v/>
      </c>
      <c r="V310" s="170" t="n">
        <f aca="false">IF(V309="Р",8,"")</f>
        <v>8</v>
      </c>
      <c r="W310" s="170" t="n">
        <f aca="false">IF(W309="Р",8,"")</f>
        <v>8</v>
      </c>
      <c r="X310" s="170" t="n">
        <f aca="false">IF(X309="Р",8,"")</f>
        <v>8</v>
      </c>
      <c r="Y310" s="170" t="n">
        <f aca="false">IF(Y309="Р",8,"")</f>
        <v>8</v>
      </c>
      <c r="Z310" s="170" t="str">
        <f aca="false">IF(Z309="Р",8,"")</f>
        <v/>
      </c>
      <c r="AA310" s="170" t="str">
        <f aca="false">IF(AA309="Р",8,"")</f>
        <v/>
      </c>
      <c r="AB310" s="170" t="n">
        <f aca="false">IF(AB309="Р",8,"")</f>
        <v>8</v>
      </c>
      <c r="AC310" s="170" t="n">
        <f aca="false">IF(AC309="Р",8,"")</f>
        <v>8</v>
      </c>
      <c r="AD310" s="170" t="n">
        <f aca="false">IF(AD309="Р",8,"")</f>
        <v>8</v>
      </c>
      <c r="AE310" s="170" t="n">
        <f aca="false">IF(AE309="Р",8,"")</f>
        <v>8</v>
      </c>
      <c r="AF310" s="170" t="str">
        <f aca="false">IF(AF309="Р",8,"")</f>
        <v/>
      </c>
      <c r="AG310" s="170" t="str">
        <f aca="false">IF(AG309="Р",8,"")</f>
        <v/>
      </c>
      <c r="AH310" s="76"/>
      <c r="AI310" s="76"/>
      <c r="AJ310" s="79"/>
      <c r="AK310" s="93"/>
      <c r="AL310" s="94"/>
      <c r="AM310" s="95"/>
      <c r="AN310" s="96"/>
      <c r="AO310" s="70"/>
      <c r="AP310" s="70"/>
      <c r="AQ310" s="70"/>
      <c r="AR310" s="98"/>
      <c r="AS310" s="98"/>
      <c r="AT310" s="98"/>
      <c r="AU310" s="98"/>
      <c r="AV310" s="98"/>
      <c r="AW310" s="98"/>
      <c r="AX310" s="98"/>
      <c r="AY310" s="99"/>
      <c r="AZ310" s="99"/>
      <c r="BA310" s="73"/>
    </row>
    <row r="311" customFormat="false" ht="12.75" hidden="false" customHeight="true" outlineLevel="0" collapsed="false">
      <c r="A311" s="57"/>
      <c r="B311" s="58"/>
      <c r="C311" s="102"/>
      <c r="D311" s="60"/>
      <c r="E311" s="100"/>
      <c r="F311" s="82" t="str">
        <f aca="false">IF(F312&gt;0,"НУ","")</f>
        <v/>
      </c>
      <c r="G311" s="82" t="str">
        <f aca="false">IF(G312&gt;0,"НУ","")</f>
        <v/>
      </c>
      <c r="H311" s="82" t="str">
        <f aca="false">IF(H312&gt;0,"НУ","")</f>
        <v/>
      </c>
      <c r="I311" s="82" t="str">
        <f aca="false">IF(I312&gt;0,"НУ","")</f>
        <v/>
      </c>
      <c r="J311" s="82" t="str">
        <f aca="false">IF(J312&gt;0,"НУ","")</f>
        <v/>
      </c>
      <c r="K311" s="82" t="str">
        <f aca="false">IF(K312&gt;0,"НУ","")</f>
        <v/>
      </c>
      <c r="L311" s="82" t="str">
        <f aca="false">IF(L312&gt;0,"НУ","")</f>
        <v/>
      </c>
      <c r="M311" s="82" t="str">
        <f aca="false">IF(M312&gt;0,"НУ","")</f>
        <v/>
      </c>
      <c r="N311" s="82" t="str">
        <f aca="false">IF(N312&gt;0,"НУ","")</f>
        <v/>
      </c>
      <c r="O311" s="82" t="str">
        <f aca="false">IF(O312&gt;0,"НУ","")</f>
        <v/>
      </c>
      <c r="P311" s="82" t="str">
        <f aca="false">IF(P312&gt;0,"НУ","")</f>
        <v/>
      </c>
      <c r="Q311" s="82" t="str">
        <f aca="false">IF(Q312&gt;0,"НУ","")</f>
        <v/>
      </c>
      <c r="R311" s="82" t="str">
        <f aca="false">IF(R312&gt;0,"НУ","")</f>
        <v/>
      </c>
      <c r="S311" s="82" t="str">
        <f aca="false">IF(S312&gt;0,"НУ","")</f>
        <v/>
      </c>
      <c r="T311" s="82" t="str">
        <f aca="false">IF(T312&gt;0,"НУ","")</f>
        <v/>
      </c>
      <c r="U311" s="82" t="str">
        <f aca="false">IF(U312&gt;0,"НУ","")</f>
        <v/>
      </c>
      <c r="V311" s="82" t="str">
        <f aca="false">IF(V312&gt;0,"НУ","")</f>
        <v/>
      </c>
      <c r="W311" s="82" t="str">
        <f aca="false">IF(W312&gt;0,"НУ","")</f>
        <v/>
      </c>
      <c r="X311" s="82" t="str">
        <f aca="false">IF(X312&gt;0,"НУ","")</f>
        <v/>
      </c>
      <c r="Y311" s="82" t="str">
        <f aca="false">IF(Y312&gt;0,"НУ","")</f>
        <v/>
      </c>
      <c r="Z311" s="82" t="str">
        <f aca="false">IF(Z312&gt;0,"НУ","")</f>
        <v/>
      </c>
      <c r="AA311" s="82" t="str">
        <f aca="false">IF(AA312&gt;0,"НУ","")</f>
        <v/>
      </c>
      <c r="AB311" s="82" t="str">
        <f aca="false">IF(AB312&gt;0,"НУ","")</f>
        <v/>
      </c>
      <c r="AC311" s="82" t="str">
        <f aca="false">IF(AC312&gt;0,"НУ","")</f>
        <v/>
      </c>
      <c r="AD311" s="82" t="str">
        <f aca="false">IF(AD312&gt;0,"НУ","")</f>
        <v/>
      </c>
      <c r="AE311" s="82" t="str">
        <f aca="false">IF(AE312&gt;0,"НУ","")</f>
        <v/>
      </c>
      <c r="AF311" s="82" t="str">
        <f aca="false">IF(AF312&gt;0,"НУ","")</f>
        <v/>
      </c>
      <c r="AG311" s="82" t="str">
        <f aca="false">IF(AG312&gt;0,"НУ","")</f>
        <v/>
      </c>
      <c r="AH311" s="82"/>
      <c r="AI311" s="82"/>
      <c r="AJ311" s="173"/>
      <c r="AK311" s="93"/>
      <c r="AL311" s="94"/>
      <c r="AM311" s="95"/>
      <c r="AN311" s="96"/>
      <c r="AO311" s="70"/>
      <c r="AP311" s="70"/>
      <c r="AQ311" s="70"/>
      <c r="AR311" s="98"/>
      <c r="AS311" s="98"/>
      <c r="AT311" s="98"/>
      <c r="AU311" s="98"/>
      <c r="AV311" s="98"/>
      <c r="AW311" s="98"/>
      <c r="AX311" s="98"/>
      <c r="AY311" s="99"/>
      <c r="AZ311" s="99"/>
      <c r="BA311" s="73"/>
    </row>
    <row r="312" customFormat="false" ht="13.5" hidden="false" customHeight="true" outlineLevel="0" collapsed="false">
      <c r="A312" s="57"/>
      <c r="B312" s="58"/>
      <c r="C312" s="102"/>
      <c r="D312" s="60"/>
      <c r="E312" s="101"/>
      <c r="F312" s="87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91"/>
      <c r="AK312" s="93"/>
      <c r="AL312" s="94"/>
      <c r="AM312" s="95"/>
      <c r="AN312" s="96"/>
      <c r="AO312" s="70"/>
      <c r="AP312" s="70"/>
      <c r="AQ312" s="70"/>
      <c r="AR312" s="98"/>
      <c r="AS312" s="98"/>
      <c r="AT312" s="98"/>
      <c r="AU312" s="98"/>
      <c r="AV312" s="98"/>
      <c r="AW312" s="98"/>
      <c r="AX312" s="98"/>
      <c r="AY312" s="99"/>
      <c r="AZ312" s="99"/>
      <c r="BA312" s="73"/>
    </row>
    <row r="313" customFormat="false" ht="12.75" hidden="false" customHeight="true" outlineLevel="0" collapsed="false">
      <c r="A313" s="57" t="n">
        <v>76</v>
      </c>
      <c r="B313" s="58" t="str">
        <f aca="false">IFERROR(VLOOKUP($C313,Списки!$A$1:$C$3999,2,0),"")</f>
        <v/>
      </c>
      <c r="C313" s="102"/>
      <c r="D313" s="60" t="str">
        <f aca="false">IFERROR(VLOOKUP($C313,Списки!$A$1:$C$3999,3,0),"")</f>
        <v/>
      </c>
      <c r="E313" s="92"/>
      <c r="F313" s="61" t="str">
        <f aca="false">VLOOKUP(F$11,Графік!$A$5:$C$32,3,0)</f>
        <v>Р</v>
      </c>
      <c r="G313" s="158" t="str">
        <f aca="false">VLOOKUP(G$11,Графік!$A$5:$C$32,3,0)</f>
        <v>Р</v>
      </c>
      <c r="H313" s="158" t="str">
        <f aca="false">VLOOKUP(H$11,Графік!$A$5:$C$32,3,0)</f>
        <v>ВВ</v>
      </c>
      <c r="I313" s="158" t="str">
        <f aca="false">VLOOKUP(I$11,Графік!$A$5:$C$32,3,0)</f>
        <v>ВВ</v>
      </c>
      <c r="J313" s="158" t="str">
        <f aca="false">VLOOKUP(J$11,Графік!$A$5:$C$32,3,0)</f>
        <v>Р</v>
      </c>
      <c r="K313" s="158" t="str">
        <f aca="false">VLOOKUP(K$11,Графік!$A$5:$C$32,3,0)</f>
        <v>Р</v>
      </c>
      <c r="L313" s="158" t="str">
        <f aca="false">VLOOKUP(L$11,Графік!$A$5:$C$32,3,0)</f>
        <v>Р</v>
      </c>
      <c r="M313" s="158" t="str">
        <f aca="false">VLOOKUP(M$11,Графік!$A$5:$C$32,3,0)</f>
        <v>Р</v>
      </c>
      <c r="N313" s="158" t="str">
        <f aca="false">VLOOKUP(N$11,Графік!$A$5:$C$32,3,0)</f>
        <v>ВВ</v>
      </c>
      <c r="O313" s="158" t="str">
        <f aca="false">VLOOKUP(O$11,Графік!$A$5:$C$32,3,0)</f>
        <v>ВВ</v>
      </c>
      <c r="P313" s="158" t="str">
        <f aca="false">VLOOKUP(P$11,Графік!$A$5:$C$32,3,0)</f>
        <v>Р</v>
      </c>
      <c r="Q313" s="158" t="str">
        <f aca="false">VLOOKUP(Q$11,Графік!$A$5:$C$32,3,0)</f>
        <v>Р</v>
      </c>
      <c r="R313" s="158" t="str">
        <f aca="false">VLOOKUP(R$11,Графік!$A$5:$C$32,3,0)</f>
        <v>Р</v>
      </c>
      <c r="S313" s="158" t="str">
        <f aca="false">VLOOKUP(S$11,Графік!$A$5:$C$32,3,0)</f>
        <v>Р</v>
      </c>
      <c r="T313" s="158" t="str">
        <f aca="false">VLOOKUP(T$11,Графік!$A$5:$C$32,3,0)</f>
        <v>ВВ</v>
      </c>
      <c r="U313" s="158" t="str">
        <f aca="false">VLOOKUP(U$11,Графік!$A$5:$C$32,3,0)</f>
        <v>ВВ</v>
      </c>
      <c r="V313" s="158" t="str">
        <f aca="false">VLOOKUP(V$11,Графік!$A$5:$C$32,3,0)</f>
        <v>Р</v>
      </c>
      <c r="W313" s="158" t="str">
        <f aca="false">VLOOKUP(W$11,Графік!$A$5:$C$32,3,0)</f>
        <v>Р</v>
      </c>
      <c r="X313" s="158" t="str">
        <f aca="false">VLOOKUP(X$11,Графік!$A$5:$C$32,3,0)</f>
        <v>Р</v>
      </c>
      <c r="Y313" s="158" t="str">
        <f aca="false">VLOOKUP(Y$11,Графік!$A$5:$C$32,3,0)</f>
        <v>Р</v>
      </c>
      <c r="Z313" s="158" t="str">
        <f aca="false">VLOOKUP(Z$11,Графік!$A$5:$C$32,3,0)</f>
        <v>ВВ</v>
      </c>
      <c r="AA313" s="158" t="str">
        <f aca="false">VLOOKUP(AA$11,Графік!$A$5:$C$32,3,0)</f>
        <v>ВВ</v>
      </c>
      <c r="AB313" s="158" t="str">
        <f aca="false">VLOOKUP(AB$11,Графік!$A$5:$C$32,3,0)</f>
        <v>Р</v>
      </c>
      <c r="AC313" s="158" t="str">
        <f aca="false">VLOOKUP(AC$11,Графік!$A$5:$C$32,3,0)</f>
        <v>Р</v>
      </c>
      <c r="AD313" s="158" t="str">
        <f aca="false">VLOOKUP(AD$11,Графік!$A$5:$C$32,3,0)</f>
        <v>Р</v>
      </c>
      <c r="AE313" s="158" t="str">
        <f aca="false">VLOOKUP(AE$11,Графік!$A$5:$C$32,3,0)</f>
        <v>Р</v>
      </c>
      <c r="AF313" s="158" t="str">
        <f aca="false">VLOOKUP(AF$11,Графік!$A$5:$C$32,3,0)</f>
        <v>ВВ</v>
      </c>
      <c r="AG313" s="158" t="str">
        <f aca="false">VLOOKUP(AG$11,Графік!$A$5:$C$32,3,0)</f>
        <v>ВВ</v>
      </c>
      <c r="AH313" s="158"/>
      <c r="AI313" s="158"/>
      <c r="AJ313" s="161"/>
      <c r="AK313" s="93" t="n">
        <f aca="false">SUMIF($F313:$AJ316,"Р",$F314:$AJ314)</f>
        <v>144</v>
      </c>
      <c r="AL313" s="94" t="n">
        <f aca="false">SUMIF($F315:$AJ316,"НУ",$F316:$AJ316)</f>
        <v>0</v>
      </c>
      <c r="AM313" s="95" t="n">
        <f aca="false">SUMIF(F313:AJ316,"РВ",F314:AJ314)</f>
        <v>0</v>
      </c>
      <c r="AN313" s="96" t="n">
        <f aca="false">AK313+AL313+AM313</f>
        <v>144</v>
      </c>
      <c r="AO313" s="70" t="n">
        <f aca="false">COUNTIF($F313:$AJ316,"=Р")</f>
        <v>18</v>
      </c>
      <c r="AP313" s="97" t="n">
        <f aca="false">COUNTIF($F313:$AJ316,"=ВВ")</f>
        <v>10</v>
      </c>
      <c r="AQ313" s="97" t="n">
        <f aca="false">COUNTIF($F313:$AJ316,"=В")</f>
        <v>0</v>
      </c>
      <c r="AR313" s="98" t="n">
        <f aca="false">COUNTIF($F313:$AJ316,"=НА")</f>
        <v>0</v>
      </c>
      <c r="AS313" s="98" t="n">
        <f aca="false">COUNTIF(F313:AJ316,"=ТН")</f>
        <v>0</v>
      </c>
      <c r="AT313" s="98" t="n">
        <f aca="false">COUNTIF($F313:$AJ316,"=ВД")</f>
        <v>0</v>
      </c>
      <c r="AU313" s="98" t="n">
        <f aca="false">COUNTIF($F313:$AJ316,"=ВП")</f>
        <v>0</v>
      </c>
      <c r="AV313" s="98" t="n">
        <f aca="false">COUNTIF($F313:$AJ316,"=ДД")</f>
        <v>0</v>
      </c>
      <c r="AW313" s="98" t="n">
        <f aca="false">COUNTIF($F313:$AJ316,"=П")</f>
        <v>0</v>
      </c>
      <c r="AX313" s="98" t="n">
        <f aca="false">COUNTIF($F313:$AJ316,"=ПР")</f>
        <v>0</v>
      </c>
      <c r="AY313" s="99" t="n">
        <f aca="false">COUNTIF($F313:$AJ316,"=І")</f>
        <v>0</v>
      </c>
      <c r="AZ313" s="99" t="n">
        <f aca="false">COUNTIF($F313:$AJ316,"=НЗ")</f>
        <v>0</v>
      </c>
      <c r="BA313" s="73" t="str">
        <f aca="false">IF(C313&gt;1,Графік!$D$36,"")</f>
        <v/>
      </c>
    </row>
    <row r="314" customFormat="false" ht="12.75" hidden="false" customHeight="true" outlineLevel="0" collapsed="false">
      <c r="A314" s="57"/>
      <c r="B314" s="58"/>
      <c r="C314" s="102"/>
      <c r="D314" s="60"/>
      <c r="E314" s="100"/>
      <c r="F314" s="75" t="n">
        <f aca="false">IF(F313="Р",8,"")</f>
        <v>8</v>
      </c>
      <c r="G314" s="76" t="n">
        <f aca="false">IF(G313="Р",8,"")</f>
        <v>8</v>
      </c>
      <c r="H314" s="170" t="str">
        <f aca="false">IF(H313="Р",8,"")</f>
        <v/>
      </c>
      <c r="I314" s="170" t="str">
        <f aca="false">IF(I313="Р",8,"")</f>
        <v/>
      </c>
      <c r="J314" s="170" t="n">
        <f aca="false">IF(J313="Р",8,"")</f>
        <v>8</v>
      </c>
      <c r="K314" s="170" t="n">
        <f aca="false">IF(K313="Р",8,"")</f>
        <v>8</v>
      </c>
      <c r="L314" s="170" t="n">
        <f aca="false">IF(L313="Р",8,"")</f>
        <v>8</v>
      </c>
      <c r="M314" s="170" t="n">
        <f aca="false">IF(M313="Р",8,"")</f>
        <v>8</v>
      </c>
      <c r="N314" s="170" t="str">
        <f aca="false">IF(N313="Р",8,"")</f>
        <v/>
      </c>
      <c r="O314" s="170" t="str">
        <f aca="false">IF(O313="Р",8,"")</f>
        <v/>
      </c>
      <c r="P314" s="170" t="n">
        <f aca="false">IF(P313="Р",8,"")</f>
        <v>8</v>
      </c>
      <c r="Q314" s="170" t="n">
        <f aca="false">IF(Q313="Р",8,"")</f>
        <v>8</v>
      </c>
      <c r="R314" s="170" t="n">
        <f aca="false">IF(R313="Р",8,"")</f>
        <v>8</v>
      </c>
      <c r="S314" s="170" t="n">
        <f aca="false">IF(S313="Р",8,"")</f>
        <v>8</v>
      </c>
      <c r="T314" s="170" t="str">
        <f aca="false">IF(T313="Р",8,"")</f>
        <v/>
      </c>
      <c r="U314" s="170" t="str">
        <f aca="false">IF(U313="Р",8,"")</f>
        <v/>
      </c>
      <c r="V314" s="170" t="n">
        <f aca="false">IF(V313="Р",8,"")</f>
        <v>8</v>
      </c>
      <c r="W314" s="170" t="n">
        <f aca="false">IF(W313="Р",8,"")</f>
        <v>8</v>
      </c>
      <c r="X314" s="170" t="n">
        <f aca="false">IF(X313="Р",8,"")</f>
        <v>8</v>
      </c>
      <c r="Y314" s="170" t="n">
        <f aca="false">IF(Y313="Р",8,"")</f>
        <v>8</v>
      </c>
      <c r="Z314" s="170" t="str">
        <f aca="false">IF(Z313="Р",8,"")</f>
        <v/>
      </c>
      <c r="AA314" s="170" t="str">
        <f aca="false">IF(AA313="Р",8,"")</f>
        <v/>
      </c>
      <c r="AB314" s="170" t="n">
        <f aca="false">IF(AB313="Р",8,"")</f>
        <v>8</v>
      </c>
      <c r="AC314" s="170" t="n">
        <f aca="false">IF(AC313="Р",8,"")</f>
        <v>8</v>
      </c>
      <c r="AD314" s="170" t="n">
        <f aca="false">IF(AD313="Р",8,"")</f>
        <v>8</v>
      </c>
      <c r="AE314" s="170" t="n">
        <f aca="false">IF(AE313="Р",8,"")</f>
        <v>8</v>
      </c>
      <c r="AF314" s="170" t="str">
        <f aca="false">IF(AF313="Р",8,"")</f>
        <v/>
      </c>
      <c r="AG314" s="170" t="str">
        <f aca="false">IF(AG313="Р",8,"")</f>
        <v/>
      </c>
      <c r="AH314" s="76"/>
      <c r="AI314" s="76"/>
      <c r="AJ314" s="79"/>
      <c r="AK314" s="93"/>
      <c r="AL314" s="94"/>
      <c r="AM314" s="95"/>
      <c r="AN314" s="96"/>
      <c r="AO314" s="70"/>
      <c r="AP314" s="70"/>
      <c r="AQ314" s="70"/>
      <c r="AR314" s="98"/>
      <c r="AS314" s="98"/>
      <c r="AT314" s="98"/>
      <c r="AU314" s="98"/>
      <c r="AV314" s="98"/>
      <c r="AW314" s="98"/>
      <c r="AX314" s="98"/>
      <c r="AY314" s="99"/>
      <c r="AZ314" s="99"/>
      <c r="BA314" s="73"/>
    </row>
    <row r="315" customFormat="false" ht="12.75" hidden="false" customHeight="true" outlineLevel="0" collapsed="false">
      <c r="A315" s="57"/>
      <c r="B315" s="58"/>
      <c r="C315" s="102"/>
      <c r="D315" s="60"/>
      <c r="E315" s="100"/>
      <c r="F315" s="82" t="str">
        <f aca="false">IF(F316&gt;0,"НУ","")</f>
        <v/>
      </c>
      <c r="G315" s="82" t="str">
        <f aca="false">IF(G316&gt;0,"НУ","")</f>
        <v/>
      </c>
      <c r="H315" s="82" t="str">
        <f aca="false">IF(H316&gt;0,"НУ","")</f>
        <v/>
      </c>
      <c r="I315" s="82" t="str">
        <f aca="false">IF(I316&gt;0,"НУ","")</f>
        <v/>
      </c>
      <c r="J315" s="82" t="str">
        <f aca="false">IF(J316&gt;0,"НУ","")</f>
        <v/>
      </c>
      <c r="K315" s="82" t="str">
        <f aca="false">IF(K316&gt;0,"НУ","")</f>
        <v/>
      </c>
      <c r="L315" s="82" t="str">
        <f aca="false">IF(L316&gt;0,"НУ","")</f>
        <v/>
      </c>
      <c r="M315" s="82" t="str">
        <f aca="false">IF(M316&gt;0,"НУ","")</f>
        <v/>
      </c>
      <c r="N315" s="82" t="str">
        <f aca="false">IF(N316&gt;0,"НУ","")</f>
        <v/>
      </c>
      <c r="O315" s="82" t="str">
        <f aca="false">IF(O316&gt;0,"НУ","")</f>
        <v/>
      </c>
      <c r="P315" s="82" t="str">
        <f aca="false">IF(P316&gt;0,"НУ","")</f>
        <v/>
      </c>
      <c r="Q315" s="82" t="str">
        <f aca="false">IF(Q316&gt;0,"НУ","")</f>
        <v/>
      </c>
      <c r="R315" s="82" t="str">
        <f aca="false">IF(R316&gt;0,"НУ","")</f>
        <v/>
      </c>
      <c r="S315" s="82" t="str">
        <f aca="false">IF(S316&gt;0,"НУ","")</f>
        <v/>
      </c>
      <c r="T315" s="82" t="str">
        <f aca="false">IF(T316&gt;0,"НУ","")</f>
        <v/>
      </c>
      <c r="U315" s="82" t="str">
        <f aca="false">IF(U316&gt;0,"НУ","")</f>
        <v/>
      </c>
      <c r="V315" s="82" t="str">
        <f aca="false">IF(V316&gt;0,"НУ","")</f>
        <v/>
      </c>
      <c r="W315" s="82" t="str">
        <f aca="false">IF(W316&gt;0,"НУ","")</f>
        <v/>
      </c>
      <c r="X315" s="82" t="str">
        <f aca="false">IF(X316&gt;0,"НУ","")</f>
        <v/>
      </c>
      <c r="Y315" s="82" t="str">
        <f aca="false">IF(Y316&gt;0,"НУ","")</f>
        <v/>
      </c>
      <c r="Z315" s="82" t="str">
        <f aca="false">IF(Z316&gt;0,"НУ","")</f>
        <v/>
      </c>
      <c r="AA315" s="82" t="str">
        <f aca="false">IF(AA316&gt;0,"НУ","")</f>
        <v/>
      </c>
      <c r="AB315" s="82" t="str">
        <f aca="false">IF(AB316&gt;0,"НУ","")</f>
        <v/>
      </c>
      <c r="AC315" s="82" t="str">
        <f aca="false">IF(AC316&gt;0,"НУ","")</f>
        <v/>
      </c>
      <c r="AD315" s="82" t="str">
        <f aca="false">IF(AD316&gt;0,"НУ","")</f>
        <v/>
      </c>
      <c r="AE315" s="82" t="str">
        <f aca="false">IF(AE316&gt;0,"НУ","")</f>
        <v/>
      </c>
      <c r="AF315" s="82" t="str">
        <f aca="false">IF(AF316&gt;0,"НУ","")</f>
        <v/>
      </c>
      <c r="AG315" s="82" t="str">
        <f aca="false">IF(AG316&gt;0,"НУ","")</f>
        <v/>
      </c>
      <c r="AH315" s="82"/>
      <c r="AI315" s="82"/>
      <c r="AJ315" s="173"/>
      <c r="AK315" s="93"/>
      <c r="AL315" s="94"/>
      <c r="AM315" s="95"/>
      <c r="AN315" s="96"/>
      <c r="AO315" s="70"/>
      <c r="AP315" s="70"/>
      <c r="AQ315" s="70"/>
      <c r="AR315" s="98"/>
      <c r="AS315" s="98"/>
      <c r="AT315" s="98"/>
      <c r="AU315" s="98"/>
      <c r="AV315" s="98"/>
      <c r="AW315" s="98"/>
      <c r="AX315" s="98"/>
      <c r="AY315" s="99"/>
      <c r="AZ315" s="99"/>
      <c r="BA315" s="73"/>
    </row>
    <row r="316" customFormat="false" ht="13.5" hidden="false" customHeight="true" outlineLevel="0" collapsed="false">
      <c r="A316" s="57"/>
      <c r="B316" s="58"/>
      <c r="C316" s="102"/>
      <c r="D316" s="60"/>
      <c r="E316" s="101"/>
      <c r="F316" s="87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91"/>
      <c r="AK316" s="93"/>
      <c r="AL316" s="94"/>
      <c r="AM316" s="95"/>
      <c r="AN316" s="96"/>
      <c r="AO316" s="70"/>
      <c r="AP316" s="70"/>
      <c r="AQ316" s="70"/>
      <c r="AR316" s="98"/>
      <c r="AS316" s="98"/>
      <c r="AT316" s="98"/>
      <c r="AU316" s="98"/>
      <c r="AV316" s="98"/>
      <c r="AW316" s="98"/>
      <c r="AX316" s="98"/>
      <c r="AY316" s="99"/>
      <c r="AZ316" s="99"/>
      <c r="BA316" s="73"/>
    </row>
    <row r="317" customFormat="false" ht="12.75" hidden="false" customHeight="true" outlineLevel="0" collapsed="false">
      <c r="A317" s="57" t="n">
        <v>77</v>
      </c>
      <c r="B317" s="58" t="str">
        <f aca="false">IFERROR(VLOOKUP($C317,Списки!$A$1:$C$3999,2,0),"")</f>
        <v/>
      </c>
      <c r="C317" s="102"/>
      <c r="D317" s="60" t="str">
        <f aca="false">IFERROR(VLOOKUP($C317,Списки!$A$1:$C$3999,3,0),"")</f>
        <v/>
      </c>
      <c r="E317" s="92"/>
      <c r="F317" s="61" t="str">
        <f aca="false">VLOOKUP(F$11,Графік!$A$5:$C$32,3,0)</f>
        <v>Р</v>
      </c>
      <c r="G317" s="158" t="str">
        <f aca="false">VLOOKUP(G$11,Графік!$A$5:$C$32,3,0)</f>
        <v>Р</v>
      </c>
      <c r="H317" s="158" t="str">
        <f aca="false">VLOOKUP(H$11,Графік!$A$5:$C$32,3,0)</f>
        <v>ВВ</v>
      </c>
      <c r="I317" s="158" t="str">
        <f aca="false">VLOOKUP(I$11,Графік!$A$5:$C$32,3,0)</f>
        <v>ВВ</v>
      </c>
      <c r="J317" s="158" t="str">
        <f aca="false">VLOOKUP(J$11,Графік!$A$5:$C$32,3,0)</f>
        <v>Р</v>
      </c>
      <c r="K317" s="158" t="str">
        <f aca="false">VLOOKUP(K$11,Графік!$A$5:$C$32,3,0)</f>
        <v>Р</v>
      </c>
      <c r="L317" s="158" t="str">
        <f aca="false">VLOOKUP(L$11,Графік!$A$5:$C$32,3,0)</f>
        <v>Р</v>
      </c>
      <c r="M317" s="158" t="str">
        <f aca="false">VLOOKUP(M$11,Графік!$A$5:$C$32,3,0)</f>
        <v>Р</v>
      </c>
      <c r="N317" s="158" t="str">
        <f aca="false">VLOOKUP(N$11,Графік!$A$5:$C$32,3,0)</f>
        <v>ВВ</v>
      </c>
      <c r="O317" s="158" t="str">
        <f aca="false">VLOOKUP(O$11,Графік!$A$5:$C$32,3,0)</f>
        <v>ВВ</v>
      </c>
      <c r="P317" s="158" t="str">
        <f aca="false">VLOOKUP(P$11,Графік!$A$5:$C$32,3,0)</f>
        <v>Р</v>
      </c>
      <c r="Q317" s="158" t="str">
        <f aca="false">VLOOKUP(Q$11,Графік!$A$5:$C$32,3,0)</f>
        <v>Р</v>
      </c>
      <c r="R317" s="158" t="str">
        <f aca="false">VLOOKUP(R$11,Графік!$A$5:$C$32,3,0)</f>
        <v>Р</v>
      </c>
      <c r="S317" s="158" t="str">
        <f aca="false">VLOOKUP(S$11,Графік!$A$5:$C$32,3,0)</f>
        <v>Р</v>
      </c>
      <c r="T317" s="158" t="str">
        <f aca="false">VLOOKUP(T$11,Графік!$A$5:$C$32,3,0)</f>
        <v>ВВ</v>
      </c>
      <c r="U317" s="158" t="str">
        <f aca="false">VLOOKUP(U$11,Графік!$A$5:$C$32,3,0)</f>
        <v>ВВ</v>
      </c>
      <c r="V317" s="158" t="str">
        <f aca="false">VLOOKUP(V$11,Графік!$A$5:$C$32,3,0)</f>
        <v>Р</v>
      </c>
      <c r="W317" s="158" t="str">
        <f aca="false">VLOOKUP(W$11,Графік!$A$5:$C$32,3,0)</f>
        <v>Р</v>
      </c>
      <c r="X317" s="158" t="str">
        <f aca="false">VLOOKUP(X$11,Графік!$A$5:$C$32,3,0)</f>
        <v>Р</v>
      </c>
      <c r="Y317" s="158" t="str">
        <f aca="false">VLOOKUP(Y$11,Графік!$A$5:$C$32,3,0)</f>
        <v>Р</v>
      </c>
      <c r="Z317" s="158" t="str">
        <f aca="false">VLOOKUP(Z$11,Графік!$A$5:$C$32,3,0)</f>
        <v>ВВ</v>
      </c>
      <c r="AA317" s="158" t="str">
        <f aca="false">VLOOKUP(AA$11,Графік!$A$5:$C$32,3,0)</f>
        <v>ВВ</v>
      </c>
      <c r="AB317" s="158" t="str">
        <f aca="false">VLOOKUP(AB$11,Графік!$A$5:$C$32,3,0)</f>
        <v>Р</v>
      </c>
      <c r="AC317" s="158" t="str">
        <f aca="false">VLOOKUP(AC$11,Графік!$A$5:$C$32,3,0)</f>
        <v>Р</v>
      </c>
      <c r="AD317" s="158" t="str">
        <f aca="false">VLOOKUP(AD$11,Графік!$A$5:$C$32,3,0)</f>
        <v>Р</v>
      </c>
      <c r="AE317" s="158" t="str">
        <f aca="false">VLOOKUP(AE$11,Графік!$A$5:$C$32,3,0)</f>
        <v>Р</v>
      </c>
      <c r="AF317" s="158" t="str">
        <f aca="false">VLOOKUP(AF$11,Графік!$A$5:$C$32,3,0)</f>
        <v>ВВ</v>
      </c>
      <c r="AG317" s="158" t="str">
        <f aca="false">VLOOKUP(AG$11,Графік!$A$5:$C$32,3,0)</f>
        <v>ВВ</v>
      </c>
      <c r="AH317" s="158"/>
      <c r="AI317" s="158"/>
      <c r="AJ317" s="161"/>
      <c r="AK317" s="93" t="n">
        <f aca="false">SUMIF($F317:$AJ320,"Р",$F318:$AJ318)</f>
        <v>144</v>
      </c>
      <c r="AL317" s="94" t="n">
        <f aca="false">SUMIF($F319:$AJ320,"НУ",$F320:$AJ320)</f>
        <v>0</v>
      </c>
      <c r="AM317" s="95" t="n">
        <f aca="false">SUMIF(F317:AJ320,"РВ",F318:AJ318)</f>
        <v>0</v>
      </c>
      <c r="AN317" s="96" t="n">
        <f aca="false">AK317+AL317+AM317</f>
        <v>144</v>
      </c>
      <c r="AO317" s="70" t="n">
        <f aca="false">COUNTIF($F317:$AJ320,"=Р")</f>
        <v>18</v>
      </c>
      <c r="AP317" s="97" t="n">
        <f aca="false">COUNTIF($F317:$AJ320,"=ВВ")</f>
        <v>10</v>
      </c>
      <c r="AQ317" s="97" t="n">
        <f aca="false">COUNTIF($F317:$AJ320,"=В")</f>
        <v>0</v>
      </c>
      <c r="AR317" s="98" t="n">
        <f aca="false">COUNTIF($F317:$AJ320,"=НА")</f>
        <v>0</v>
      </c>
      <c r="AS317" s="98" t="n">
        <f aca="false">COUNTIF(F317:AJ320,"=ТН")</f>
        <v>0</v>
      </c>
      <c r="AT317" s="98" t="n">
        <f aca="false">COUNTIF($F317:$AJ320,"=ВД")</f>
        <v>0</v>
      </c>
      <c r="AU317" s="98" t="n">
        <f aca="false">COUNTIF($F317:$AJ320,"=ВП")</f>
        <v>0</v>
      </c>
      <c r="AV317" s="98" t="n">
        <f aca="false">COUNTIF($F317:$AJ320,"=ДД")</f>
        <v>0</v>
      </c>
      <c r="AW317" s="98" t="n">
        <f aca="false">COUNTIF($F317:$AJ320,"=П")</f>
        <v>0</v>
      </c>
      <c r="AX317" s="98" t="n">
        <f aca="false">COUNTIF($F317:$AJ320,"=ПР")</f>
        <v>0</v>
      </c>
      <c r="AY317" s="99" t="n">
        <f aca="false">COUNTIF($F317:$AJ320,"=І")</f>
        <v>0</v>
      </c>
      <c r="AZ317" s="99" t="n">
        <f aca="false">COUNTIF($F317:$AJ320,"=НЗ")</f>
        <v>0</v>
      </c>
      <c r="BA317" s="73" t="str">
        <f aca="false">IF(C317&gt;1,Графік!$D$36,"")</f>
        <v/>
      </c>
    </row>
    <row r="318" customFormat="false" ht="12.75" hidden="false" customHeight="true" outlineLevel="0" collapsed="false">
      <c r="A318" s="57"/>
      <c r="B318" s="58"/>
      <c r="C318" s="102"/>
      <c r="D318" s="60"/>
      <c r="E318" s="100"/>
      <c r="F318" s="75" t="n">
        <f aca="false">IF(F317="Р",8,"")</f>
        <v>8</v>
      </c>
      <c r="G318" s="76" t="n">
        <f aca="false">IF(G317="Р",8,"")</f>
        <v>8</v>
      </c>
      <c r="H318" s="170" t="str">
        <f aca="false">IF(H317="Р",8,"")</f>
        <v/>
      </c>
      <c r="I318" s="170" t="str">
        <f aca="false">IF(I317="Р",8,"")</f>
        <v/>
      </c>
      <c r="J318" s="170" t="n">
        <f aca="false">IF(J317="Р",8,"")</f>
        <v>8</v>
      </c>
      <c r="K318" s="170" t="n">
        <f aca="false">IF(K317="Р",8,"")</f>
        <v>8</v>
      </c>
      <c r="L318" s="170" t="n">
        <f aca="false">IF(L317="Р",8,"")</f>
        <v>8</v>
      </c>
      <c r="M318" s="170" t="n">
        <f aca="false">IF(M317="Р",8,"")</f>
        <v>8</v>
      </c>
      <c r="N318" s="170" t="str">
        <f aca="false">IF(N317="Р",8,"")</f>
        <v/>
      </c>
      <c r="O318" s="170" t="str">
        <f aca="false">IF(O317="Р",8,"")</f>
        <v/>
      </c>
      <c r="P318" s="170" t="n">
        <f aca="false">IF(P317="Р",8,"")</f>
        <v>8</v>
      </c>
      <c r="Q318" s="170" t="n">
        <f aca="false">IF(Q317="Р",8,"")</f>
        <v>8</v>
      </c>
      <c r="R318" s="170" t="n">
        <f aca="false">IF(R317="Р",8,"")</f>
        <v>8</v>
      </c>
      <c r="S318" s="170" t="n">
        <f aca="false">IF(S317="Р",8,"")</f>
        <v>8</v>
      </c>
      <c r="T318" s="170" t="str">
        <f aca="false">IF(T317="Р",8,"")</f>
        <v/>
      </c>
      <c r="U318" s="170" t="str">
        <f aca="false">IF(U317="Р",8,"")</f>
        <v/>
      </c>
      <c r="V318" s="170" t="n">
        <f aca="false">IF(V317="Р",8,"")</f>
        <v>8</v>
      </c>
      <c r="W318" s="170" t="n">
        <f aca="false">IF(W317="Р",8,"")</f>
        <v>8</v>
      </c>
      <c r="X318" s="170" t="n">
        <f aca="false">IF(X317="Р",8,"")</f>
        <v>8</v>
      </c>
      <c r="Y318" s="170" t="n">
        <f aca="false">IF(Y317="Р",8,"")</f>
        <v>8</v>
      </c>
      <c r="Z318" s="170" t="str">
        <f aca="false">IF(Z317="Р",8,"")</f>
        <v/>
      </c>
      <c r="AA318" s="170" t="str">
        <f aca="false">IF(AA317="Р",8,"")</f>
        <v/>
      </c>
      <c r="AB318" s="170" t="n">
        <f aca="false">IF(AB317="Р",8,"")</f>
        <v>8</v>
      </c>
      <c r="AC318" s="170" t="n">
        <f aca="false">IF(AC317="Р",8,"")</f>
        <v>8</v>
      </c>
      <c r="AD318" s="170" t="n">
        <f aca="false">IF(AD317="Р",8,"")</f>
        <v>8</v>
      </c>
      <c r="AE318" s="170" t="n">
        <f aca="false">IF(AE317="Р",8,"")</f>
        <v>8</v>
      </c>
      <c r="AF318" s="170" t="str">
        <f aca="false">IF(AF317="Р",8,"")</f>
        <v/>
      </c>
      <c r="AG318" s="170" t="str">
        <f aca="false">IF(AG317="Р",8,"")</f>
        <v/>
      </c>
      <c r="AH318" s="76"/>
      <c r="AI318" s="76"/>
      <c r="AJ318" s="79"/>
      <c r="AK318" s="93"/>
      <c r="AL318" s="94"/>
      <c r="AM318" s="95"/>
      <c r="AN318" s="96"/>
      <c r="AO318" s="70"/>
      <c r="AP318" s="70"/>
      <c r="AQ318" s="70"/>
      <c r="AR318" s="98"/>
      <c r="AS318" s="98"/>
      <c r="AT318" s="98"/>
      <c r="AU318" s="98"/>
      <c r="AV318" s="98"/>
      <c r="AW318" s="98"/>
      <c r="AX318" s="98"/>
      <c r="AY318" s="99"/>
      <c r="AZ318" s="99"/>
      <c r="BA318" s="73"/>
    </row>
    <row r="319" customFormat="false" ht="12.75" hidden="false" customHeight="true" outlineLevel="0" collapsed="false">
      <c r="A319" s="57"/>
      <c r="B319" s="58"/>
      <c r="C319" s="102"/>
      <c r="D319" s="60"/>
      <c r="E319" s="100"/>
      <c r="F319" s="82" t="str">
        <f aca="false">IF(F320&gt;0,"НУ","")</f>
        <v/>
      </c>
      <c r="G319" s="82" t="str">
        <f aca="false">IF(G320&gt;0,"НУ","")</f>
        <v/>
      </c>
      <c r="H319" s="82" t="str">
        <f aca="false">IF(H320&gt;0,"НУ","")</f>
        <v/>
      </c>
      <c r="I319" s="82" t="str">
        <f aca="false">IF(I320&gt;0,"НУ","")</f>
        <v/>
      </c>
      <c r="J319" s="82" t="str">
        <f aca="false">IF(J320&gt;0,"НУ","")</f>
        <v/>
      </c>
      <c r="K319" s="82" t="str">
        <f aca="false">IF(K320&gt;0,"НУ","")</f>
        <v/>
      </c>
      <c r="L319" s="82" t="str">
        <f aca="false">IF(L320&gt;0,"НУ","")</f>
        <v/>
      </c>
      <c r="M319" s="82" t="str">
        <f aca="false">IF(M320&gt;0,"НУ","")</f>
        <v/>
      </c>
      <c r="N319" s="82" t="str">
        <f aca="false">IF(N320&gt;0,"НУ","")</f>
        <v/>
      </c>
      <c r="O319" s="82" t="str">
        <f aca="false">IF(O320&gt;0,"НУ","")</f>
        <v/>
      </c>
      <c r="P319" s="82" t="str">
        <f aca="false">IF(P320&gt;0,"НУ","")</f>
        <v/>
      </c>
      <c r="Q319" s="82" t="str">
        <f aca="false">IF(Q320&gt;0,"НУ","")</f>
        <v/>
      </c>
      <c r="R319" s="82" t="str">
        <f aca="false">IF(R320&gt;0,"НУ","")</f>
        <v/>
      </c>
      <c r="S319" s="82" t="str">
        <f aca="false">IF(S320&gt;0,"НУ","")</f>
        <v/>
      </c>
      <c r="T319" s="82" t="str">
        <f aca="false">IF(T320&gt;0,"НУ","")</f>
        <v/>
      </c>
      <c r="U319" s="82" t="str">
        <f aca="false">IF(U320&gt;0,"НУ","")</f>
        <v/>
      </c>
      <c r="V319" s="82" t="str">
        <f aca="false">IF(V320&gt;0,"НУ","")</f>
        <v/>
      </c>
      <c r="W319" s="82" t="str">
        <f aca="false">IF(W320&gt;0,"НУ","")</f>
        <v/>
      </c>
      <c r="X319" s="82" t="str">
        <f aca="false">IF(X320&gt;0,"НУ","")</f>
        <v/>
      </c>
      <c r="Y319" s="82" t="str">
        <f aca="false">IF(Y320&gt;0,"НУ","")</f>
        <v/>
      </c>
      <c r="Z319" s="82" t="str">
        <f aca="false">IF(Z320&gt;0,"НУ","")</f>
        <v/>
      </c>
      <c r="AA319" s="82" t="str">
        <f aca="false">IF(AA320&gt;0,"НУ","")</f>
        <v/>
      </c>
      <c r="AB319" s="82" t="str">
        <f aca="false">IF(AB320&gt;0,"НУ","")</f>
        <v/>
      </c>
      <c r="AC319" s="82" t="str">
        <f aca="false">IF(AC320&gt;0,"НУ","")</f>
        <v/>
      </c>
      <c r="AD319" s="82" t="str">
        <f aca="false">IF(AD320&gt;0,"НУ","")</f>
        <v/>
      </c>
      <c r="AE319" s="82" t="str">
        <f aca="false">IF(AE320&gt;0,"НУ","")</f>
        <v/>
      </c>
      <c r="AF319" s="82" t="str">
        <f aca="false">IF(AF320&gt;0,"НУ","")</f>
        <v/>
      </c>
      <c r="AG319" s="82" t="str">
        <f aca="false">IF(AG320&gt;0,"НУ","")</f>
        <v/>
      </c>
      <c r="AH319" s="82"/>
      <c r="AI319" s="82"/>
      <c r="AJ319" s="173"/>
      <c r="AK319" s="93"/>
      <c r="AL319" s="94"/>
      <c r="AM319" s="95"/>
      <c r="AN319" s="96"/>
      <c r="AO319" s="70"/>
      <c r="AP319" s="70"/>
      <c r="AQ319" s="70"/>
      <c r="AR319" s="98"/>
      <c r="AS319" s="98"/>
      <c r="AT319" s="98"/>
      <c r="AU319" s="98"/>
      <c r="AV319" s="98"/>
      <c r="AW319" s="98"/>
      <c r="AX319" s="98"/>
      <c r="AY319" s="99"/>
      <c r="AZ319" s="99"/>
      <c r="BA319" s="73"/>
    </row>
    <row r="320" customFormat="false" ht="13.5" hidden="false" customHeight="true" outlineLevel="0" collapsed="false">
      <c r="A320" s="57"/>
      <c r="B320" s="58"/>
      <c r="C320" s="102"/>
      <c r="D320" s="60"/>
      <c r="E320" s="101"/>
      <c r="F320" s="87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91"/>
      <c r="AK320" s="93"/>
      <c r="AL320" s="94"/>
      <c r="AM320" s="95"/>
      <c r="AN320" s="96"/>
      <c r="AO320" s="70"/>
      <c r="AP320" s="70"/>
      <c r="AQ320" s="70"/>
      <c r="AR320" s="98"/>
      <c r="AS320" s="98"/>
      <c r="AT320" s="98"/>
      <c r="AU320" s="98"/>
      <c r="AV320" s="98"/>
      <c r="AW320" s="98"/>
      <c r="AX320" s="98"/>
      <c r="AY320" s="99"/>
      <c r="AZ320" s="99"/>
      <c r="BA320" s="73"/>
    </row>
    <row r="321" customFormat="false" ht="12.75" hidden="false" customHeight="true" outlineLevel="0" collapsed="false">
      <c r="A321" s="57" t="n">
        <v>78</v>
      </c>
      <c r="B321" s="58" t="str">
        <f aca="false">IFERROR(VLOOKUP($C321,Списки!$A$1:$C$3999,2,0),"")</f>
        <v/>
      </c>
      <c r="C321" s="102"/>
      <c r="D321" s="60" t="str">
        <f aca="false">IFERROR(VLOOKUP($C321,Списки!$A$1:$C$3999,3,0),"")</f>
        <v/>
      </c>
      <c r="E321" s="92"/>
      <c r="F321" s="61" t="str">
        <f aca="false">VLOOKUP(F$11,Графік!$A$5:$C$32,3,0)</f>
        <v>Р</v>
      </c>
      <c r="G321" s="158" t="str">
        <f aca="false">VLOOKUP(G$11,Графік!$A$5:$C$32,3,0)</f>
        <v>Р</v>
      </c>
      <c r="H321" s="158" t="str">
        <f aca="false">VLOOKUP(H$11,Графік!$A$5:$C$32,3,0)</f>
        <v>ВВ</v>
      </c>
      <c r="I321" s="158" t="str">
        <f aca="false">VLOOKUP(I$11,Графік!$A$5:$C$32,3,0)</f>
        <v>ВВ</v>
      </c>
      <c r="J321" s="158" t="str">
        <f aca="false">VLOOKUP(J$11,Графік!$A$5:$C$32,3,0)</f>
        <v>Р</v>
      </c>
      <c r="K321" s="158" t="str">
        <f aca="false">VLOOKUP(K$11,Графік!$A$5:$C$32,3,0)</f>
        <v>Р</v>
      </c>
      <c r="L321" s="158" t="str">
        <f aca="false">VLOOKUP(L$11,Графік!$A$5:$C$32,3,0)</f>
        <v>Р</v>
      </c>
      <c r="M321" s="158" t="str">
        <f aca="false">VLOOKUP(M$11,Графік!$A$5:$C$32,3,0)</f>
        <v>Р</v>
      </c>
      <c r="N321" s="158" t="str">
        <f aca="false">VLOOKUP(N$11,Графік!$A$5:$C$32,3,0)</f>
        <v>ВВ</v>
      </c>
      <c r="O321" s="158" t="str">
        <f aca="false">VLOOKUP(O$11,Графік!$A$5:$C$32,3,0)</f>
        <v>ВВ</v>
      </c>
      <c r="P321" s="158" t="str">
        <f aca="false">VLOOKUP(P$11,Графік!$A$5:$C$32,3,0)</f>
        <v>Р</v>
      </c>
      <c r="Q321" s="158" t="str">
        <f aca="false">VLOOKUP(Q$11,Графік!$A$5:$C$32,3,0)</f>
        <v>Р</v>
      </c>
      <c r="R321" s="158" t="str">
        <f aca="false">VLOOKUP(R$11,Графік!$A$5:$C$32,3,0)</f>
        <v>Р</v>
      </c>
      <c r="S321" s="158" t="str">
        <f aca="false">VLOOKUP(S$11,Графік!$A$5:$C$32,3,0)</f>
        <v>Р</v>
      </c>
      <c r="T321" s="158" t="str">
        <f aca="false">VLOOKUP(T$11,Графік!$A$5:$C$32,3,0)</f>
        <v>ВВ</v>
      </c>
      <c r="U321" s="158" t="str">
        <f aca="false">VLOOKUP(U$11,Графік!$A$5:$C$32,3,0)</f>
        <v>ВВ</v>
      </c>
      <c r="V321" s="158" t="str">
        <f aca="false">VLOOKUP(V$11,Графік!$A$5:$C$32,3,0)</f>
        <v>Р</v>
      </c>
      <c r="W321" s="158" t="str">
        <f aca="false">VLOOKUP(W$11,Графік!$A$5:$C$32,3,0)</f>
        <v>Р</v>
      </c>
      <c r="X321" s="158" t="str">
        <f aca="false">VLOOKUP(X$11,Графік!$A$5:$C$32,3,0)</f>
        <v>Р</v>
      </c>
      <c r="Y321" s="158" t="str">
        <f aca="false">VLOOKUP(Y$11,Графік!$A$5:$C$32,3,0)</f>
        <v>Р</v>
      </c>
      <c r="Z321" s="158" t="str">
        <f aca="false">VLOOKUP(Z$11,Графік!$A$5:$C$32,3,0)</f>
        <v>ВВ</v>
      </c>
      <c r="AA321" s="158" t="str">
        <f aca="false">VLOOKUP(AA$11,Графік!$A$5:$C$32,3,0)</f>
        <v>ВВ</v>
      </c>
      <c r="AB321" s="158" t="str">
        <f aca="false">VLOOKUP(AB$11,Графік!$A$5:$C$32,3,0)</f>
        <v>Р</v>
      </c>
      <c r="AC321" s="158" t="str">
        <f aca="false">VLOOKUP(AC$11,Графік!$A$5:$C$32,3,0)</f>
        <v>Р</v>
      </c>
      <c r="AD321" s="158" t="str">
        <f aca="false">VLOOKUP(AD$11,Графік!$A$5:$C$32,3,0)</f>
        <v>Р</v>
      </c>
      <c r="AE321" s="158" t="str">
        <f aca="false">VLOOKUP(AE$11,Графік!$A$5:$C$32,3,0)</f>
        <v>Р</v>
      </c>
      <c r="AF321" s="158" t="str">
        <f aca="false">VLOOKUP(AF$11,Графік!$A$5:$C$32,3,0)</f>
        <v>ВВ</v>
      </c>
      <c r="AG321" s="158" t="str">
        <f aca="false">VLOOKUP(AG$11,Графік!$A$5:$C$32,3,0)</f>
        <v>ВВ</v>
      </c>
      <c r="AH321" s="158"/>
      <c r="AI321" s="158"/>
      <c r="AJ321" s="161"/>
      <c r="AK321" s="93" t="n">
        <f aca="false">SUMIF($F321:$AJ324,"Р",$F322:$AJ322)</f>
        <v>144</v>
      </c>
      <c r="AL321" s="94" t="n">
        <f aca="false">SUMIF($F323:$AJ324,"НУ",$F324:$AJ324)</f>
        <v>0</v>
      </c>
      <c r="AM321" s="95" t="n">
        <f aca="false">SUMIF(F321:AJ324,"РВ",F322:AJ322)</f>
        <v>0</v>
      </c>
      <c r="AN321" s="96" t="n">
        <f aca="false">AK321+AL321+AM321</f>
        <v>144</v>
      </c>
      <c r="AO321" s="70" t="n">
        <f aca="false">COUNTIF($F321:$AJ324,"=Р")</f>
        <v>18</v>
      </c>
      <c r="AP321" s="97" t="n">
        <f aca="false">COUNTIF($F321:$AJ324,"=ВВ")</f>
        <v>10</v>
      </c>
      <c r="AQ321" s="97" t="n">
        <f aca="false">COUNTIF($F321:$AJ324,"=В")</f>
        <v>0</v>
      </c>
      <c r="AR321" s="98" t="n">
        <f aca="false">COUNTIF($F321:$AJ324,"=НА")</f>
        <v>0</v>
      </c>
      <c r="AS321" s="98" t="n">
        <f aca="false">COUNTIF(F321:AJ324,"=ТН")</f>
        <v>0</v>
      </c>
      <c r="AT321" s="98" t="n">
        <f aca="false">COUNTIF($F321:$AJ324,"=ВД")</f>
        <v>0</v>
      </c>
      <c r="AU321" s="98" t="n">
        <f aca="false">COUNTIF($F321:$AJ324,"=ВП")</f>
        <v>0</v>
      </c>
      <c r="AV321" s="98" t="n">
        <f aca="false">COUNTIF($F321:$AJ324,"=ДД")</f>
        <v>0</v>
      </c>
      <c r="AW321" s="98" t="n">
        <f aca="false">COUNTIF($F321:$AJ324,"=П")</f>
        <v>0</v>
      </c>
      <c r="AX321" s="98" t="n">
        <f aca="false">COUNTIF($F321:$AJ324,"=ПР")</f>
        <v>0</v>
      </c>
      <c r="AY321" s="99" t="n">
        <f aca="false">COUNTIF($F321:$AJ324,"=І")</f>
        <v>0</v>
      </c>
      <c r="AZ321" s="99" t="n">
        <f aca="false">COUNTIF($F321:$AJ324,"=НЗ")</f>
        <v>0</v>
      </c>
      <c r="BA321" s="73" t="str">
        <f aca="false">IF(C321&gt;1,Графік!$D$36,"")</f>
        <v/>
      </c>
    </row>
    <row r="322" customFormat="false" ht="12.75" hidden="false" customHeight="true" outlineLevel="0" collapsed="false">
      <c r="A322" s="57"/>
      <c r="B322" s="58"/>
      <c r="C322" s="102"/>
      <c r="D322" s="60"/>
      <c r="E322" s="100"/>
      <c r="F322" s="75" t="n">
        <f aca="false">IF(F321="Р",8,"")</f>
        <v>8</v>
      </c>
      <c r="G322" s="76" t="n">
        <f aca="false">IF(G321="Р",8,"")</f>
        <v>8</v>
      </c>
      <c r="H322" s="170" t="str">
        <f aca="false">IF(H321="Р",8,"")</f>
        <v/>
      </c>
      <c r="I322" s="170" t="str">
        <f aca="false">IF(I321="Р",8,"")</f>
        <v/>
      </c>
      <c r="J322" s="170" t="n">
        <f aca="false">IF(J321="Р",8,"")</f>
        <v>8</v>
      </c>
      <c r="K322" s="170" t="n">
        <f aca="false">IF(K321="Р",8,"")</f>
        <v>8</v>
      </c>
      <c r="L322" s="170" t="n">
        <f aca="false">IF(L321="Р",8,"")</f>
        <v>8</v>
      </c>
      <c r="M322" s="170" t="n">
        <f aca="false">IF(M321="Р",8,"")</f>
        <v>8</v>
      </c>
      <c r="N322" s="170" t="str">
        <f aca="false">IF(N321="Р",8,"")</f>
        <v/>
      </c>
      <c r="O322" s="170" t="str">
        <f aca="false">IF(O321="Р",8,"")</f>
        <v/>
      </c>
      <c r="P322" s="170" t="n">
        <f aca="false">IF(P321="Р",8,"")</f>
        <v>8</v>
      </c>
      <c r="Q322" s="170" t="n">
        <f aca="false">IF(Q321="Р",8,"")</f>
        <v>8</v>
      </c>
      <c r="R322" s="170" t="n">
        <f aca="false">IF(R321="Р",8,"")</f>
        <v>8</v>
      </c>
      <c r="S322" s="170" t="n">
        <f aca="false">IF(S321="Р",8,"")</f>
        <v>8</v>
      </c>
      <c r="T322" s="170" t="str">
        <f aca="false">IF(T321="Р",8,"")</f>
        <v/>
      </c>
      <c r="U322" s="170" t="str">
        <f aca="false">IF(U321="Р",8,"")</f>
        <v/>
      </c>
      <c r="V322" s="170" t="n">
        <f aca="false">IF(V321="Р",8,"")</f>
        <v>8</v>
      </c>
      <c r="W322" s="170" t="n">
        <f aca="false">IF(W321="Р",8,"")</f>
        <v>8</v>
      </c>
      <c r="X322" s="170" t="n">
        <f aca="false">IF(X321="Р",8,"")</f>
        <v>8</v>
      </c>
      <c r="Y322" s="170" t="n">
        <f aca="false">IF(Y321="Р",8,"")</f>
        <v>8</v>
      </c>
      <c r="Z322" s="170" t="str">
        <f aca="false">IF(Z321="Р",8,"")</f>
        <v/>
      </c>
      <c r="AA322" s="170" t="str">
        <f aca="false">IF(AA321="Р",8,"")</f>
        <v/>
      </c>
      <c r="AB322" s="170" t="n">
        <f aca="false">IF(AB321="Р",8,"")</f>
        <v>8</v>
      </c>
      <c r="AC322" s="170" t="n">
        <f aca="false">IF(AC321="Р",8,"")</f>
        <v>8</v>
      </c>
      <c r="AD322" s="170" t="n">
        <f aca="false">IF(AD321="Р",8,"")</f>
        <v>8</v>
      </c>
      <c r="AE322" s="170" t="n">
        <f aca="false">IF(AE321="Р",8,"")</f>
        <v>8</v>
      </c>
      <c r="AF322" s="170" t="str">
        <f aca="false">IF(AF321="Р",8,"")</f>
        <v/>
      </c>
      <c r="AG322" s="170" t="str">
        <f aca="false">IF(AG321="Р",8,"")</f>
        <v/>
      </c>
      <c r="AH322" s="76"/>
      <c r="AI322" s="76"/>
      <c r="AJ322" s="79"/>
      <c r="AK322" s="93"/>
      <c r="AL322" s="94"/>
      <c r="AM322" s="95"/>
      <c r="AN322" s="96"/>
      <c r="AO322" s="70"/>
      <c r="AP322" s="70"/>
      <c r="AQ322" s="70"/>
      <c r="AR322" s="98"/>
      <c r="AS322" s="98"/>
      <c r="AT322" s="98"/>
      <c r="AU322" s="98"/>
      <c r="AV322" s="98"/>
      <c r="AW322" s="98"/>
      <c r="AX322" s="98"/>
      <c r="AY322" s="99"/>
      <c r="AZ322" s="99"/>
      <c r="BA322" s="73"/>
    </row>
    <row r="323" customFormat="false" ht="12.75" hidden="false" customHeight="true" outlineLevel="0" collapsed="false">
      <c r="A323" s="57"/>
      <c r="B323" s="58"/>
      <c r="C323" s="102"/>
      <c r="D323" s="60"/>
      <c r="E323" s="100"/>
      <c r="F323" s="82" t="str">
        <f aca="false">IF(F324&gt;0,"НУ","")</f>
        <v/>
      </c>
      <c r="G323" s="82" t="str">
        <f aca="false">IF(G324&gt;0,"НУ","")</f>
        <v/>
      </c>
      <c r="H323" s="82" t="str">
        <f aca="false">IF(H324&gt;0,"НУ","")</f>
        <v/>
      </c>
      <c r="I323" s="82" t="str">
        <f aca="false">IF(I324&gt;0,"НУ","")</f>
        <v/>
      </c>
      <c r="J323" s="82" t="str">
        <f aca="false">IF(J324&gt;0,"НУ","")</f>
        <v/>
      </c>
      <c r="K323" s="82" t="str">
        <f aca="false">IF(K324&gt;0,"НУ","")</f>
        <v/>
      </c>
      <c r="L323" s="82" t="str">
        <f aca="false">IF(L324&gt;0,"НУ","")</f>
        <v/>
      </c>
      <c r="M323" s="82" t="str">
        <f aca="false">IF(M324&gt;0,"НУ","")</f>
        <v/>
      </c>
      <c r="N323" s="82" t="str">
        <f aca="false">IF(N324&gt;0,"НУ","")</f>
        <v/>
      </c>
      <c r="O323" s="82" t="str">
        <f aca="false">IF(O324&gt;0,"НУ","")</f>
        <v/>
      </c>
      <c r="P323" s="82" t="str">
        <f aca="false">IF(P324&gt;0,"НУ","")</f>
        <v/>
      </c>
      <c r="Q323" s="82" t="str">
        <f aca="false">IF(Q324&gt;0,"НУ","")</f>
        <v/>
      </c>
      <c r="R323" s="82" t="str">
        <f aca="false">IF(R324&gt;0,"НУ","")</f>
        <v/>
      </c>
      <c r="S323" s="82" t="str">
        <f aca="false">IF(S324&gt;0,"НУ","")</f>
        <v/>
      </c>
      <c r="T323" s="82" t="str">
        <f aca="false">IF(T324&gt;0,"НУ","")</f>
        <v/>
      </c>
      <c r="U323" s="82" t="str">
        <f aca="false">IF(U324&gt;0,"НУ","")</f>
        <v/>
      </c>
      <c r="V323" s="82" t="str">
        <f aca="false">IF(V324&gt;0,"НУ","")</f>
        <v/>
      </c>
      <c r="W323" s="82" t="str">
        <f aca="false">IF(W324&gt;0,"НУ","")</f>
        <v/>
      </c>
      <c r="X323" s="82" t="str">
        <f aca="false">IF(X324&gt;0,"НУ","")</f>
        <v/>
      </c>
      <c r="Y323" s="82" t="str">
        <f aca="false">IF(Y324&gt;0,"НУ","")</f>
        <v/>
      </c>
      <c r="Z323" s="82" t="str">
        <f aca="false">IF(Z324&gt;0,"НУ","")</f>
        <v/>
      </c>
      <c r="AA323" s="82" t="str">
        <f aca="false">IF(AA324&gt;0,"НУ","")</f>
        <v/>
      </c>
      <c r="AB323" s="82" t="str">
        <f aca="false">IF(AB324&gt;0,"НУ","")</f>
        <v/>
      </c>
      <c r="AC323" s="82" t="str">
        <f aca="false">IF(AC324&gt;0,"НУ","")</f>
        <v/>
      </c>
      <c r="AD323" s="82" t="str">
        <f aca="false">IF(AD324&gt;0,"НУ","")</f>
        <v/>
      </c>
      <c r="AE323" s="82" t="str">
        <f aca="false">IF(AE324&gt;0,"НУ","")</f>
        <v/>
      </c>
      <c r="AF323" s="82" t="str">
        <f aca="false">IF(AF324&gt;0,"НУ","")</f>
        <v/>
      </c>
      <c r="AG323" s="82" t="str">
        <f aca="false">IF(AG324&gt;0,"НУ","")</f>
        <v/>
      </c>
      <c r="AH323" s="82"/>
      <c r="AI323" s="82"/>
      <c r="AJ323" s="173"/>
      <c r="AK323" s="93"/>
      <c r="AL323" s="94"/>
      <c r="AM323" s="95"/>
      <c r="AN323" s="96"/>
      <c r="AO323" s="70"/>
      <c r="AP323" s="70"/>
      <c r="AQ323" s="70"/>
      <c r="AR323" s="98"/>
      <c r="AS323" s="98"/>
      <c r="AT323" s="98"/>
      <c r="AU323" s="98"/>
      <c r="AV323" s="98"/>
      <c r="AW323" s="98"/>
      <c r="AX323" s="98"/>
      <c r="AY323" s="99"/>
      <c r="AZ323" s="99"/>
      <c r="BA323" s="73"/>
    </row>
    <row r="324" customFormat="false" ht="13.5" hidden="false" customHeight="true" outlineLevel="0" collapsed="false">
      <c r="A324" s="57"/>
      <c r="B324" s="58"/>
      <c r="C324" s="102"/>
      <c r="D324" s="60"/>
      <c r="E324" s="101"/>
      <c r="F324" s="87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91"/>
      <c r="AK324" s="93"/>
      <c r="AL324" s="94"/>
      <c r="AM324" s="95"/>
      <c r="AN324" s="96"/>
      <c r="AO324" s="70"/>
      <c r="AP324" s="70"/>
      <c r="AQ324" s="70"/>
      <c r="AR324" s="98"/>
      <c r="AS324" s="98"/>
      <c r="AT324" s="98"/>
      <c r="AU324" s="98"/>
      <c r="AV324" s="98"/>
      <c r="AW324" s="98"/>
      <c r="AX324" s="98"/>
      <c r="AY324" s="99"/>
      <c r="AZ324" s="99"/>
      <c r="BA324" s="73"/>
    </row>
    <row r="325" customFormat="false" ht="12.75" hidden="false" customHeight="true" outlineLevel="0" collapsed="false">
      <c r="A325" s="57" t="n">
        <v>79</v>
      </c>
      <c r="B325" s="58" t="str">
        <f aca="false">IFERROR(VLOOKUP($C325,Списки!$A$1:$C$3999,2,0),"")</f>
        <v/>
      </c>
      <c r="C325" s="102"/>
      <c r="D325" s="60" t="str">
        <f aca="false">IFERROR(VLOOKUP($C325,Списки!$A$1:$C$3999,3,0),"")</f>
        <v/>
      </c>
      <c r="E325" s="92"/>
      <c r="F325" s="61" t="str">
        <f aca="false">VLOOKUP(F$11,Графік!$A$5:$C$32,3,0)</f>
        <v>Р</v>
      </c>
      <c r="G325" s="158" t="str">
        <f aca="false">VLOOKUP(G$11,Графік!$A$5:$C$32,3,0)</f>
        <v>Р</v>
      </c>
      <c r="H325" s="158" t="str">
        <f aca="false">VLOOKUP(H$11,Графік!$A$5:$C$32,3,0)</f>
        <v>ВВ</v>
      </c>
      <c r="I325" s="158" t="str">
        <f aca="false">VLOOKUP(I$11,Графік!$A$5:$C$32,3,0)</f>
        <v>ВВ</v>
      </c>
      <c r="J325" s="158" t="str">
        <f aca="false">VLOOKUP(J$11,Графік!$A$5:$C$32,3,0)</f>
        <v>Р</v>
      </c>
      <c r="K325" s="158" t="str">
        <f aca="false">VLOOKUP(K$11,Графік!$A$5:$C$32,3,0)</f>
        <v>Р</v>
      </c>
      <c r="L325" s="158" t="str">
        <f aca="false">VLOOKUP(L$11,Графік!$A$5:$C$32,3,0)</f>
        <v>Р</v>
      </c>
      <c r="M325" s="158" t="str">
        <f aca="false">VLOOKUP(M$11,Графік!$A$5:$C$32,3,0)</f>
        <v>Р</v>
      </c>
      <c r="N325" s="158" t="str">
        <f aca="false">VLOOKUP(N$11,Графік!$A$5:$C$32,3,0)</f>
        <v>ВВ</v>
      </c>
      <c r="O325" s="158" t="str">
        <f aca="false">VLOOKUP(O$11,Графік!$A$5:$C$32,3,0)</f>
        <v>ВВ</v>
      </c>
      <c r="P325" s="158" t="str">
        <f aca="false">VLOOKUP(P$11,Графік!$A$5:$C$32,3,0)</f>
        <v>Р</v>
      </c>
      <c r="Q325" s="158" t="str">
        <f aca="false">VLOOKUP(Q$11,Графік!$A$5:$C$32,3,0)</f>
        <v>Р</v>
      </c>
      <c r="R325" s="158" t="str">
        <f aca="false">VLOOKUP(R$11,Графік!$A$5:$C$32,3,0)</f>
        <v>Р</v>
      </c>
      <c r="S325" s="158" t="str">
        <f aca="false">VLOOKUP(S$11,Графік!$A$5:$C$32,3,0)</f>
        <v>Р</v>
      </c>
      <c r="T325" s="158" t="str">
        <f aca="false">VLOOKUP(T$11,Графік!$A$5:$C$32,3,0)</f>
        <v>ВВ</v>
      </c>
      <c r="U325" s="158" t="str">
        <f aca="false">VLOOKUP(U$11,Графік!$A$5:$C$32,3,0)</f>
        <v>ВВ</v>
      </c>
      <c r="V325" s="158" t="str">
        <f aca="false">VLOOKUP(V$11,Графік!$A$5:$C$32,3,0)</f>
        <v>Р</v>
      </c>
      <c r="W325" s="158" t="str">
        <f aca="false">VLOOKUP(W$11,Графік!$A$5:$C$32,3,0)</f>
        <v>Р</v>
      </c>
      <c r="X325" s="158" t="str">
        <f aca="false">VLOOKUP(X$11,Графік!$A$5:$C$32,3,0)</f>
        <v>Р</v>
      </c>
      <c r="Y325" s="158" t="str">
        <f aca="false">VLOOKUP(Y$11,Графік!$A$5:$C$32,3,0)</f>
        <v>Р</v>
      </c>
      <c r="Z325" s="158" t="str">
        <f aca="false">VLOOKUP(Z$11,Графік!$A$5:$C$32,3,0)</f>
        <v>ВВ</v>
      </c>
      <c r="AA325" s="158" t="str">
        <f aca="false">VLOOKUP(AA$11,Графік!$A$5:$C$32,3,0)</f>
        <v>ВВ</v>
      </c>
      <c r="AB325" s="158" t="str">
        <f aca="false">VLOOKUP(AB$11,Графік!$A$5:$C$32,3,0)</f>
        <v>Р</v>
      </c>
      <c r="AC325" s="158" t="str">
        <f aca="false">VLOOKUP(AC$11,Графік!$A$5:$C$32,3,0)</f>
        <v>Р</v>
      </c>
      <c r="AD325" s="158" t="str">
        <f aca="false">VLOOKUP(AD$11,Графік!$A$5:$C$32,3,0)</f>
        <v>Р</v>
      </c>
      <c r="AE325" s="158" t="str">
        <f aca="false">VLOOKUP(AE$11,Графік!$A$5:$C$32,3,0)</f>
        <v>Р</v>
      </c>
      <c r="AF325" s="158" t="str">
        <f aca="false">VLOOKUP(AF$11,Графік!$A$5:$C$32,3,0)</f>
        <v>ВВ</v>
      </c>
      <c r="AG325" s="158" t="str">
        <f aca="false">VLOOKUP(AG$11,Графік!$A$5:$C$32,3,0)</f>
        <v>ВВ</v>
      </c>
      <c r="AH325" s="158"/>
      <c r="AI325" s="158"/>
      <c r="AJ325" s="161"/>
      <c r="AK325" s="93" t="n">
        <f aca="false">SUMIF($F325:$AJ328,"Р",$F326:$AJ326)</f>
        <v>144</v>
      </c>
      <c r="AL325" s="94" t="n">
        <f aca="false">SUMIF($F327:$AJ328,"НУ",$F328:$AJ328)</f>
        <v>0</v>
      </c>
      <c r="AM325" s="95" t="n">
        <f aca="false">SUMIF(F325:AJ328,"РВ",F326:AJ326)</f>
        <v>0</v>
      </c>
      <c r="AN325" s="96" t="n">
        <f aca="false">AK325+AL325+AM325</f>
        <v>144</v>
      </c>
      <c r="AO325" s="70" t="n">
        <f aca="false">COUNTIF($F325:$AJ328,"=Р")</f>
        <v>18</v>
      </c>
      <c r="AP325" s="97" t="n">
        <f aca="false">COUNTIF($F325:$AJ328,"=ВВ")</f>
        <v>10</v>
      </c>
      <c r="AQ325" s="97" t="n">
        <f aca="false">COUNTIF($F325:$AJ328,"=В")</f>
        <v>0</v>
      </c>
      <c r="AR325" s="98" t="n">
        <f aca="false">COUNTIF($F325:$AJ328,"=НА")</f>
        <v>0</v>
      </c>
      <c r="AS325" s="98" t="n">
        <f aca="false">COUNTIF(F325:AJ328,"=ТН")</f>
        <v>0</v>
      </c>
      <c r="AT325" s="98" t="n">
        <f aca="false">COUNTIF($F325:$AJ328,"=ВД")</f>
        <v>0</v>
      </c>
      <c r="AU325" s="98" t="n">
        <f aca="false">COUNTIF($F325:$AJ328,"=ВП")</f>
        <v>0</v>
      </c>
      <c r="AV325" s="98" t="n">
        <f aca="false">COUNTIF($F325:$AJ328,"=ДД")</f>
        <v>0</v>
      </c>
      <c r="AW325" s="98" t="n">
        <f aca="false">COUNTIF($F325:$AJ328,"=П")</f>
        <v>0</v>
      </c>
      <c r="AX325" s="98" t="n">
        <f aca="false">COUNTIF($F325:$AJ328,"=ПР")</f>
        <v>0</v>
      </c>
      <c r="AY325" s="99" t="n">
        <f aca="false">COUNTIF($F325:$AJ328,"=І")</f>
        <v>0</v>
      </c>
      <c r="AZ325" s="99" t="n">
        <f aca="false">COUNTIF($F325:$AJ328,"=НЗ")</f>
        <v>0</v>
      </c>
      <c r="BA325" s="73" t="str">
        <f aca="false">IF(C325&gt;1,Графік!$D$36,"")</f>
        <v/>
      </c>
    </row>
    <row r="326" customFormat="false" ht="15.75" hidden="false" customHeight="true" outlineLevel="0" collapsed="false">
      <c r="A326" s="57"/>
      <c r="B326" s="58"/>
      <c r="C326" s="102"/>
      <c r="D326" s="60"/>
      <c r="E326" s="100"/>
      <c r="F326" s="75" t="n">
        <f aca="false">IF(F325="Р",8,"")</f>
        <v>8</v>
      </c>
      <c r="G326" s="76" t="n">
        <f aca="false">IF(G325="Р",8,"")</f>
        <v>8</v>
      </c>
      <c r="H326" s="170" t="str">
        <f aca="false">IF(H325="Р",8,"")</f>
        <v/>
      </c>
      <c r="I326" s="170" t="str">
        <f aca="false">IF(I325="Р",8,"")</f>
        <v/>
      </c>
      <c r="J326" s="170" t="n">
        <f aca="false">IF(J325="Р",8,"")</f>
        <v>8</v>
      </c>
      <c r="K326" s="170" t="n">
        <f aca="false">IF(K325="Р",8,"")</f>
        <v>8</v>
      </c>
      <c r="L326" s="170" t="n">
        <f aca="false">IF(L325="Р",8,"")</f>
        <v>8</v>
      </c>
      <c r="M326" s="170" t="n">
        <f aca="false">IF(M325="Р",8,"")</f>
        <v>8</v>
      </c>
      <c r="N326" s="170" t="str">
        <f aca="false">IF(N325="Р",8,"")</f>
        <v/>
      </c>
      <c r="O326" s="170" t="str">
        <f aca="false">IF(O325="Р",8,"")</f>
        <v/>
      </c>
      <c r="P326" s="170" t="n">
        <f aca="false">IF(P325="Р",8,"")</f>
        <v>8</v>
      </c>
      <c r="Q326" s="170" t="n">
        <f aca="false">IF(Q325="Р",8,"")</f>
        <v>8</v>
      </c>
      <c r="R326" s="170" t="n">
        <f aca="false">IF(R325="Р",8,"")</f>
        <v>8</v>
      </c>
      <c r="S326" s="170" t="n">
        <f aca="false">IF(S325="Р",8,"")</f>
        <v>8</v>
      </c>
      <c r="T326" s="170" t="str">
        <f aca="false">IF(T325="Р",8,"")</f>
        <v/>
      </c>
      <c r="U326" s="170" t="str">
        <f aca="false">IF(U325="Р",8,"")</f>
        <v/>
      </c>
      <c r="V326" s="170" t="n">
        <f aca="false">IF(V325="Р",8,"")</f>
        <v>8</v>
      </c>
      <c r="W326" s="170" t="n">
        <f aca="false">IF(W325="Р",8,"")</f>
        <v>8</v>
      </c>
      <c r="X326" s="170" t="n">
        <f aca="false">IF(X325="Р",8,"")</f>
        <v>8</v>
      </c>
      <c r="Y326" s="170" t="n">
        <f aca="false">IF(Y325="Р",8,"")</f>
        <v>8</v>
      </c>
      <c r="Z326" s="170" t="str">
        <f aca="false">IF(Z325="Р",8,"")</f>
        <v/>
      </c>
      <c r="AA326" s="170" t="str">
        <f aca="false">IF(AA325="Р",8,"")</f>
        <v/>
      </c>
      <c r="AB326" s="170" t="n">
        <f aca="false">IF(AB325="Р",8,"")</f>
        <v>8</v>
      </c>
      <c r="AC326" s="170" t="n">
        <f aca="false">IF(AC325="Р",8,"")</f>
        <v>8</v>
      </c>
      <c r="AD326" s="170" t="n">
        <f aca="false">IF(AD325="Р",8,"")</f>
        <v>8</v>
      </c>
      <c r="AE326" s="170" t="n">
        <f aca="false">IF(AE325="Р",8,"")</f>
        <v>8</v>
      </c>
      <c r="AF326" s="170" t="str">
        <f aca="false">IF(AF325="Р",8,"")</f>
        <v/>
      </c>
      <c r="AG326" s="170" t="str">
        <f aca="false">IF(AG325="Р",8,"")</f>
        <v/>
      </c>
      <c r="AH326" s="76"/>
      <c r="AI326" s="76"/>
      <c r="AJ326" s="79"/>
      <c r="AK326" s="93"/>
      <c r="AL326" s="94"/>
      <c r="AM326" s="95"/>
      <c r="AN326" s="96"/>
      <c r="AO326" s="70"/>
      <c r="AP326" s="70"/>
      <c r="AQ326" s="70"/>
      <c r="AR326" s="98"/>
      <c r="AS326" s="98"/>
      <c r="AT326" s="98"/>
      <c r="AU326" s="98"/>
      <c r="AV326" s="98"/>
      <c r="AW326" s="98"/>
      <c r="AX326" s="98"/>
      <c r="AY326" s="99"/>
      <c r="AZ326" s="99"/>
      <c r="BA326" s="73"/>
    </row>
    <row r="327" customFormat="false" ht="12.75" hidden="false" customHeight="true" outlineLevel="0" collapsed="false">
      <c r="A327" s="57"/>
      <c r="B327" s="58"/>
      <c r="C327" s="102"/>
      <c r="D327" s="60"/>
      <c r="E327" s="100"/>
      <c r="F327" s="82" t="str">
        <f aca="false">IF(F328&gt;0,"НУ","")</f>
        <v/>
      </c>
      <c r="G327" s="82" t="str">
        <f aca="false">IF(G328&gt;0,"НУ","")</f>
        <v/>
      </c>
      <c r="H327" s="82" t="str">
        <f aca="false">IF(H328&gt;0,"НУ","")</f>
        <v/>
      </c>
      <c r="I327" s="82" t="str">
        <f aca="false">IF(I328&gt;0,"НУ","")</f>
        <v/>
      </c>
      <c r="J327" s="82" t="str">
        <f aca="false">IF(J328&gt;0,"НУ","")</f>
        <v/>
      </c>
      <c r="K327" s="82" t="str">
        <f aca="false">IF(K328&gt;0,"НУ","")</f>
        <v/>
      </c>
      <c r="L327" s="82" t="str">
        <f aca="false">IF(L328&gt;0,"НУ","")</f>
        <v/>
      </c>
      <c r="M327" s="82" t="str">
        <f aca="false">IF(M328&gt;0,"НУ","")</f>
        <v/>
      </c>
      <c r="N327" s="82" t="str">
        <f aca="false">IF(N328&gt;0,"НУ","")</f>
        <v/>
      </c>
      <c r="O327" s="82" t="str">
        <f aca="false">IF(O328&gt;0,"НУ","")</f>
        <v/>
      </c>
      <c r="P327" s="82" t="str">
        <f aca="false">IF(P328&gt;0,"НУ","")</f>
        <v/>
      </c>
      <c r="Q327" s="82" t="str">
        <f aca="false">IF(Q328&gt;0,"НУ","")</f>
        <v/>
      </c>
      <c r="R327" s="82" t="str">
        <f aca="false">IF(R328&gt;0,"НУ","")</f>
        <v/>
      </c>
      <c r="S327" s="82" t="str">
        <f aca="false">IF(S328&gt;0,"НУ","")</f>
        <v/>
      </c>
      <c r="T327" s="82" t="str">
        <f aca="false">IF(T328&gt;0,"НУ","")</f>
        <v/>
      </c>
      <c r="U327" s="82" t="str">
        <f aca="false">IF(U328&gt;0,"НУ","")</f>
        <v/>
      </c>
      <c r="V327" s="82" t="str">
        <f aca="false">IF(V328&gt;0,"НУ","")</f>
        <v/>
      </c>
      <c r="W327" s="82" t="str">
        <f aca="false">IF(W328&gt;0,"НУ","")</f>
        <v/>
      </c>
      <c r="X327" s="82" t="str">
        <f aca="false">IF(X328&gt;0,"НУ","")</f>
        <v/>
      </c>
      <c r="Y327" s="82" t="str">
        <f aca="false">IF(Y328&gt;0,"НУ","")</f>
        <v/>
      </c>
      <c r="Z327" s="82" t="str">
        <f aca="false">IF(Z328&gt;0,"НУ","")</f>
        <v/>
      </c>
      <c r="AA327" s="82" t="str">
        <f aca="false">IF(AA328&gt;0,"НУ","")</f>
        <v/>
      </c>
      <c r="AB327" s="82" t="str">
        <f aca="false">IF(AB328&gt;0,"НУ","")</f>
        <v/>
      </c>
      <c r="AC327" s="82" t="str">
        <f aca="false">IF(AC328&gt;0,"НУ","")</f>
        <v/>
      </c>
      <c r="AD327" s="82" t="str">
        <f aca="false">IF(AD328&gt;0,"НУ","")</f>
        <v/>
      </c>
      <c r="AE327" s="82" t="str">
        <f aca="false">IF(AE328&gt;0,"НУ","")</f>
        <v/>
      </c>
      <c r="AF327" s="82" t="str">
        <f aca="false">IF(AF328&gt;0,"НУ","")</f>
        <v/>
      </c>
      <c r="AG327" s="82" t="str">
        <f aca="false">IF(AG328&gt;0,"НУ","")</f>
        <v/>
      </c>
      <c r="AH327" s="82"/>
      <c r="AI327" s="82"/>
      <c r="AJ327" s="173"/>
      <c r="AK327" s="93"/>
      <c r="AL327" s="94"/>
      <c r="AM327" s="95"/>
      <c r="AN327" s="96"/>
      <c r="AO327" s="70"/>
      <c r="AP327" s="70"/>
      <c r="AQ327" s="70"/>
      <c r="AR327" s="98"/>
      <c r="AS327" s="98"/>
      <c r="AT327" s="98"/>
      <c r="AU327" s="98"/>
      <c r="AV327" s="98"/>
      <c r="AW327" s="98"/>
      <c r="AX327" s="98"/>
      <c r="AY327" s="99"/>
      <c r="AZ327" s="99"/>
      <c r="BA327" s="73"/>
    </row>
    <row r="328" customFormat="false" ht="13.5" hidden="false" customHeight="true" outlineLevel="0" collapsed="false">
      <c r="A328" s="57"/>
      <c r="B328" s="58"/>
      <c r="C328" s="102"/>
      <c r="D328" s="60"/>
      <c r="E328" s="101"/>
      <c r="F328" s="87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91"/>
      <c r="AK328" s="93"/>
      <c r="AL328" s="94"/>
      <c r="AM328" s="95"/>
      <c r="AN328" s="96"/>
      <c r="AO328" s="70"/>
      <c r="AP328" s="70"/>
      <c r="AQ328" s="70"/>
      <c r="AR328" s="98"/>
      <c r="AS328" s="98"/>
      <c r="AT328" s="98"/>
      <c r="AU328" s="98"/>
      <c r="AV328" s="98"/>
      <c r="AW328" s="98"/>
      <c r="AX328" s="98"/>
      <c r="AY328" s="99"/>
      <c r="AZ328" s="99"/>
      <c r="BA328" s="73"/>
    </row>
    <row r="329" customFormat="false" ht="12.75" hidden="false" customHeight="true" outlineLevel="0" collapsed="false">
      <c r="A329" s="57" t="n">
        <v>80</v>
      </c>
      <c r="B329" s="58" t="str">
        <f aca="false">IFERROR(VLOOKUP($C329,Списки!$A$1:$C$3999,2,0),"")</f>
        <v/>
      </c>
      <c r="C329" s="102"/>
      <c r="D329" s="60" t="str">
        <f aca="false">IFERROR(VLOOKUP($C329,Списки!$A$1:$C$3999,3,0),"")</f>
        <v/>
      </c>
      <c r="E329" s="92"/>
      <c r="F329" s="61" t="str">
        <f aca="false">VLOOKUP(F$11,Графік!$A$5:$C$32,3,0)</f>
        <v>Р</v>
      </c>
      <c r="G329" s="158" t="str">
        <f aca="false">VLOOKUP(G$11,Графік!$A$5:$C$32,3,0)</f>
        <v>Р</v>
      </c>
      <c r="H329" s="158" t="str">
        <f aca="false">VLOOKUP(H$11,Графік!$A$5:$C$32,3,0)</f>
        <v>ВВ</v>
      </c>
      <c r="I329" s="158" t="str">
        <f aca="false">VLOOKUP(I$11,Графік!$A$5:$C$32,3,0)</f>
        <v>ВВ</v>
      </c>
      <c r="J329" s="158" t="str">
        <f aca="false">VLOOKUP(J$11,Графік!$A$5:$C$32,3,0)</f>
        <v>Р</v>
      </c>
      <c r="K329" s="158" t="str">
        <f aca="false">VLOOKUP(K$11,Графік!$A$5:$C$32,3,0)</f>
        <v>Р</v>
      </c>
      <c r="L329" s="158" t="str">
        <f aca="false">VLOOKUP(L$11,Графік!$A$5:$C$32,3,0)</f>
        <v>Р</v>
      </c>
      <c r="M329" s="158" t="str">
        <f aca="false">VLOOKUP(M$11,Графік!$A$5:$C$32,3,0)</f>
        <v>Р</v>
      </c>
      <c r="N329" s="158" t="str">
        <f aca="false">VLOOKUP(N$11,Графік!$A$5:$C$32,3,0)</f>
        <v>ВВ</v>
      </c>
      <c r="O329" s="158" t="str">
        <f aca="false">VLOOKUP(O$11,Графік!$A$5:$C$32,3,0)</f>
        <v>ВВ</v>
      </c>
      <c r="P329" s="158" t="str">
        <f aca="false">VLOOKUP(P$11,Графік!$A$5:$C$32,3,0)</f>
        <v>Р</v>
      </c>
      <c r="Q329" s="158" t="str">
        <f aca="false">VLOOKUP(Q$11,Графік!$A$5:$C$32,3,0)</f>
        <v>Р</v>
      </c>
      <c r="R329" s="158" t="str">
        <f aca="false">VLOOKUP(R$11,Графік!$A$5:$C$32,3,0)</f>
        <v>Р</v>
      </c>
      <c r="S329" s="158" t="str">
        <f aca="false">VLOOKUP(S$11,Графік!$A$5:$C$32,3,0)</f>
        <v>Р</v>
      </c>
      <c r="T329" s="158" t="str">
        <f aca="false">VLOOKUP(T$11,Графік!$A$5:$C$32,3,0)</f>
        <v>ВВ</v>
      </c>
      <c r="U329" s="158" t="str">
        <f aca="false">VLOOKUP(U$11,Графік!$A$5:$C$32,3,0)</f>
        <v>ВВ</v>
      </c>
      <c r="V329" s="158" t="str">
        <f aca="false">VLOOKUP(V$11,Графік!$A$5:$C$32,3,0)</f>
        <v>Р</v>
      </c>
      <c r="W329" s="158" t="str">
        <f aca="false">VLOOKUP(W$11,Графік!$A$5:$C$32,3,0)</f>
        <v>Р</v>
      </c>
      <c r="X329" s="158" t="str">
        <f aca="false">VLOOKUP(X$11,Графік!$A$5:$C$32,3,0)</f>
        <v>Р</v>
      </c>
      <c r="Y329" s="158" t="str">
        <f aca="false">VLOOKUP(Y$11,Графік!$A$5:$C$32,3,0)</f>
        <v>Р</v>
      </c>
      <c r="Z329" s="158" t="str">
        <f aca="false">VLOOKUP(Z$11,Графік!$A$5:$C$32,3,0)</f>
        <v>ВВ</v>
      </c>
      <c r="AA329" s="158" t="str">
        <f aca="false">VLOOKUP(AA$11,Графік!$A$5:$C$32,3,0)</f>
        <v>ВВ</v>
      </c>
      <c r="AB329" s="158" t="str">
        <f aca="false">VLOOKUP(AB$11,Графік!$A$5:$C$32,3,0)</f>
        <v>Р</v>
      </c>
      <c r="AC329" s="158" t="str">
        <f aca="false">VLOOKUP(AC$11,Графік!$A$5:$C$32,3,0)</f>
        <v>Р</v>
      </c>
      <c r="AD329" s="158" t="str">
        <f aca="false">VLOOKUP(AD$11,Графік!$A$5:$C$32,3,0)</f>
        <v>Р</v>
      </c>
      <c r="AE329" s="158" t="str">
        <f aca="false">VLOOKUP(AE$11,Графік!$A$5:$C$32,3,0)</f>
        <v>Р</v>
      </c>
      <c r="AF329" s="158" t="str">
        <f aca="false">VLOOKUP(AF$11,Графік!$A$5:$C$32,3,0)</f>
        <v>ВВ</v>
      </c>
      <c r="AG329" s="158" t="str">
        <f aca="false">VLOOKUP(AG$11,Графік!$A$5:$C$32,3,0)</f>
        <v>ВВ</v>
      </c>
      <c r="AH329" s="158"/>
      <c r="AI329" s="158"/>
      <c r="AJ329" s="161"/>
      <c r="AK329" s="93" t="n">
        <f aca="false">SUMIF($F329:$AJ332,"Р",$F330:$AJ330)</f>
        <v>144</v>
      </c>
      <c r="AL329" s="94" t="n">
        <f aca="false">SUMIF($F331:$AJ332,"НУ",$F332:$AJ332)</f>
        <v>0</v>
      </c>
      <c r="AM329" s="95" t="n">
        <f aca="false">SUMIF(F329:AJ332,"РВ",F330:AJ330)</f>
        <v>0</v>
      </c>
      <c r="AN329" s="96" t="n">
        <f aca="false">AK329+AL329+AM329</f>
        <v>144</v>
      </c>
      <c r="AO329" s="70" t="n">
        <f aca="false">COUNTIF($F329:$AJ332,"=Р")</f>
        <v>18</v>
      </c>
      <c r="AP329" s="97" t="n">
        <f aca="false">COUNTIF($F329:$AJ332,"=ВВ")</f>
        <v>10</v>
      </c>
      <c r="AQ329" s="97" t="n">
        <f aca="false">COUNTIF($F329:$AJ332,"=В")</f>
        <v>0</v>
      </c>
      <c r="AR329" s="98" t="n">
        <f aca="false">COUNTIF($F329:$AJ332,"=НА")</f>
        <v>0</v>
      </c>
      <c r="AS329" s="98" t="n">
        <f aca="false">COUNTIF(F329:AJ332,"=ТН")</f>
        <v>0</v>
      </c>
      <c r="AT329" s="98" t="n">
        <f aca="false">COUNTIF($F329:$AJ332,"=ВД")</f>
        <v>0</v>
      </c>
      <c r="AU329" s="98" t="n">
        <f aca="false">COUNTIF($F329:$AJ332,"=ВП")</f>
        <v>0</v>
      </c>
      <c r="AV329" s="98" t="n">
        <f aca="false">COUNTIF($F329:$AJ332,"=ДД")</f>
        <v>0</v>
      </c>
      <c r="AW329" s="98" t="n">
        <f aca="false">COUNTIF($F329:$AJ332,"=П")</f>
        <v>0</v>
      </c>
      <c r="AX329" s="98" t="n">
        <f aca="false">COUNTIF($F329:$AJ332,"=ПР")</f>
        <v>0</v>
      </c>
      <c r="AY329" s="99" t="n">
        <f aca="false">COUNTIF($F329:$AJ332,"=І")</f>
        <v>0</v>
      </c>
      <c r="AZ329" s="99" t="n">
        <f aca="false">COUNTIF($F329:$AJ332,"=НЗ")</f>
        <v>0</v>
      </c>
      <c r="BA329" s="73" t="str">
        <f aca="false">IF(C329&gt;1,Графік!$D$36,"")</f>
        <v/>
      </c>
    </row>
    <row r="330" customFormat="false" ht="12.75" hidden="false" customHeight="true" outlineLevel="0" collapsed="false">
      <c r="A330" s="57"/>
      <c r="B330" s="58"/>
      <c r="C330" s="102"/>
      <c r="D330" s="60"/>
      <c r="E330" s="100"/>
      <c r="F330" s="75" t="n">
        <f aca="false">IF(F329="Р",8,"")</f>
        <v>8</v>
      </c>
      <c r="G330" s="76" t="n">
        <f aca="false">IF(G329="Р",8,"")</f>
        <v>8</v>
      </c>
      <c r="H330" s="170" t="str">
        <f aca="false">IF(H329="Р",8,"")</f>
        <v/>
      </c>
      <c r="I330" s="170" t="str">
        <f aca="false">IF(I329="Р",8,"")</f>
        <v/>
      </c>
      <c r="J330" s="170" t="n">
        <f aca="false">IF(J329="Р",8,"")</f>
        <v>8</v>
      </c>
      <c r="K330" s="170" t="n">
        <f aca="false">IF(K329="Р",8,"")</f>
        <v>8</v>
      </c>
      <c r="L330" s="170" t="n">
        <f aca="false">IF(L329="Р",8,"")</f>
        <v>8</v>
      </c>
      <c r="M330" s="170" t="n">
        <f aca="false">IF(M329="Р",8,"")</f>
        <v>8</v>
      </c>
      <c r="N330" s="170" t="str">
        <f aca="false">IF(N329="Р",8,"")</f>
        <v/>
      </c>
      <c r="O330" s="170" t="str">
        <f aca="false">IF(O329="Р",8,"")</f>
        <v/>
      </c>
      <c r="P330" s="170" t="n">
        <f aca="false">IF(P329="Р",8,"")</f>
        <v>8</v>
      </c>
      <c r="Q330" s="170" t="n">
        <f aca="false">IF(Q329="Р",8,"")</f>
        <v>8</v>
      </c>
      <c r="R330" s="170" t="n">
        <f aca="false">IF(R329="Р",8,"")</f>
        <v>8</v>
      </c>
      <c r="S330" s="170" t="n">
        <f aca="false">IF(S329="Р",8,"")</f>
        <v>8</v>
      </c>
      <c r="T330" s="170" t="str">
        <f aca="false">IF(T329="Р",8,"")</f>
        <v/>
      </c>
      <c r="U330" s="170" t="str">
        <f aca="false">IF(U329="Р",8,"")</f>
        <v/>
      </c>
      <c r="V330" s="170" t="n">
        <f aca="false">IF(V329="Р",8,"")</f>
        <v>8</v>
      </c>
      <c r="W330" s="170" t="n">
        <f aca="false">IF(W329="Р",8,"")</f>
        <v>8</v>
      </c>
      <c r="X330" s="170" t="n">
        <f aca="false">IF(X329="Р",8,"")</f>
        <v>8</v>
      </c>
      <c r="Y330" s="170" t="n">
        <f aca="false">IF(Y329="Р",8,"")</f>
        <v>8</v>
      </c>
      <c r="Z330" s="170" t="str">
        <f aca="false">IF(Z329="Р",8,"")</f>
        <v/>
      </c>
      <c r="AA330" s="170" t="str">
        <f aca="false">IF(AA329="Р",8,"")</f>
        <v/>
      </c>
      <c r="AB330" s="170" t="n">
        <f aca="false">IF(AB329="Р",8,"")</f>
        <v>8</v>
      </c>
      <c r="AC330" s="170" t="n">
        <f aca="false">IF(AC329="Р",8,"")</f>
        <v>8</v>
      </c>
      <c r="AD330" s="170" t="n">
        <f aca="false">IF(AD329="Р",8,"")</f>
        <v>8</v>
      </c>
      <c r="AE330" s="170" t="n">
        <f aca="false">IF(AE329="Р",8,"")</f>
        <v>8</v>
      </c>
      <c r="AF330" s="170" t="str">
        <f aca="false">IF(AF329="Р",8,"")</f>
        <v/>
      </c>
      <c r="AG330" s="170" t="str">
        <f aca="false">IF(AG329="Р",8,"")</f>
        <v/>
      </c>
      <c r="AH330" s="76"/>
      <c r="AI330" s="76"/>
      <c r="AJ330" s="79"/>
      <c r="AK330" s="93"/>
      <c r="AL330" s="94"/>
      <c r="AM330" s="95"/>
      <c r="AN330" s="96"/>
      <c r="AO330" s="70"/>
      <c r="AP330" s="70"/>
      <c r="AQ330" s="70"/>
      <c r="AR330" s="98"/>
      <c r="AS330" s="98"/>
      <c r="AT330" s="98"/>
      <c r="AU330" s="98"/>
      <c r="AV330" s="98"/>
      <c r="AW330" s="98"/>
      <c r="AX330" s="98"/>
      <c r="AY330" s="99"/>
      <c r="AZ330" s="99"/>
      <c r="BA330" s="73"/>
    </row>
    <row r="331" customFormat="false" ht="12.75" hidden="false" customHeight="true" outlineLevel="0" collapsed="false">
      <c r="A331" s="57"/>
      <c r="B331" s="58"/>
      <c r="C331" s="102"/>
      <c r="D331" s="60"/>
      <c r="E331" s="100"/>
      <c r="F331" s="82" t="str">
        <f aca="false">IF(F332&gt;0,"НУ","")</f>
        <v/>
      </c>
      <c r="G331" s="82" t="str">
        <f aca="false">IF(G332&gt;0,"НУ","")</f>
        <v/>
      </c>
      <c r="H331" s="82" t="str">
        <f aca="false">IF(H332&gt;0,"НУ","")</f>
        <v/>
      </c>
      <c r="I331" s="82" t="str">
        <f aca="false">IF(I332&gt;0,"НУ","")</f>
        <v/>
      </c>
      <c r="J331" s="82" t="str">
        <f aca="false">IF(J332&gt;0,"НУ","")</f>
        <v/>
      </c>
      <c r="K331" s="82" t="str">
        <f aca="false">IF(K332&gt;0,"НУ","")</f>
        <v/>
      </c>
      <c r="L331" s="82" t="str">
        <f aca="false">IF(L332&gt;0,"НУ","")</f>
        <v/>
      </c>
      <c r="M331" s="82" t="str">
        <f aca="false">IF(M332&gt;0,"НУ","")</f>
        <v/>
      </c>
      <c r="N331" s="82" t="str">
        <f aca="false">IF(N332&gt;0,"НУ","")</f>
        <v/>
      </c>
      <c r="O331" s="82" t="str">
        <f aca="false">IF(O332&gt;0,"НУ","")</f>
        <v/>
      </c>
      <c r="P331" s="82" t="str">
        <f aca="false">IF(P332&gt;0,"НУ","")</f>
        <v/>
      </c>
      <c r="Q331" s="82" t="str">
        <f aca="false">IF(Q332&gt;0,"НУ","")</f>
        <v/>
      </c>
      <c r="R331" s="82" t="str">
        <f aca="false">IF(R332&gt;0,"НУ","")</f>
        <v/>
      </c>
      <c r="S331" s="82" t="str">
        <f aca="false">IF(S332&gt;0,"НУ","")</f>
        <v/>
      </c>
      <c r="T331" s="82" t="str">
        <f aca="false">IF(T332&gt;0,"НУ","")</f>
        <v/>
      </c>
      <c r="U331" s="82" t="str">
        <f aca="false">IF(U332&gt;0,"НУ","")</f>
        <v/>
      </c>
      <c r="V331" s="82" t="str">
        <f aca="false">IF(V332&gt;0,"НУ","")</f>
        <v/>
      </c>
      <c r="W331" s="82" t="str">
        <f aca="false">IF(W332&gt;0,"НУ","")</f>
        <v/>
      </c>
      <c r="X331" s="82" t="str">
        <f aca="false">IF(X332&gt;0,"НУ","")</f>
        <v/>
      </c>
      <c r="Y331" s="82" t="str">
        <f aca="false">IF(Y332&gt;0,"НУ","")</f>
        <v/>
      </c>
      <c r="Z331" s="82" t="str">
        <f aca="false">IF(Z332&gt;0,"НУ","")</f>
        <v/>
      </c>
      <c r="AA331" s="82" t="str">
        <f aca="false">IF(AA332&gt;0,"НУ","")</f>
        <v/>
      </c>
      <c r="AB331" s="82" t="str">
        <f aca="false">IF(AB332&gt;0,"НУ","")</f>
        <v/>
      </c>
      <c r="AC331" s="82" t="str">
        <f aca="false">IF(AC332&gt;0,"НУ","")</f>
        <v/>
      </c>
      <c r="AD331" s="82" t="str">
        <f aca="false">IF(AD332&gt;0,"НУ","")</f>
        <v/>
      </c>
      <c r="AE331" s="82" t="str">
        <f aca="false">IF(AE332&gt;0,"НУ","")</f>
        <v/>
      </c>
      <c r="AF331" s="82" t="str">
        <f aca="false">IF(AF332&gt;0,"НУ","")</f>
        <v/>
      </c>
      <c r="AG331" s="82" t="str">
        <f aca="false">IF(AG332&gt;0,"НУ","")</f>
        <v/>
      </c>
      <c r="AH331" s="82"/>
      <c r="AI331" s="82"/>
      <c r="AJ331" s="173"/>
      <c r="AK331" s="93"/>
      <c r="AL331" s="94"/>
      <c r="AM331" s="95"/>
      <c r="AN331" s="96"/>
      <c r="AO331" s="70"/>
      <c r="AP331" s="70"/>
      <c r="AQ331" s="70"/>
      <c r="AR331" s="98"/>
      <c r="AS331" s="98"/>
      <c r="AT331" s="98"/>
      <c r="AU331" s="98"/>
      <c r="AV331" s="98"/>
      <c r="AW331" s="98"/>
      <c r="AX331" s="98"/>
      <c r="AY331" s="99"/>
      <c r="AZ331" s="99"/>
      <c r="BA331" s="73"/>
    </row>
    <row r="332" customFormat="false" ht="13.5" hidden="false" customHeight="true" outlineLevel="0" collapsed="false">
      <c r="A332" s="57"/>
      <c r="B332" s="58"/>
      <c r="C332" s="102"/>
      <c r="D332" s="60"/>
      <c r="E332" s="101"/>
      <c r="F332" s="87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91"/>
      <c r="AK332" s="93"/>
      <c r="AL332" s="94"/>
      <c r="AM332" s="95"/>
      <c r="AN332" s="96"/>
      <c r="AO332" s="70"/>
      <c r="AP332" s="70"/>
      <c r="AQ332" s="70"/>
      <c r="AR332" s="98"/>
      <c r="AS332" s="98"/>
      <c r="AT332" s="98"/>
      <c r="AU332" s="98"/>
      <c r="AV332" s="98"/>
      <c r="AW332" s="98"/>
      <c r="AX332" s="98"/>
      <c r="AY332" s="99"/>
      <c r="AZ332" s="99"/>
      <c r="BA332" s="73"/>
    </row>
    <row r="333" customFormat="false" ht="12.75" hidden="false" customHeight="true" outlineLevel="0" collapsed="false">
      <c r="A333" s="57" t="n">
        <v>81</v>
      </c>
      <c r="B333" s="58" t="str">
        <f aca="false">IFERROR(VLOOKUP($C333,Списки!$A$1:$C$3999,2,0),"")</f>
        <v/>
      </c>
      <c r="C333" s="102"/>
      <c r="D333" s="60" t="str">
        <f aca="false">IFERROR(VLOOKUP($C333,Списки!$A$1:$C$3999,3,0),"")</f>
        <v/>
      </c>
      <c r="E333" s="92"/>
      <c r="F333" s="61" t="str">
        <f aca="false">VLOOKUP(F$11,Графік!$A$5:$C$32,3,0)</f>
        <v>Р</v>
      </c>
      <c r="G333" s="158" t="str">
        <f aca="false">VLOOKUP(G$11,Графік!$A$5:$C$32,3,0)</f>
        <v>Р</v>
      </c>
      <c r="H333" s="158" t="str">
        <f aca="false">VLOOKUP(H$11,Графік!$A$5:$C$32,3,0)</f>
        <v>ВВ</v>
      </c>
      <c r="I333" s="158" t="str">
        <f aca="false">VLOOKUP(I$11,Графік!$A$5:$C$32,3,0)</f>
        <v>ВВ</v>
      </c>
      <c r="J333" s="158" t="str">
        <f aca="false">VLOOKUP(J$11,Графік!$A$5:$C$32,3,0)</f>
        <v>Р</v>
      </c>
      <c r="K333" s="158" t="str">
        <f aca="false">VLOOKUP(K$11,Графік!$A$5:$C$32,3,0)</f>
        <v>Р</v>
      </c>
      <c r="L333" s="158" t="str">
        <f aca="false">VLOOKUP(L$11,Графік!$A$5:$C$32,3,0)</f>
        <v>Р</v>
      </c>
      <c r="M333" s="158" t="str">
        <f aca="false">VLOOKUP(M$11,Графік!$A$5:$C$32,3,0)</f>
        <v>Р</v>
      </c>
      <c r="N333" s="158" t="str">
        <f aca="false">VLOOKUP(N$11,Графік!$A$5:$C$32,3,0)</f>
        <v>ВВ</v>
      </c>
      <c r="O333" s="158" t="str">
        <f aca="false">VLOOKUP(O$11,Графік!$A$5:$C$32,3,0)</f>
        <v>ВВ</v>
      </c>
      <c r="P333" s="158" t="str">
        <f aca="false">VLOOKUP(P$11,Графік!$A$5:$C$32,3,0)</f>
        <v>Р</v>
      </c>
      <c r="Q333" s="158" t="str">
        <f aca="false">VLOOKUP(Q$11,Графік!$A$5:$C$32,3,0)</f>
        <v>Р</v>
      </c>
      <c r="R333" s="158" t="str">
        <f aca="false">VLOOKUP(R$11,Графік!$A$5:$C$32,3,0)</f>
        <v>Р</v>
      </c>
      <c r="S333" s="158" t="str">
        <f aca="false">VLOOKUP(S$11,Графік!$A$5:$C$32,3,0)</f>
        <v>Р</v>
      </c>
      <c r="T333" s="158" t="str">
        <f aca="false">VLOOKUP(T$11,Графік!$A$5:$C$32,3,0)</f>
        <v>ВВ</v>
      </c>
      <c r="U333" s="158" t="str">
        <f aca="false">VLOOKUP(U$11,Графік!$A$5:$C$32,3,0)</f>
        <v>ВВ</v>
      </c>
      <c r="V333" s="158" t="str">
        <f aca="false">VLOOKUP(V$11,Графік!$A$5:$C$32,3,0)</f>
        <v>Р</v>
      </c>
      <c r="W333" s="158" t="str">
        <f aca="false">VLOOKUP(W$11,Графік!$A$5:$C$32,3,0)</f>
        <v>Р</v>
      </c>
      <c r="X333" s="158" t="str">
        <f aca="false">VLOOKUP(X$11,Графік!$A$5:$C$32,3,0)</f>
        <v>Р</v>
      </c>
      <c r="Y333" s="158" t="str">
        <f aca="false">VLOOKUP(Y$11,Графік!$A$5:$C$32,3,0)</f>
        <v>Р</v>
      </c>
      <c r="Z333" s="158" t="str">
        <f aca="false">VLOOKUP(Z$11,Графік!$A$5:$C$32,3,0)</f>
        <v>ВВ</v>
      </c>
      <c r="AA333" s="158" t="str">
        <f aca="false">VLOOKUP(AA$11,Графік!$A$5:$C$32,3,0)</f>
        <v>ВВ</v>
      </c>
      <c r="AB333" s="158" t="str">
        <f aca="false">VLOOKUP(AB$11,Графік!$A$5:$C$32,3,0)</f>
        <v>Р</v>
      </c>
      <c r="AC333" s="158" t="str">
        <f aca="false">VLOOKUP(AC$11,Графік!$A$5:$C$32,3,0)</f>
        <v>Р</v>
      </c>
      <c r="AD333" s="158" t="str">
        <f aca="false">VLOOKUP(AD$11,Графік!$A$5:$C$32,3,0)</f>
        <v>Р</v>
      </c>
      <c r="AE333" s="158" t="str">
        <f aca="false">VLOOKUP(AE$11,Графік!$A$5:$C$32,3,0)</f>
        <v>Р</v>
      </c>
      <c r="AF333" s="158" t="str">
        <f aca="false">VLOOKUP(AF$11,Графік!$A$5:$C$32,3,0)</f>
        <v>ВВ</v>
      </c>
      <c r="AG333" s="158" t="str">
        <f aca="false">VLOOKUP(AG$11,Графік!$A$5:$C$32,3,0)</f>
        <v>ВВ</v>
      </c>
      <c r="AH333" s="158"/>
      <c r="AI333" s="158"/>
      <c r="AJ333" s="161"/>
      <c r="AK333" s="93" t="n">
        <f aca="false">SUMIF($F333:$AJ336,"Р",$F334:$AJ334)</f>
        <v>144</v>
      </c>
      <c r="AL333" s="94" t="n">
        <f aca="false">SUMIF($F335:$AJ336,"НУ",$F336:$AJ336)</f>
        <v>0</v>
      </c>
      <c r="AM333" s="95" t="n">
        <f aca="false">SUMIF(F333:AJ336,"РВ",F334:AJ334)</f>
        <v>0</v>
      </c>
      <c r="AN333" s="96" t="n">
        <f aca="false">AK333+AL333+AM333</f>
        <v>144</v>
      </c>
      <c r="AO333" s="70" t="n">
        <f aca="false">COUNTIF($F333:$AJ336,"=Р")</f>
        <v>18</v>
      </c>
      <c r="AP333" s="97" t="n">
        <f aca="false">COUNTIF($F333:$AJ336,"=ВВ")</f>
        <v>10</v>
      </c>
      <c r="AQ333" s="97" t="n">
        <f aca="false">COUNTIF($F333:$AJ336,"=В")</f>
        <v>0</v>
      </c>
      <c r="AR333" s="98" t="n">
        <f aca="false">COUNTIF($F333:$AJ336,"=НА")</f>
        <v>0</v>
      </c>
      <c r="AS333" s="98" t="n">
        <f aca="false">COUNTIF(F333:AJ336,"=ТН")</f>
        <v>0</v>
      </c>
      <c r="AT333" s="98" t="n">
        <f aca="false">COUNTIF($F333:$AJ336,"=ВД")</f>
        <v>0</v>
      </c>
      <c r="AU333" s="98" t="n">
        <f aca="false">COUNTIF($F333:$AJ336,"=ВП")</f>
        <v>0</v>
      </c>
      <c r="AV333" s="98" t="n">
        <f aca="false">COUNTIF($F333:$AJ336,"=ДД")</f>
        <v>0</v>
      </c>
      <c r="AW333" s="98" t="n">
        <f aca="false">COUNTIF($F333:$AJ336,"=П")</f>
        <v>0</v>
      </c>
      <c r="AX333" s="98" t="n">
        <f aca="false">COUNTIF($F333:$AJ336,"=ПР")</f>
        <v>0</v>
      </c>
      <c r="AY333" s="99" t="n">
        <f aca="false">COUNTIF($F333:$AJ336,"=І")</f>
        <v>0</v>
      </c>
      <c r="AZ333" s="99" t="n">
        <f aca="false">COUNTIF($F333:$AJ336,"=НЗ")</f>
        <v>0</v>
      </c>
      <c r="BA333" s="73" t="str">
        <f aca="false">IF(C333&gt;1,Графік!$D$36,"")</f>
        <v/>
      </c>
    </row>
    <row r="334" customFormat="false" ht="12.75" hidden="false" customHeight="true" outlineLevel="0" collapsed="false">
      <c r="A334" s="57"/>
      <c r="B334" s="58"/>
      <c r="C334" s="102"/>
      <c r="D334" s="60"/>
      <c r="E334" s="100"/>
      <c r="F334" s="75" t="n">
        <f aca="false">IF(F333="Р",8,"")</f>
        <v>8</v>
      </c>
      <c r="G334" s="76" t="n">
        <f aca="false">IF(G333="Р",8,"")</f>
        <v>8</v>
      </c>
      <c r="H334" s="170" t="str">
        <f aca="false">IF(H333="Р",8,"")</f>
        <v/>
      </c>
      <c r="I334" s="170" t="str">
        <f aca="false">IF(I333="Р",8,"")</f>
        <v/>
      </c>
      <c r="J334" s="170" t="n">
        <f aca="false">IF(J333="Р",8,"")</f>
        <v>8</v>
      </c>
      <c r="K334" s="170" t="n">
        <f aca="false">IF(K333="Р",8,"")</f>
        <v>8</v>
      </c>
      <c r="L334" s="170" t="n">
        <f aca="false">IF(L333="Р",8,"")</f>
        <v>8</v>
      </c>
      <c r="M334" s="170" t="n">
        <f aca="false">IF(M333="Р",8,"")</f>
        <v>8</v>
      </c>
      <c r="N334" s="170" t="str">
        <f aca="false">IF(N333="Р",8,"")</f>
        <v/>
      </c>
      <c r="O334" s="170" t="str">
        <f aca="false">IF(O333="Р",8,"")</f>
        <v/>
      </c>
      <c r="P334" s="170" t="n">
        <f aca="false">IF(P333="Р",8,"")</f>
        <v>8</v>
      </c>
      <c r="Q334" s="170" t="n">
        <f aca="false">IF(Q333="Р",8,"")</f>
        <v>8</v>
      </c>
      <c r="R334" s="170" t="n">
        <f aca="false">IF(R333="Р",8,"")</f>
        <v>8</v>
      </c>
      <c r="S334" s="170" t="n">
        <f aca="false">IF(S333="Р",8,"")</f>
        <v>8</v>
      </c>
      <c r="T334" s="170" t="str">
        <f aca="false">IF(T333="Р",8,"")</f>
        <v/>
      </c>
      <c r="U334" s="170" t="str">
        <f aca="false">IF(U333="Р",8,"")</f>
        <v/>
      </c>
      <c r="V334" s="170" t="n">
        <f aca="false">IF(V333="Р",8,"")</f>
        <v>8</v>
      </c>
      <c r="W334" s="170" t="n">
        <f aca="false">IF(W333="Р",8,"")</f>
        <v>8</v>
      </c>
      <c r="X334" s="170" t="n">
        <f aca="false">IF(X333="Р",8,"")</f>
        <v>8</v>
      </c>
      <c r="Y334" s="170" t="n">
        <f aca="false">IF(Y333="Р",8,"")</f>
        <v>8</v>
      </c>
      <c r="Z334" s="170" t="str">
        <f aca="false">IF(Z333="Р",8,"")</f>
        <v/>
      </c>
      <c r="AA334" s="170" t="str">
        <f aca="false">IF(AA333="Р",8,"")</f>
        <v/>
      </c>
      <c r="AB334" s="170" t="n">
        <f aca="false">IF(AB333="Р",8,"")</f>
        <v>8</v>
      </c>
      <c r="AC334" s="170" t="n">
        <f aca="false">IF(AC333="Р",8,"")</f>
        <v>8</v>
      </c>
      <c r="AD334" s="170" t="n">
        <f aca="false">IF(AD333="Р",8,"")</f>
        <v>8</v>
      </c>
      <c r="AE334" s="170" t="n">
        <f aca="false">IF(AE333="Р",8,"")</f>
        <v>8</v>
      </c>
      <c r="AF334" s="170" t="str">
        <f aca="false">IF(AF333="Р",8,"")</f>
        <v/>
      </c>
      <c r="AG334" s="170" t="str">
        <f aca="false">IF(AG333="Р",8,"")</f>
        <v/>
      </c>
      <c r="AH334" s="76"/>
      <c r="AI334" s="76"/>
      <c r="AJ334" s="79"/>
      <c r="AK334" s="93"/>
      <c r="AL334" s="94"/>
      <c r="AM334" s="95"/>
      <c r="AN334" s="96"/>
      <c r="AO334" s="70"/>
      <c r="AP334" s="70"/>
      <c r="AQ334" s="70"/>
      <c r="AR334" s="98"/>
      <c r="AS334" s="98"/>
      <c r="AT334" s="98"/>
      <c r="AU334" s="98"/>
      <c r="AV334" s="98"/>
      <c r="AW334" s="98"/>
      <c r="AX334" s="98"/>
      <c r="AY334" s="99"/>
      <c r="AZ334" s="99"/>
      <c r="BA334" s="73"/>
    </row>
    <row r="335" customFormat="false" ht="12.75" hidden="false" customHeight="true" outlineLevel="0" collapsed="false">
      <c r="A335" s="57"/>
      <c r="B335" s="58"/>
      <c r="C335" s="102"/>
      <c r="D335" s="60"/>
      <c r="E335" s="100"/>
      <c r="F335" s="82" t="str">
        <f aca="false">IF(F336&gt;0,"НУ","")</f>
        <v/>
      </c>
      <c r="G335" s="82" t="str">
        <f aca="false">IF(G336&gt;0,"НУ","")</f>
        <v/>
      </c>
      <c r="H335" s="82" t="str">
        <f aca="false">IF(H336&gt;0,"НУ","")</f>
        <v/>
      </c>
      <c r="I335" s="82" t="str">
        <f aca="false">IF(I336&gt;0,"НУ","")</f>
        <v/>
      </c>
      <c r="J335" s="82" t="str">
        <f aca="false">IF(J336&gt;0,"НУ","")</f>
        <v/>
      </c>
      <c r="K335" s="82" t="str">
        <f aca="false">IF(K336&gt;0,"НУ","")</f>
        <v/>
      </c>
      <c r="L335" s="82" t="str">
        <f aca="false">IF(L336&gt;0,"НУ","")</f>
        <v/>
      </c>
      <c r="M335" s="82" t="str">
        <f aca="false">IF(M336&gt;0,"НУ","")</f>
        <v/>
      </c>
      <c r="N335" s="82" t="str">
        <f aca="false">IF(N336&gt;0,"НУ","")</f>
        <v/>
      </c>
      <c r="O335" s="82" t="str">
        <f aca="false">IF(O336&gt;0,"НУ","")</f>
        <v/>
      </c>
      <c r="P335" s="82" t="str">
        <f aca="false">IF(P336&gt;0,"НУ","")</f>
        <v/>
      </c>
      <c r="Q335" s="82" t="str">
        <f aca="false">IF(Q336&gt;0,"НУ","")</f>
        <v/>
      </c>
      <c r="R335" s="82" t="str">
        <f aca="false">IF(R336&gt;0,"НУ","")</f>
        <v/>
      </c>
      <c r="S335" s="82" t="str">
        <f aca="false">IF(S336&gt;0,"НУ","")</f>
        <v/>
      </c>
      <c r="T335" s="82" t="str">
        <f aca="false">IF(T336&gt;0,"НУ","")</f>
        <v/>
      </c>
      <c r="U335" s="82" t="str">
        <f aca="false">IF(U336&gt;0,"НУ","")</f>
        <v/>
      </c>
      <c r="V335" s="82" t="str">
        <f aca="false">IF(V336&gt;0,"НУ","")</f>
        <v/>
      </c>
      <c r="W335" s="82" t="str">
        <f aca="false">IF(W336&gt;0,"НУ","")</f>
        <v/>
      </c>
      <c r="X335" s="82" t="str">
        <f aca="false">IF(X336&gt;0,"НУ","")</f>
        <v/>
      </c>
      <c r="Y335" s="82" t="str">
        <f aca="false">IF(Y336&gt;0,"НУ","")</f>
        <v/>
      </c>
      <c r="Z335" s="82" t="str">
        <f aca="false">IF(Z336&gt;0,"НУ","")</f>
        <v/>
      </c>
      <c r="AA335" s="82" t="str">
        <f aca="false">IF(AA336&gt;0,"НУ","")</f>
        <v/>
      </c>
      <c r="AB335" s="82" t="str">
        <f aca="false">IF(AB336&gt;0,"НУ","")</f>
        <v/>
      </c>
      <c r="AC335" s="82" t="str">
        <f aca="false">IF(AC336&gt;0,"НУ","")</f>
        <v/>
      </c>
      <c r="AD335" s="82" t="str">
        <f aca="false">IF(AD336&gt;0,"НУ","")</f>
        <v/>
      </c>
      <c r="AE335" s="82" t="str">
        <f aca="false">IF(AE336&gt;0,"НУ","")</f>
        <v/>
      </c>
      <c r="AF335" s="82" t="str">
        <f aca="false">IF(AF336&gt;0,"НУ","")</f>
        <v/>
      </c>
      <c r="AG335" s="82" t="str">
        <f aca="false">IF(AG336&gt;0,"НУ","")</f>
        <v/>
      </c>
      <c r="AH335" s="82"/>
      <c r="AI335" s="82"/>
      <c r="AJ335" s="173"/>
      <c r="AK335" s="93"/>
      <c r="AL335" s="94"/>
      <c r="AM335" s="95"/>
      <c r="AN335" s="96"/>
      <c r="AO335" s="70"/>
      <c r="AP335" s="70"/>
      <c r="AQ335" s="70"/>
      <c r="AR335" s="98"/>
      <c r="AS335" s="98"/>
      <c r="AT335" s="98"/>
      <c r="AU335" s="98"/>
      <c r="AV335" s="98"/>
      <c r="AW335" s="98"/>
      <c r="AX335" s="98"/>
      <c r="AY335" s="99"/>
      <c r="AZ335" s="99"/>
      <c r="BA335" s="73"/>
    </row>
    <row r="336" customFormat="false" ht="13.5" hidden="false" customHeight="true" outlineLevel="0" collapsed="false">
      <c r="A336" s="57"/>
      <c r="B336" s="58"/>
      <c r="C336" s="102"/>
      <c r="D336" s="60"/>
      <c r="E336" s="101"/>
      <c r="F336" s="87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91"/>
      <c r="AK336" s="93"/>
      <c r="AL336" s="94"/>
      <c r="AM336" s="95"/>
      <c r="AN336" s="96"/>
      <c r="AO336" s="70"/>
      <c r="AP336" s="70"/>
      <c r="AQ336" s="70"/>
      <c r="AR336" s="98"/>
      <c r="AS336" s="98"/>
      <c r="AT336" s="98"/>
      <c r="AU336" s="98"/>
      <c r="AV336" s="98"/>
      <c r="AW336" s="98"/>
      <c r="AX336" s="98"/>
      <c r="AY336" s="99"/>
      <c r="AZ336" s="99"/>
      <c r="BA336" s="73"/>
    </row>
    <row r="337" customFormat="false" ht="27" hidden="false" customHeight="true" outlineLevel="0" collapsed="false">
      <c r="A337" s="103" t="s">
        <v>77</v>
      </c>
      <c r="B337" s="103"/>
      <c r="C337" s="103"/>
      <c r="D337" s="103"/>
      <c r="E337" s="103"/>
      <c r="F337" s="103" t="n">
        <f aca="false">IF(COUNTIF(F$13:F$336,"Р")=0,"-",COUNTIF(F$13:F$336,"Р"))</f>
        <v>81</v>
      </c>
      <c r="G337" s="103" t="n">
        <f aca="false">IF(COUNTIF(G$13:G$336,"Р")=0,"-",COUNTIF(G$13:G$336,"Р"))</f>
        <v>81</v>
      </c>
      <c r="H337" s="103" t="str">
        <f aca="false">IF(COUNTIF(H$13:H$336,"Р")=0,"-",COUNTIF(H$13:H$336,"Р"))</f>
        <v>-</v>
      </c>
      <c r="I337" s="103" t="str">
        <f aca="false">IF(COUNTIF(I$13:I$336,"Р")=0,"-",COUNTIF(I$13:I$336,"Р"))</f>
        <v>-</v>
      </c>
      <c r="J337" s="103" t="n">
        <f aca="false">IF(COUNTIF(J$13:J$336,"Р")=0,"-",COUNTIF(J$13:J$336,"Р"))</f>
        <v>81</v>
      </c>
      <c r="K337" s="103" t="n">
        <f aca="false">IF(COUNTIF(K$13:K$336,"Р")=0,"-",COUNTIF(K$13:K$336,"Р"))</f>
        <v>81</v>
      </c>
      <c r="L337" s="103" t="n">
        <f aca="false">IF(COUNTIF(L$13:L$336,"Р")=0,"-",COUNTIF(L$13:L$336,"Р"))</f>
        <v>81</v>
      </c>
      <c r="M337" s="103" t="n">
        <f aca="false">IF(COUNTIF(M$13:M$336,"Р")=0,"-",COUNTIF(M$13:M$336,"Р"))</f>
        <v>81</v>
      </c>
      <c r="N337" s="103" t="str">
        <f aca="false">IF(COUNTIF(N$13:N$336,"Р")=0,"-",COUNTIF(N$13:N$336,"Р"))</f>
        <v>-</v>
      </c>
      <c r="O337" s="103" t="str">
        <f aca="false">IF(COUNTIF(O$13:O$336,"Р")=0,"-",COUNTIF(O$13:O$336,"Р"))</f>
        <v>-</v>
      </c>
      <c r="P337" s="103" t="n">
        <f aca="false">IF(COUNTIF(P$13:P$336,"Р")=0,"-",COUNTIF(P$13:P$336,"Р"))</f>
        <v>81</v>
      </c>
      <c r="Q337" s="103" t="n">
        <f aca="false">IF(COUNTIF(Q$13:Q$336,"Р")=0,"-",COUNTIF(Q$13:Q$336,"Р"))</f>
        <v>81</v>
      </c>
      <c r="R337" s="103" t="n">
        <f aca="false">IF(COUNTIF(R$13:R$336,"Р")=0,"-",COUNTIF(R$13:R$336,"Р"))</f>
        <v>81</v>
      </c>
      <c r="S337" s="103" t="n">
        <f aca="false">IF(COUNTIF(S$13:S$336,"Р")=0,"-",COUNTIF(S$13:S$336,"Р"))</f>
        <v>81</v>
      </c>
      <c r="T337" s="103" t="str">
        <f aca="false">IF(COUNTIF(T$13:T$336,"Р")=0,"-",COUNTIF(T$13:T$336,"Р"))</f>
        <v>-</v>
      </c>
      <c r="U337" s="103" t="str">
        <f aca="false">IF(COUNTIF(U$13:U$336,"Р")=0,"-",COUNTIF(U$13:U$336,"Р"))</f>
        <v>-</v>
      </c>
      <c r="V337" s="103" t="n">
        <f aca="false">IF(COUNTIF(V$13:V$336,"Р")=0,"-",COUNTIF(V$13:V$336,"Р"))</f>
        <v>81</v>
      </c>
      <c r="W337" s="103" t="n">
        <f aca="false">IF(COUNTIF(W$13:W$336,"Р")=0,"-",COUNTIF(W$13:W$336,"Р"))</f>
        <v>81</v>
      </c>
      <c r="X337" s="103" t="n">
        <f aca="false">IF(COUNTIF(X$13:X$336,"Р")=0,"-",COUNTIF(X$13:X$336,"Р"))</f>
        <v>81</v>
      </c>
      <c r="Y337" s="103" t="n">
        <f aca="false">IF(COUNTIF(Y$13:Y$336,"Р")=0,"-",COUNTIF(Y$13:Y$336,"Р"))</f>
        <v>81</v>
      </c>
      <c r="Z337" s="103" t="str">
        <f aca="false">IF(COUNTIF(Z$13:Z$336,"Р")=0,"-",COUNTIF(Z$13:Z$336,"Р"))</f>
        <v>-</v>
      </c>
      <c r="AA337" s="103" t="str">
        <f aca="false">IF(COUNTIF(AA$13:AA$336,"Р")=0,"-",COUNTIF(AA$13:AA$336,"Р"))</f>
        <v>-</v>
      </c>
      <c r="AB337" s="103" t="n">
        <f aca="false">IF(COUNTIF(AB$13:AB$336,"Р")=0,"-",COUNTIF(AB$13:AB$336,"Р"))</f>
        <v>81</v>
      </c>
      <c r="AC337" s="103" t="n">
        <f aca="false">IF(COUNTIF(AC$13:AC$336,"Р")=0,"-",COUNTIF(AC$13:AC$336,"Р"))</f>
        <v>81</v>
      </c>
      <c r="AD337" s="103" t="n">
        <f aca="false">IF(COUNTIF(AD$13:AD$336,"Р")=0,"-",COUNTIF(AD$13:AD$336,"Р"))</f>
        <v>81</v>
      </c>
      <c r="AE337" s="103" t="n">
        <f aca="false">IF(COUNTIF(AE$13:AE$336,"Р")=0,"-",COUNTIF(AE$13:AE$336,"Р"))</f>
        <v>81</v>
      </c>
      <c r="AF337" s="103" t="str">
        <f aca="false">IF(COUNTIF(AF$13:AF$336,"Р")=0,"-",COUNTIF(AF$13:AF$336,"Р"))</f>
        <v>-</v>
      </c>
      <c r="AG337" s="103" t="str">
        <f aca="false">IF(COUNTIF(AG$13:AG$336,"Р")=0,"-",COUNTIF(AG$13:AG$336,"Р"))</f>
        <v>-</v>
      </c>
      <c r="AH337" s="103" t="str">
        <f aca="false">IF(COUNTIF(AH$13:AH$336,"Р")=0,"-",COUNTIF(AH$13:AH$336,"Р"))</f>
        <v>-</v>
      </c>
      <c r="AI337" s="103" t="str">
        <f aca="false">IF(COUNTIF(AI$13:AI$336,"Р")=0,"-",COUNTIF(AI$13:AI$336,"Р"))</f>
        <v>-</v>
      </c>
      <c r="AJ337" s="103" t="str">
        <f aca="false">IF(COUNTIF(AJ$13:AJ$336,"Р")=0,"-",COUNTIF(AJ$13:AJ$336,"Р"))</f>
        <v>-</v>
      </c>
      <c r="AK337" s="106" t="n">
        <f aca="false">IF(SUM(AK$13:AK$336)&gt;0,SUM(AK$13:AK$336),"-")</f>
        <v>11664</v>
      </c>
      <c r="AL337" s="107" t="str">
        <f aca="false">IF(SUM(AL$13:AL$336)&gt;0,SUM(AL$13:AL$336),"-")</f>
        <v>-</v>
      </c>
      <c r="AM337" s="107" t="str">
        <f aca="false">IF(SUM(AM$13:AM$336)&gt;0,SUM(AM$13:AM$336),"-")</f>
        <v>-</v>
      </c>
      <c r="AN337" s="108" t="n">
        <f aca="false">IF(SUM(AN$13:AN$336)&gt;0,SUM(AN$13:AN$336),"-")</f>
        <v>11664</v>
      </c>
      <c r="AO337" s="109" t="n">
        <f aca="false">IF(SUM(AO$13:AO$336)&gt;0,SUM(AO$13:AO$336),"-")</f>
        <v>1458</v>
      </c>
      <c r="AP337" s="109" t="n">
        <f aca="false">IF(SUM(AP$13:AP$336)&gt;0,SUM(AP$13:AP$336),"-")</f>
        <v>810</v>
      </c>
      <c r="AQ337" s="109" t="str">
        <f aca="false">IF(SUM(AQ$13:AQ$336)&gt;0,SUM(AQ$13:AQ$336),"-")</f>
        <v>-</v>
      </c>
      <c r="AR337" s="109" t="str">
        <f aca="false">IF(SUM(AR$13:AR$336)&gt;0,SUM(AR$13:AR$336),"-")</f>
        <v>-</v>
      </c>
      <c r="AS337" s="109" t="str">
        <f aca="false">IF(SUM(AS$13:AS$336)&gt;0,SUM(AS$13:AS$336),"-")</f>
        <v>-</v>
      </c>
      <c r="AT337" s="109" t="str">
        <f aca="false">IF(SUM(AT$13:AT$336)&gt;0,SUM(AT$13:AT$336),"-")</f>
        <v>-</v>
      </c>
      <c r="AU337" s="109" t="str">
        <f aca="false">IF(SUM(AU$13:AU$336)&gt;0,SUM(AU$13:AU$336),"-")</f>
        <v>-</v>
      </c>
      <c r="AV337" s="109" t="str">
        <f aca="false">IF(SUM(AV$13:AV$336)&gt;0,SUM(AV$13:AV$336),"-")</f>
        <v>-</v>
      </c>
      <c r="AW337" s="109" t="str">
        <f aca="false">IF(SUM(AW$13:AW$336)&gt;0,SUM(AW$13:AW$336),"-")</f>
        <v>-</v>
      </c>
      <c r="AX337" s="109" t="str">
        <f aca="false">IF(SUM(AX$13:AX$336)&gt;0,SUM(AX$13:AX$336),"-")</f>
        <v>-</v>
      </c>
      <c r="AY337" s="109" t="str">
        <f aca="false">IF(SUM(AY$13:AY$336)&gt;0,SUM(AY$13:AY$336),"-")</f>
        <v>-</v>
      </c>
      <c r="AZ337" s="109" t="str">
        <f aca="false">IF(SUM(AZ$13:AZ$336)&gt;0,SUM(AZ$13:AZ$336),"-")</f>
        <v>-</v>
      </c>
      <c r="BA337" s="110" t="str">
        <f aca="false">IF(SUM(BA$13:BA$336)&gt;0,SUM(BA$13:BA$336),"-")</f>
        <v>-</v>
      </c>
    </row>
    <row r="338" customFormat="false" ht="27" hidden="false" customHeight="true" outlineLevel="0" collapsed="false">
      <c r="A338" s="103" t="s">
        <v>78</v>
      </c>
      <c r="B338" s="103"/>
      <c r="C338" s="103"/>
      <c r="D338" s="103"/>
      <c r="E338" s="103"/>
      <c r="F338" s="103" t="str">
        <f aca="false">IF(COUNTIF(F$13:F$336,"РВ")=0,"-",COUNTIF(F$13:F$336,"РВ"))</f>
        <v>-</v>
      </c>
      <c r="G338" s="103" t="str">
        <f aca="false">IF(COUNTIF(G$13:G$336,"РВ")=0,"-",COUNTIF(G$13:G$336,"РВ"))</f>
        <v>-</v>
      </c>
      <c r="H338" s="103" t="str">
        <f aca="false">IF(COUNTIF(H$13:H$336,"РВ")=0,"-",COUNTIF(H$13:H$336,"РВ"))</f>
        <v>-</v>
      </c>
      <c r="I338" s="103" t="str">
        <f aca="false">IF(COUNTIF(I$13:I$336,"РВ")=0,"-",COUNTIF(I$13:I$336,"РВ"))</f>
        <v>-</v>
      </c>
      <c r="J338" s="103" t="str">
        <f aca="false">IF(COUNTIF(J$13:J$336,"РВ")=0,"-",COUNTIF(J$13:J$336,"РВ"))</f>
        <v>-</v>
      </c>
      <c r="K338" s="103" t="str">
        <f aca="false">IF(COUNTIF(K$13:K$336,"РВ")=0,"-",COUNTIF(K$13:K$336,"РВ"))</f>
        <v>-</v>
      </c>
      <c r="L338" s="103" t="str">
        <f aca="false">IF(COUNTIF(L$13:L$336,"РВ")=0,"-",COUNTIF(L$13:L$336,"РВ"))</f>
        <v>-</v>
      </c>
      <c r="M338" s="103" t="str">
        <f aca="false">IF(COUNTIF(M$13:M$336,"РВ")=0,"-",COUNTIF(M$13:M$336,"РВ"))</f>
        <v>-</v>
      </c>
      <c r="N338" s="103" t="str">
        <f aca="false">IF(COUNTIF(N$13:N$336,"РВ")=0,"-",COUNTIF(N$13:N$336,"РВ"))</f>
        <v>-</v>
      </c>
      <c r="O338" s="103" t="str">
        <f aca="false">IF(COUNTIF(O$13:O$336,"РВ")=0,"-",COUNTIF(O$13:O$336,"РВ"))</f>
        <v>-</v>
      </c>
      <c r="P338" s="103" t="str">
        <f aca="false">IF(COUNTIF(P$13:P$336,"РВ")=0,"-",COUNTIF(P$13:P$336,"РВ"))</f>
        <v>-</v>
      </c>
      <c r="Q338" s="103" t="str">
        <f aca="false">IF(COUNTIF(Q$13:Q$336,"РВ")=0,"-",COUNTIF(Q$13:Q$336,"РВ"))</f>
        <v>-</v>
      </c>
      <c r="R338" s="103" t="str">
        <f aca="false">IF(COUNTIF(R$13:R$336,"РВ")=0,"-",COUNTIF(R$13:R$336,"РВ"))</f>
        <v>-</v>
      </c>
      <c r="S338" s="103" t="str">
        <f aca="false">IF(COUNTIF(S$13:S$336,"РВ")=0,"-",COUNTIF(S$13:S$336,"РВ"))</f>
        <v>-</v>
      </c>
      <c r="T338" s="103" t="str">
        <f aca="false">IF(COUNTIF(T$13:T$336,"РВ")=0,"-",COUNTIF(T$13:T$336,"РВ"))</f>
        <v>-</v>
      </c>
      <c r="U338" s="103" t="str">
        <f aca="false">IF(COUNTIF(U$13:U$336,"РВ")=0,"-",COUNTIF(U$13:U$336,"РВ"))</f>
        <v>-</v>
      </c>
      <c r="V338" s="103" t="str">
        <f aca="false">IF(COUNTIF(V$13:V$336,"РВ")=0,"-",COUNTIF(V$13:V$336,"РВ"))</f>
        <v>-</v>
      </c>
      <c r="W338" s="103" t="str">
        <f aca="false">IF(COUNTIF(W$13:W$336,"РВ")=0,"-",COUNTIF(W$13:W$336,"РВ"))</f>
        <v>-</v>
      </c>
      <c r="X338" s="103" t="str">
        <f aca="false">IF(COUNTIF(X$13:X$336,"РВ")=0,"-",COUNTIF(X$13:X$336,"РВ"))</f>
        <v>-</v>
      </c>
      <c r="Y338" s="103" t="str">
        <f aca="false">IF(COUNTIF(Y$13:Y$336,"РВ")=0,"-",COUNTIF(Y$13:Y$336,"РВ"))</f>
        <v>-</v>
      </c>
      <c r="Z338" s="103" t="str">
        <f aca="false">IF(COUNTIF(Z$13:Z$336,"РВ")=0,"-",COUNTIF(Z$13:Z$336,"РВ"))</f>
        <v>-</v>
      </c>
      <c r="AA338" s="103" t="str">
        <f aca="false">IF(COUNTIF(AA$13:AA$336,"РВ")=0,"-",COUNTIF(AA$13:AA$336,"РВ"))</f>
        <v>-</v>
      </c>
      <c r="AB338" s="103" t="str">
        <f aca="false">IF(COUNTIF(AB$13:AB$336,"РВ")=0,"-",COUNTIF(AB$13:AB$336,"РВ"))</f>
        <v>-</v>
      </c>
      <c r="AC338" s="103" t="str">
        <f aca="false">IF(COUNTIF(AC$13:AC$336,"РВ")=0,"-",COUNTIF(AC$13:AC$336,"РВ"))</f>
        <v>-</v>
      </c>
      <c r="AD338" s="103" t="str">
        <f aca="false">IF(COUNTIF(AD$13:AD$336,"РВ")=0,"-",COUNTIF(AD$13:AD$336,"РВ"))</f>
        <v>-</v>
      </c>
      <c r="AE338" s="103" t="str">
        <f aca="false">IF(COUNTIF(AE$13:AE$336,"РВ")=0,"-",COUNTIF(AE$13:AE$336,"РВ"))</f>
        <v>-</v>
      </c>
      <c r="AF338" s="103" t="str">
        <f aca="false">IF(COUNTIF(AF$13:AF$336,"РВ")=0,"-",COUNTIF(AF$13:AF$336,"РВ"))</f>
        <v>-</v>
      </c>
      <c r="AG338" s="103" t="str">
        <f aca="false">IF(COUNTIF(AG$13:AG$336,"РВ")=0,"-",COUNTIF(AG$13:AG$336,"РВ"))</f>
        <v>-</v>
      </c>
      <c r="AH338" s="103" t="str">
        <f aca="false">IF(COUNTIF(AH$13:AH$336,"РВ")=0,"-",COUNTIF(AH$13:AH$336,"РВ"))</f>
        <v>-</v>
      </c>
      <c r="AI338" s="103" t="str">
        <f aca="false">IF(COUNTIF(AI$13:AI$336,"РВ")=0,"-",COUNTIF(AI$13:AI$336,"РВ"))</f>
        <v>-</v>
      </c>
      <c r="AJ338" s="103" t="str">
        <f aca="false">IF(COUNTIF(AJ$13:AJ$336,"РВ")=0,"-",COUNTIF(AJ$13:AJ$336,"РВ"))</f>
        <v>-</v>
      </c>
      <c r="AK338" s="111"/>
      <c r="AL338" s="111"/>
      <c r="AM338" s="111"/>
      <c r="AN338" s="111"/>
      <c r="AO338" s="111"/>
      <c r="AP338" s="111"/>
      <c r="AQ338" s="111"/>
      <c r="AR338" s="111"/>
      <c r="AS338" s="111"/>
      <c r="AT338" s="111"/>
      <c r="AU338" s="111"/>
      <c r="AV338" s="111"/>
      <c r="AW338" s="111"/>
      <c r="AX338" s="111"/>
      <c r="AY338" s="111"/>
      <c r="AZ338" s="111"/>
      <c r="BA338" s="112"/>
    </row>
    <row r="339" customFormat="false" ht="27" hidden="false" customHeight="true" outlineLevel="0" collapsed="false">
      <c r="A339" s="113" t="s">
        <v>79</v>
      </c>
      <c r="B339" s="113"/>
      <c r="C339" s="113"/>
      <c r="D339" s="113"/>
      <c r="E339" s="113"/>
      <c r="F339" s="103" t="str">
        <f aca="false">IF(COUNTIF(F$13:F$336,"НУ")=0,"-",COUNTIF(F$13:F$336,"НУ"))</f>
        <v>-</v>
      </c>
      <c r="G339" s="103" t="str">
        <f aca="false">IF(COUNTIF(G$13:G$336,"НУ")=0,"-",COUNTIF(G$13:G$336,"НУ"))</f>
        <v>-</v>
      </c>
      <c r="H339" s="103" t="str">
        <f aca="false">IF(COUNTIF(H$13:H$336,"НУ")=0,"-",COUNTIF(H$13:H$336,"НУ"))</f>
        <v>-</v>
      </c>
      <c r="I339" s="103" t="str">
        <f aca="false">IF(COUNTIF(I$13:I$336,"НУ")=0,"-",COUNTIF(I$13:I$336,"НУ"))</f>
        <v>-</v>
      </c>
      <c r="J339" s="103" t="str">
        <f aca="false">IF(COUNTIF(J$13:J$336,"НУ")=0,"-",COUNTIF(J$13:J$336,"НУ"))</f>
        <v>-</v>
      </c>
      <c r="K339" s="103" t="str">
        <f aca="false">IF(COUNTIF(K$13:K$336,"НУ")=0,"-",COUNTIF(K$13:K$336,"НУ"))</f>
        <v>-</v>
      </c>
      <c r="L339" s="103" t="str">
        <f aca="false">IF(COUNTIF(L$13:L$336,"НУ")=0,"-",COUNTIF(L$13:L$336,"НУ"))</f>
        <v>-</v>
      </c>
      <c r="M339" s="103" t="str">
        <f aca="false">IF(COUNTIF(M$13:M$336,"НУ")=0,"-",COUNTIF(M$13:M$336,"НУ"))</f>
        <v>-</v>
      </c>
      <c r="N339" s="103" t="str">
        <f aca="false">IF(COUNTIF(N$13:N$336,"НУ")=0,"-",COUNTIF(N$13:N$336,"НУ"))</f>
        <v>-</v>
      </c>
      <c r="O339" s="103" t="str">
        <f aca="false">IF(COUNTIF(O$13:O$336,"НУ")=0,"-",COUNTIF(O$13:O$336,"НУ"))</f>
        <v>-</v>
      </c>
      <c r="P339" s="103" t="str">
        <f aca="false">IF(COUNTIF(P$13:P$336,"НУ")=0,"-",COUNTIF(P$13:P$336,"НУ"))</f>
        <v>-</v>
      </c>
      <c r="Q339" s="103" t="str">
        <f aca="false">IF(COUNTIF(Q$13:Q$336,"НУ")=0,"-",COUNTIF(Q$13:Q$336,"НУ"))</f>
        <v>-</v>
      </c>
      <c r="R339" s="103" t="str">
        <f aca="false">IF(COUNTIF(R$13:R$336,"НУ")=0,"-",COUNTIF(R$13:R$336,"НУ"))</f>
        <v>-</v>
      </c>
      <c r="S339" s="103" t="str">
        <f aca="false">IF(COUNTIF(S$13:S$336,"НУ")=0,"-",COUNTIF(S$13:S$336,"НУ"))</f>
        <v>-</v>
      </c>
      <c r="T339" s="103" t="str">
        <f aca="false">IF(COUNTIF(T$13:T$336,"НУ")=0,"-",COUNTIF(T$13:T$336,"НУ"))</f>
        <v>-</v>
      </c>
      <c r="U339" s="103" t="str">
        <f aca="false">IF(COUNTIF(U$13:U$336,"НУ")=0,"-",COUNTIF(U$13:U$336,"НУ"))</f>
        <v>-</v>
      </c>
      <c r="V339" s="103" t="str">
        <f aca="false">IF(COUNTIF(V$13:V$336,"НУ")=0,"-",COUNTIF(V$13:V$336,"НУ"))</f>
        <v>-</v>
      </c>
      <c r="W339" s="103" t="str">
        <f aca="false">IF(COUNTIF(W$13:W$336,"НУ")=0,"-",COUNTIF(W$13:W$336,"НУ"))</f>
        <v>-</v>
      </c>
      <c r="X339" s="103" t="str">
        <f aca="false">IF(COUNTIF(X$13:X$336,"НУ")=0,"-",COUNTIF(X$13:X$336,"НУ"))</f>
        <v>-</v>
      </c>
      <c r="Y339" s="103" t="str">
        <f aca="false">IF(COUNTIF(Y$13:Y$336,"НУ")=0,"-",COUNTIF(Y$13:Y$336,"НУ"))</f>
        <v>-</v>
      </c>
      <c r="Z339" s="103" t="str">
        <f aca="false">IF(COUNTIF(Z$13:Z$336,"НУ")=0,"-",COUNTIF(Z$13:Z$336,"НУ"))</f>
        <v>-</v>
      </c>
      <c r="AA339" s="103" t="str">
        <f aca="false">IF(COUNTIF(AA$13:AA$336,"НУ")=0,"-",COUNTIF(AA$13:AA$336,"НУ"))</f>
        <v>-</v>
      </c>
      <c r="AB339" s="103" t="str">
        <f aca="false">IF(COUNTIF(AB$13:AB$336,"НУ")=0,"-",COUNTIF(AB$13:AB$336,"НУ"))</f>
        <v>-</v>
      </c>
      <c r="AC339" s="103" t="str">
        <f aca="false">IF(COUNTIF(AC$13:AC$336,"НУ")=0,"-",COUNTIF(AC$13:AC$336,"НУ"))</f>
        <v>-</v>
      </c>
      <c r="AD339" s="103" t="str">
        <f aca="false">IF(COUNTIF(AD$13:AD$336,"НУ")=0,"-",COUNTIF(AD$13:AD$336,"НУ"))</f>
        <v>-</v>
      </c>
      <c r="AE339" s="103" t="str">
        <f aca="false">IF(COUNTIF(AE$13:AE$336,"НУ")=0,"-",COUNTIF(AE$13:AE$336,"НУ"))</f>
        <v>-</v>
      </c>
      <c r="AF339" s="103" t="str">
        <f aca="false">IF(COUNTIF(AF$13:AF$336,"НУ")=0,"-",COUNTIF(AF$13:AF$336,"НУ"))</f>
        <v>-</v>
      </c>
      <c r="AG339" s="103" t="str">
        <f aca="false">IF(COUNTIF(AG$13:AG$336,"НУ")=0,"-",COUNTIF(AG$13:AG$336,"НУ"))</f>
        <v>-</v>
      </c>
      <c r="AH339" s="103" t="str">
        <f aca="false">IF(COUNTIF(AH$13:AH$336,"НУ")=0,"-",COUNTIF(AH$13:AH$336,"НУ"))</f>
        <v>-</v>
      </c>
      <c r="AI339" s="103" t="str">
        <f aca="false">IF(COUNTIF(AI$13:AI$336,"НУ")=0,"-",COUNTIF(AI$13:AI$336,"НУ"))</f>
        <v>-</v>
      </c>
      <c r="AJ339" s="103" t="str">
        <f aca="false">IF(COUNTIF(AJ$13:AJ$336,"НУ")=0,"-",COUNTIF(AJ$13:AJ$336,"НУ"))</f>
        <v>-</v>
      </c>
      <c r="AK339" s="111"/>
      <c r="AL339" s="111"/>
      <c r="AM339" s="111"/>
      <c r="AN339" s="111"/>
      <c r="AO339" s="111"/>
      <c r="AP339" s="111"/>
      <c r="AQ339" s="111"/>
      <c r="AR339" s="111"/>
      <c r="AS339" s="111"/>
      <c r="AT339" s="111"/>
      <c r="AU339" s="111"/>
      <c r="AV339" s="111"/>
      <c r="AW339" s="111"/>
      <c r="AX339" s="111"/>
      <c r="AY339" s="111"/>
      <c r="AZ339" s="111"/>
      <c r="BA339" s="112"/>
    </row>
    <row r="340" customFormat="false" ht="27" hidden="false" customHeight="true" outlineLevel="0" collapsed="false">
      <c r="A340" s="114" t="s">
        <v>80</v>
      </c>
      <c r="B340" s="114"/>
      <c r="C340" s="114"/>
      <c r="D340" s="114"/>
      <c r="E340" s="114"/>
      <c r="F340" s="115" t="str">
        <f aca="false">IF(COUNTIF(F$13:F$336,"ВВ"),"-",IF(COUNTIF(F$13:F$336,"НЗ")+COUNTIF(F$13:F$336,"ТН")+COUNTIF(F$13:F$336,"ПР")+COUNTIF(F$13:F$336,"П")+COUNTIF(F$13:F$336,"В")+COUNTIF(F$13:F$336,"НА")+COUNTIF(F$13:F$336,"ВД")+COUNTIF(F$13:F$336,"ВП")+COUNTIF(F$13:F$336,"ДД")+COUNTIF(F$13:F$336,"І")=0,"-",COUNTIF(F$13:F$336,"НЗ")+COUNTIF(F$13:F$336,"ТН")+COUNTIF(F$13:F$336,"ПР")+COUNTIF(F$13:F$336,"П")+COUNTIF(F$13:F$336,"В")+COUNTIF(F$13:F$336,"НА")+COUNTIF(F$13:F$336,"ВД")+COUNTIF(F$13:F$336,"ВП")+COUNTIF(F$13:F$336,"ДД")+COUNTIF(F$13:F$336,"І")))</f>
        <v>-</v>
      </c>
      <c r="G340" s="115" t="str">
        <f aca="false">IF(COUNTIF(G$13:G$336,"ВВ"),"-",IF(COUNTIF(G$13:G$336,"НЗ")+COUNTIF(G$13:G$336,"ТН")+COUNTIF(G$13:G$336,"ПР")+COUNTIF(G$13:G$336,"П")+COUNTIF(G$13:G$336,"В")+COUNTIF(G$13:G$336,"НА")+COUNTIF(G$13:G$336,"ВД")+COUNTIF(G$13:G$336,"ВП")+COUNTIF(G$13:G$336,"ДД")+COUNTIF(G$13:G$336,"І")=0,"-",COUNTIF(G$13:G$336,"НЗ")+COUNTIF(G$13:G$336,"ТН")+COUNTIF(G$13:G$336,"ПР")+COUNTIF(G$13:G$336,"П")+COUNTIF(G$13:G$336,"В")+COUNTIF(G$13:G$336,"НА")+COUNTIF(G$13:G$336,"ВД")+COUNTIF(G$13:G$336,"ВП")+COUNTIF(G$13:G$336,"ДД")+COUNTIF(G$13:G$336,"І")))</f>
        <v>-</v>
      </c>
      <c r="H340" s="115" t="str">
        <f aca="false">IF(COUNTIF(H$13:H$336,"ВВ"),"-",IF(COUNTIF(H$13:H$336,"НЗ")+COUNTIF(H$13:H$336,"ТН")+COUNTIF(H$13:H$336,"ПР")+COUNTIF(H$13:H$336,"П")+COUNTIF(H$13:H$336,"В")+COUNTIF(H$13:H$336,"НА")+COUNTIF(H$13:H$336,"ВД")+COUNTIF(H$13:H$336,"ВП")+COUNTIF(H$13:H$336,"ДД")+COUNTIF(H$13:H$336,"І")=0,"-",COUNTIF(H$13:H$336,"НЗ")+COUNTIF(H$13:H$336,"ТН")+COUNTIF(H$13:H$336,"ПР")+COUNTIF(H$13:H$336,"П")+COUNTIF(H$13:H$336,"В")+COUNTIF(H$13:H$336,"НА")+COUNTIF(H$13:H$336,"ВД")+COUNTIF(H$13:H$336,"ВП")+COUNTIF(H$13:H$336,"ДД")+COUNTIF(H$13:H$336,"І")))</f>
        <v>-</v>
      </c>
      <c r="I340" s="115" t="str">
        <f aca="false">IF(COUNTIF(I$13:I$336,"ВВ"),"-",IF(COUNTIF(I$13:I$336,"НЗ")+COUNTIF(I$13:I$336,"ТН")+COUNTIF(I$13:I$336,"ПР")+COUNTIF(I$13:I$336,"П")+COUNTIF(I$13:I$336,"В")+COUNTIF(I$13:I$336,"НА")+COUNTIF(I$13:I$336,"ВД")+COUNTIF(I$13:I$336,"ВП")+COUNTIF(I$13:I$336,"ДД")+COUNTIF(I$13:I$336,"І")=0,"-",COUNTIF(I$13:I$336,"НЗ")+COUNTIF(I$13:I$336,"ТН")+COUNTIF(I$13:I$336,"ПР")+COUNTIF(I$13:I$336,"П")+COUNTIF(I$13:I$336,"В")+COUNTIF(I$13:I$336,"НА")+COUNTIF(I$13:I$336,"ВД")+COUNTIF(I$13:I$336,"ВП")+COUNTIF(I$13:I$336,"ДД")+COUNTIF(I$13:I$336,"І")))</f>
        <v>-</v>
      </c>
      <c r="J340" s="115" t="str">
        <f aca="false">IF(COUNTIF(J$13:J$336,"ВВ"),"-",IF(COUNTIF(J$13:J$336,"НЗ")+COUNTIF(J$13:J$336,"ТН")+COUNTIF(J$13:J$336,"ПР")+COUNTIF(J$13:J$336,"П")+COUNTIF(J$13:J$336,"В")+COUNTIF(J$13:J$336,"НА")+COUNTIF(J$13:J$336,"ВД")+COUNTIF(J$13:J$336,"ВП")+COUNTIF(J$13:J$336,"ДД")+COUNTIF(J$13:J$336,"І")=0,"-",COUNTIF(J$13:J$336,"НЗ")+COUNTIF(J$13:J$336,"ТН")+COUNTIF(J$13:J$336,"ПР")+COUNTIF(J$13:J$336,"П")+COUNTIF(J$13:J$336,"В")+COUNTIF(J$13:J$336,"НА")+COUNTIF(J$13:J$336,"ВД")+COUNTIF(J$13:J$336,"ВП")+COUNTIF(J$13:J$336,"ДД")+COUNTIF(J$13:J$336,"І")))</f>
        <v>-</v>
      </c>
      <c r="K340" s="115" t="str">
        <f aca="false">IF(COUNTIF(K$13:K$336,"ВВ"),"-",IF(COUNTIF(K$13:K$336,"НЗ")+COUNTIF(K$13:K$336,"ТН")+COUNTIF(K$13:K$336,"ПР")+COUNTIF(K$13:K$336,"П")+COUNTIF(K$13:K$336,"В")+COUNTIF(K$13:K$336,"НА")+COUNTIF(K$13:K$336,"ВД")+COUNTIF(K$13:K$336,"ВП")+COUNTIF(K$13:K$336,"ДД")+COUNTIF(K$13:K$336,"І")=0,"-",COUNTIF(K$13:K$336,"НЗ")+COUNTIF(K$13:K$336,"ТН")+COUNTIF(K$13:K$336,"ПР")+COUNTIF(K$13:K$336,"П")+COUNTIF(K$13:K$336,"В")+COUNTIF(K$13:K$336,"НА")+COUNTIF(K$13:K$336,"ВД")+COUNTIF(K$13:K$336,"ВП")+COUNTIF(K$13:K$336,"ДД")+COUNTIF(K$13:K$336,"І")))</f>
        <v>-</v>
      </c>
      <c r="L340" s="115" t="str">
        <f aca="false">IF(COUNTIF(L$13:L$336,"ВВ"),"-",IF(COUNTIF(L$13:L$336,"НЗ")+COUNTIF(L$13:L$336,"ТН")+COUNTIF(L$13:L$336,"ПР")+COUNTIF(L$13:L$336,"П")+COUNTIF(L$13:L$336,"В")+COUNTIF(L$13:L$336,"НА")+COUNTIF(L$13:L$336,"ВД")+COUNTIF(L$13:L$336,"ВП")+COUNTIF(L$13:L$336,"ДД")+COUNTIF(L$13:L$336,"І")=0,"-",COUNTIF(L$13:L$336,"НЗ")+COUNTIF(L$13:L$336,"ТН")+COUNTIF(L$13:L$336,"ПР")+COUNTIF(L$13:L$336,"П")+COUNTIF(L$13:L$336,"В")+COUNTIF(L$13:L$336,"НА")+COUNTIF(L$13:L$336,"ВД")+COUNTIF(L$13:L$336,"ВП")+COUNTIF(L$13:L$336,"ДД")+COUNTIF(L$13:L$336,"І")))</f>
        <v>-</v>
      </c>
      <c r="M340" s="115" t="str">
        <f aca="false">IF(COUNTIF(M$13:M$336,"ВВ"),"-",IF(COUNTIF(M$13:M$336,"НЗ")+COUNTIF(M$13:M$336,"ТН")+COUNTIF(M$13:M$336,"ПР")+COUNTIF(M$13:M$336,"П")+COUNTIF(M$13:M$336,"В")+COUNTIF(M$13:M$336,"НА")+COUNTIF(M$13:M$336,"ВД")+COUNTIF(M$13:M$336,"ВП")+COUNTIF(M$13:M$336,"ДД")+COUNTIF(M$13:M$336,"І")=0,"-",COUNTIF(M$13:M$336,"НЗ")+COUNTIF(M$13:M$336,"ТН")+COUNTIF(M$13:M$336,"ПР")+COUNTIF(M$13:M$336,"П")+COUNTIF(M$13:M$336,"В")+COUNTIF(M$13:M$336,"НА")+COUNTIF(M$13:M$336,"ВД")+COUNTIF(M$13:M$336,"ВП")+COUNTIF(M$13:M$336,"ДД")+COUNTIF(M$13:M$336,"І")))</f>
        <v>-</v>
      </c>
      <c r="N340" s="115" t="str">
        <f aca="false">IF(COUNTIF(N$13:N$336,"ВВ"),"-",IF(COUNTIF(N$13:N$336,"НЗ")+COUNTIF(N$13:N$336,"ТН")+COUNTIF(N$13:N$336,"ПР")+COUNTIF(N$13:N$336,"П")+COUNTIF(N$13:N$336,"В")+COUNTIF(N$13:N$336,"НА")+COUNTIF(N$13:N$336,"ВД")+COUNTIF(N$13:N$336,"ВП")+COUNTIF(N$13:N$336,"ДД")+COUNTIF(N$13:N$336,"І")=0,"-",COUNTIF(N$13:N$336,"НЗ")+COUNTIF(N$13:N$336,"ТН")+COUNTIF(N$13:N$336,"ПР")+COUNTIF(N$13:N$336,"П")+COUNTIF(N$13:N$336,"В")+COUNTIF(N$13:N$336,"НА")+COUNTIF(N$13:N$336,"ВД")+COUNTIF(N$13:N$336,"ВП")+COUNTIF(N$13:N$336,"ДД")+COUNTIF(N$13:N$336,"І")))</f>
        <v>-</v>
      </c>
      <c r="O340" s="115" t="str">
        <f aca="false">IF(COUNTIF(O$13:O$336,"ВВ"),"-",IF(COUNTIF(O$13:O$336,"НЗ")+COUNTIF(O$13:O$336,"ТН")+COUNTIF(O$13:O$336,"ПР")+COUNTIF(O$13:O$336,"П")+COUNTIF(O$13:O$336,"В")+COUNTIF(O$13:O$336,"НА")+COUNTIF(O$13:O$336,"ВД")+COUNTIF(O$13:O$336,"ВП")+COUNTIF(O$13:O$336,"ДД")+COUNTIF(O$13:O$336,"І")=0,"-",COUNTIF(O$13:O$336,"НЗ")+COUNTIF(O$13:O$336,"ТН")+COUNTIF(O$13:O$336,"ПР")+COUNTIF(O$13:O$336,"П")+COUNTIF(O$13:O$336,"В")+COUNTIF(O$13:O$336,"НА")+COUNTIF(O$13:O$336,"ВД")+COUNTIF(O$13:O$336,"ВП")+COUNTIF(O$13:O$336,"ДД")+COUNTIF(O$13:O$336,"І")))</f>
        <v>-</v>
      </c>
      <c r="P340" s="115" t="str">
        <f aca="false">IF(COUNTIF(P$13:P$336,"ВВ"),"-",IF(COUNTIF(P$13:P$336,"НЗ")+COUNTIF(P$13:P$336,"ТН")+COUNTIF(P$13:P$336,"ПР")+COUNTIF(P$13:P$336,"П")+COUNTIF(P$13:P$336,"В")+COUNTIF(P$13:P$336,"НА")+COUNTIF(P$13:P$336,"ВД")+COUNTIF(P$13:P$336,"ВП")+COUNTIF(P$13:P$336,"ДД")+COUNTIF(P$13:P$336,"І")=0,"-",COUNTIF(P$13:P$336,"НЗ")+COUNTIF(P$13:P$336,"ТН")+COUNTIF(P$13:P$336,"ПР")+COUNTIF(P$13:P$336,"П")+COUNTIF(P$13:P$336,"В")+COUNTIF(P$13:P$336,"НА")+COUNTIF(P$13:P$336,"ВД")+COUNTIF(P$13:P$336,"ВП")+COUNTIF(P$13:P$336,"ДД")+COUNTIF(P$13:P$336,"І")))</f>
        <v>-</v>
      </c>
      <c r="Q340" s="115" t="str">
        <f aca="false">IF(COUNTIF(Q$13:Q$336,"ВВ"),"-",IF(COUNTIF(Q$13:Q$336,"НЗ")+COUNTIF(Q$13:Q$336,"ТН")+COUNTIF(Q$13:Q$336,"ПР")+COUNTIF(Q$13:Q$336,"П")+COUNTIF(Q$13:Q$336,"В")+COUNTIF(Q$13:Q$336,"НА")+COUNTIF(Q$13:Q$336,"ВД")+COUNTIF(Q$13:Q$336,"ВП")+COUNTIF(Q$13:Q$336,"ДД")+COUNTIF(Q$13:Q$336,"І")=0,"-",COUNTIF(Q$13:Q$336,"НЗ")+COUNTIF(Q$13:Q$336,"ТН")+COUNTIF(Q$13:Q$336,"ПР")+COUNTIF(Q$13:Q$336,"П")+COUNTIF(Q$13:Q$336,"В")+COUNTIF(Q$13:Q$336,"НА")+COUNTIF(Q$13:Q$336,"ВД")+COUNTIF(Q$13:Q$336,"ВП")+COUNTIF(Q$13:Q$336,"ДД")+COUNTIF(Q$13:Q$336,"І")))</f>
        <v>-</v>
      </c>
      <c r="R340" s="115" t="str">
        <f aca="false">IF(COUNTIF(R$13:R$336,"ВВ"),"-",IF(COUNTIF(R$13:R$336,"НЗ")+COUNTIF(R$13:R$336,"ТН")+COUNTIF(R$13:R$336,"ПР")+COUNTIF(R$13:R$336,"П")+COUNTIF(R$13:R$336,"В")+COUNTIF(R$13:R$336,"НА")+COUNTIF(R$13:R$336,"ВД")+COUNTIF(R$13:R$336,"ВП")+COUNTIF(R$13:R$336,"ДД")+COUNTIF(R$13:R$336,"І")=0,"-",COUNTIF(R$13:R$336,"НЗ")+COUNTIF(R$13:R$336,"ТН")+COUNTIF(R$13:R$336,"ПР")+COUNTIF(R$13:R$336,"П")+COUNTIF(R$13:R$336,"В")+COUNTIF(R$13:R$336,"НА")+COUNTIF(R$13:R$336,"ВД")+COUNTIF(R$13:R$336,"ВП")+COUNTIF(R$13:R$336,"ДД")+COUNTIF(R$13:R$336,"І")))</f>
        <v>-</v>
      </c>
      <c r="S340" s="115" t="str">
        <f aca="false">IF(COUNTIF(S$13:S$336,"ВВ"),"-",IF(COUNTIF(S$13:S$336,"НЗ")+COUNTIF(S$13:S$336,"ТН")+COUNTIF(S$13:S$336,"ПР")+COUNTIF(S$13:S$336,"П")+COUNTIF(S$13:S$336,"В")+COUNTIF(S$13:S$336,"НА")+COUNTIF(S$13:S$336,"ВД")+COUNTIF(S$13:S$336,"ВП")+COUNTIF(S$13:S$336,"ДД")+COUNTIF(S$13:S$336,"І")=0,"-",COUNTIF(S$13:S$336,"НЗ")+COUNTIF(S$13:S$336,"ТН")+COUNTIF(S$13:S$336,"ПР")+COUNTIF(S$13:S$336,"П")+COUNTIF(S$13:S$336,"В")+COUNTIF(S$13:S$336,"НА")+COUNTIF(S$13:S$336,"ВД")+COUNTIF(S$13:S$336,"ВП")+COUNTIF(S$13:S$336,"ДД")+COUNTIF(S$13:S$336,"І")))</f>
        <v>-</v>
      </c>
      <c r="T340" s="115" t="str">
        <f aca="false">IF(COUNTIF(T$13:T$336,"ВВ"),"-",IF(COUNTIF(T$13:T$336,"НЗ")+COUNTIF(T$13:T$336,"ТН")+COUNTIF(T$13:T$336,"ПР")+COUNTIF(T$13:T$336,"П")+COUNTIF(T$13:T$336,"В")+COUNTIF(T$13:T$336,"НА")+COUNTIF(T$13:T$336,"ВД")+COUNTIF(T$13:T$336,"ВП")+COUNTIF(T$13:T$336,"ДД")+COUNTIF(T$13:T$336,"І")=0,"-",COUNTIF(T$13:T$336,"НЗ")+COUNTIF(T$13:T$336,"ТН")+COUNTIF(T$13:T$336,"ПР")+COUNTIF(T$13:T$336,"П")+COUNTIF(T$13:T$336,"В")+COUNTIF(T$13:T$336,"НА")+COUNTIF(T$13:T$336,"ВД")+COUNTIF(T$13:T$336,"ВП")+COUNTIF(T$13:T$336,"ДД")+COUNTIF(T$13:T$336,"І")))</f>
        <v>-</v>
      </c>
      <c r="U340" s="115" t="str">
        <f aca="false">IF(COUNTIF(U$13:U$336,"ВВ"),"-",IF(COUNTIF(U$13:U$336,"НЗ")+COUNTIF(U$13:U$336,"ТН")+COUNTIF(U$13:U$336,"ПР")+COUNTIF(U$13:U$336,"П")+COUNTIF(U$13:U$336,"В")+COUNTIF(U$13:U$336,"НА")+COUNTIF(U$13:U$336,"ВД")+COUNTIF(U$13:U$336,"ВП")+COUNTIF(U$13:U$336,"ДД")+COUNTIF(U$13:U$336,"І")=0,"-",COUNTIF(U$13:U$336,"НЗ")+COUNTIF(U$13:U$336,"ТН")+COUNTIF(U$13:U$336,"ПР")+COUNTIF(U$13:U$336,"П")+COUNTIF(U$13:U$336,"В")+COUNTIF(U$13:U$336,"НА")+COUNTIF(U$13:U$336,"ВД")+COUNTIF(U$13:U$336,"ВП")+COUNTIF(U$13:U$336,"ДД")+COUNTIF(U$13:U$336,"І")))</f>
        <v>-</v>
      </c>
      <c r="V340" s="115" t="str">
        <f aca="false">IF(COUNTIF(V$13:V$336,"ВВ"),"-",IF(COUNTIF(V$13:V$336,"НЗ")+COUNTIF(V$13:V$336,"ТН")+COUNTIF(V$13:V$336,"ПР")+COUNTIF(V$13:V$336,"П")+COUNTIF(V$13:V$336,"В")+COUNTIF(V$13:V$336,"НА")+COUNTIF(V$13:V$336,"ВД")+COUNTIF(V$13:V$336,"ВП")+COUNTIF(V$13:V$336,"ДД")+COUNTIF(V$13:V$336,"І")=0,"-",COUNTIF(V$13:V$336,"НЗ")+COUNTIF(V$13:V$336,"ТН")+COUNTIF(V$13:V$336,"ПР")+COUNTIF(V$13:V$336,"П")+COUNTIF(V$13:V$336,"В")+COUNTIF(V$13:V$336,"НА")+COUNTIF(V$13:V$336,"ВД")+COUNTIF(V$13:V$336,"ВП")+COUNTIF(V$13:V$336,"ДД")+COUNTIF(V$13:V$336,"І")))</f>
        <v>-</v>
      </c>
      <c r="W340" s="115" t="str">
        <f aca="false">IF(COUNTIF(W$13:W$336,"ВВ"),"-",IF(COUNTIF(W$13:W$336,"НЗ")+COUNTIF(W$13:W$336,"ТН")+COUNTIF(W$13:W$336,"ПР")+COUNTIF(W$13:W$336,"П")+COUNTIF(W$13:W$336,"В")+COUNTIF(W$13:W$336,"НА")+COUNTIF(W$13:W$336,"ВД")+COUNTIF(W$13:W$336,"ВП")+COUNTIF(W$13:W$336,"ДД")+COUNTIF(W$13:W$336,"І")=0,"-",COUNTIF(W$13:W$336,"НЗ")+COUNTIF(W$13:W$336,"ТН")+COUNTIF(W$13:W$336,"ПР")+COUNTIF(W$13:W$336,"П")+COUNTIF(W$13:W$336,"В")+COUNTIF(W$13:W$336,"НА")+COUNTIF(W$13:W$336,"ВД")+COUNTIF(W$13:W$336,"ВП")+COUNTIF(W$13:W$336,"ДД")+COUNTIF(W$13:W$336,"І")))</f>
        <v>-</v>
      </c>
      <c r="X340" s="115" t="str">
        <f aca="false">IF(COUNTIF(X$13:X$336,"ВВ"),"-",IF(COUNTIF(X$13:X$336,"НЗ")+COUNTIF(X$13:X$336,"ТН")+COUNTIF(X$13:X$336,"ПР")+COUNTIF(X$13:X$336,"П")+COUNTIF(X$13:X$336,"В")+COUNTIF(X$13:X$336,"НА")+COUNTIF(X$13:X$336,"ВД")+COUNTIF(X$13:X$336,"ВП")+COUNTIF(X$13:X$336,"ДД")+COUNTIF(X$13:X$336,"І")=0,"-",COUNTIF(X$13:X$336,"НЗ")+COUNTIF(X$13:X$336,"ТН")+COUNTIF(X$13:X$336,"ПР")+COUNTIF(X$13:X$336,"П")+COUNTIF(X$13:X$336,"В")+COUNTIF(X$13:X$336,"НА")+COUNTIF(X$13:X$336,"ВД")+COUNTIF(X$13:X$336,"ВП")+COUNTIF(X$13:X$336,"ДД")+COUNTIF(X$13:X$336,"І")))</f>
        <v>-</v>
      </c>
      <c r="Y340" s="115" t="str">
        <f aca="false">IF(COUNTIF(Y$13:Y$336,"ВВ"),"-",IF(COUNTIF(Y$13:Y$336,"НЗ")+COUNTIF(Y$13:Y$336,"ТН")+COUNTIF(Y$13:Y$336,"ПР")+COUNTIF(Y$13:Y$336,"П")+COUNTIF(Y$13:Y$336,"В")+COUNTIF(Y$13:Y$336,"НА")+COUNTIF(Y$13:Y$336,"ВД")+COUNTIF(Y$13:Y$336,"ВП")+COUNTIF(Y$13:Y$336,"ДД")+COUNTIF(Y$13:Y$336,"І")=0,"-",COUNTIF(Y$13:Y$336,"НЗ")+COUNTIF(Y$13:Y$336,"ТН")+COUNTIF(Y$13:Y$336,"ПР")+COUNTIF(Y$13:Y$336,"П")+COUNTIF(Y$13:Y$336,"В")+COUNTIF(Y$13:Y$336,"НА")+COUNTIF(Y$13:Y$336,"ВД")+COUNTIF(Y$13:Y$336,"ВП")+COUNTIF(Y$13:Y$336,"ДД")+COUNTIF(Y$13:Y$336,"І")))</f>
        <v>-</v>
      </c>
      <c r="Z340" s="115" t="str">
        <f aca="false">IF(COUNTIF(Z$13:Z$336,"ВВ"),"-",IF(COUNTIF(Z$13:Z$336,"НЗ")+COUNTIF(Z$13:Z$336,"ТН")+COUNTIF(Z$13:Z$336,"ПР")+COUNTIF(Z$13:Z$336,"П")+COUNTIF(Z$13:Z$336,"В")+COUNTIF(Z$13:Z$336,"НА")+COUNTIF(Z$13:Z$336,"ВД")+COUNTIF(Z$13:Z$336,"ВП")+COUNTIF(Z$13:Z$336,"ДД")+COUNTIF(Z$13:Z$336,"І")=0,"-",COUNTIF(Z$13:Z$336,"НЗ")+COUNTIF(Z$13:Z$336,"ТН")+COUNTIF(Z$13:Z$336,"ПР")+COUNTIF(Z$13:Z$336,"П")+COUNTIF(Z$13:Z$336,"В")+COUNTIF(Z$13:Z$336,"НА")+COUNTIF(Z$13:Z$336,"ВД")+COUNTIF(Z$13:Z$336,"ВП")+COUNTIF(Z$13:Z$336,"ДД")+COUNTIF(Z$13:Z$336,"І")))</f>
        <v>-</v>
      </c>
      <c r="AA340" s="115" t="str">
        <f aca="false">IF(COUNTIF(AA$13:AA$336,"ВВ"),"-",IF(COUNTIF(AA$13:AA$336,"НЗ")+COUNTIF(AA$13:AA$336,"ТН")+COUNTIF(AA$13:AA$336,"ПР")+COUNTIF(AA$13:AA$336,"П")+COUNTIF(AA$13:AA$336,"В")+COUNTIF(AA$13:AA$336,"НА")+COUNTIF(AA$13:AA$336,"ВД")+COUNTIF(AA$13:AA$336,"ВП")+COUNTIF(AA$13:AA$336,"ДД")+COUNTIF(AA$13:AA$336,"І")=0,"-",COUNTIF(AA$13:AA$336,"НЗ")+COUNTIF(AA$13:AA$336,"ТН")+COUNTIF(AA$13:AA$336,"ПР")+COUNTIF(AA$13:AA$336,"П")+COUNTIF(AA$13:AA$336,"В")+COUNTIF(AA$13:AA$336,"НА")+COUNTIF(AA$13:AA$336,"ВД")+COUNTIF(AA$13:AA$336,"ВП")+COUNTIF(AA$13:AA$336,"ДД")+COUNTIF(AA$13:AA$336,"І")))</f>
        <v>-</v>
      </c>
      <c r="AB340" s="115" t="str">
        <f aca="false">IF(COUNTIF(AB$13:AB$336,"ВВ"),"-",IF(COUNTIF(AB$13:AB$336,"НЗ")+COUNTIF(AB$13:AB$336,"ТН")+COUNTIF(AB$13:AB$336,"ПР")+COUNTIF(AB$13:AB$336,"П")+COUNTIF(AB$13:AB$336,"В")+COUNTIF(AB$13:AB$336,"НА")+COUNTIF(AB$13:AB$336,"ВД")+COUNTIF(AB$13:AB$336,"ВП")+COUNTIF(AB$13:AB$336,"ДД")+COUNTIF(AB$13:AB$336,"І")=0,"-",COUNTIF(AB$13:AB$336,"НЗ")+COUNTIF(AB$13:AB$336,"ТН")+COUNTIF(AB$13:AB$336,"ПР")+COUNTIF(AB$13:AB$336,"П")+COUNTIF(AB$13:AB$336,"В")+COUNTIF(AB$13:AB$336,"НА")+COUNTIF(AB$13:AB$336,"ВД")+COUNTIF(AB$13:AB$336,"ВП")+COUNTIF(AB$13:AB$336,"ДД")+COUNTIF(AB$13:AB$336,"І")))</f>
        <v>-</v>
      </c>
      <c r="AC340" s="115" t="str">
        <f aca="false">IF(COUNTIF(AC$13:AC$336,"ВВ"),"-",IF(COUNTIF(AC$13:AC$336,"НЗ")+COUNTIF(AC$13:AC$336,"ТН")+COUNTIF(AC$13:AC$336,"ПР")+COUNTIF(AC$13:AC$336,"П")+COUNTIF(AC$13:AC$336,"В")+COUNTIF(AC$13:AC$336,"НА")+COUNTIF(AC$13:AC$336,"ВД")+COUNTIF(AC$13:AC$336,"ВП")+COUNTIF(AC$13:AC$336,"ДД")+COUNTIF(AC$13:AC$336,"І")=0,"-",COUNTIF(AC$13:AC$336,"НЗ")+COUNTIF(AC$13:AC$336,"ТН")+COUNTIF(AC$13:AC$336,"ПР")+COUNTIF(AC$13:AC$336,"П")+COUNTIF(AC$13:AC$336,"В")+COUNTIF(AC$13:AC$336,"НА")+COUNTIF(AC$13:AC$336,"ВД")+COUNTIF(AC$13:AC$336,"ВП")+COUNTIF(AC$13:AC$336,"ДД")+COUNTIF(AC$13:AC$336,"І")))</f>
        <v>-</v>
      </c>
      <c r="AD340" s="115" t="str">
        <f aca="false">IF(COUNTIF(AD$13:AD$336,"ВВ"),"-",IF(COUNTIF(AD$13:AD$336,"НЗ")+COUNTIF(AD$13:AD$336,"ТН")+COUNTIF(AD$13:AD$336,"ПР")+COUNTIF(AD$13:AD$336,"П")+COUNTIF(AD$13:AD$336,"В")+COUNTIF(AD$13:AD$336,"НА")+COUNTIF(AD$13:AD$336,"ВД")+COUNTIF(AD$13:AD$336,"ВП")+COUNTIF(AD$13:AD$336,"ДД")+COUNTIF(AD$13:AD$336,"І")=0,"-",COUNTIF(AD$13:AD$336,"НЗ")+COUNTIF(AD$13:AD$336,"ТН")+COUNTIF(AD$13:AD$336,"ПР")+COUNTIF(AD$13:AD$336,"П")+COUNTIF(AD$13:AD$336,"В")+COUNTIF(AD$13:AD$336,"НА")+COUNTIF(AD$13:AD$336,"ВД")+COUNTIF(AD$13:AD$336,"ВП")+COUNTIF(AD$13:AD$336,"ДД")+COUNTIF(AD$13:AD$336,"І")))</f>
        <v>-</v>
      </c>
      <c r="AE340" s="115" t="str">
        <f aca="false">IF(COUNTIF(AE$13:AE$336,"ВВ"),"-",IF(COUNTIF(AE$13:AE$336,"НЗ")+COUNTIF(AE$13:AE$336,"ТН")+COUNTIF(AE$13:AE$336,"ПР")+COUNTIF(AE$13:AE$336,"П")+COUNTIF(AE$13:AE$336,"В")+COUNTIF(AE$13:AE$336,"НА")+COUNTIF(AE$13:AE$336,"ВД")+COUNTIF(AE$13:AE$336,"ВП")+COUNTIF(AE$13:AE$336,"ДД")+COUNTIF(AE$13:AE$336,"І")=0,"-",COUNTIF(AE$13:AE$336,"НЗ")+COUNTIF(AE$13:AE$336,"ТН")+COUNTIF(AE$13:AE$336,"ПР")+COUNTIF(AE$13:AE$336,"П")+COUNTIF(AE$13:AE$336,"В")+COUNTIF(AE$13:AE$336,"НА")+COUNTIF(AE$13:AE$336,"ВД")+COUNTIF(AE$13:AE$336,"ВП")+COUNTIF(AE$13:AE$336,"ДД")+COUNTIF(AE$13:AE$336,"І")))</f>
        <v>-</v>
      </c>
      <c r="AF340" s="115" t="str">
        <f aca="false">IF(COUNTIF(AF$13:AF$336,"ВВ"),"-",IF(COUNTIF(AF$13:AF$336,"НЗ")+COUNTIF(AF$13:AF$336,"ТН")+COUNTIF(AF$13:AF$336,"ПР")+COUNTIF(AF$13:AF$336,"П")+COUNTIF(AF$13:AF$336,"В")+COUNTIF(AF$13:AF$336,"НА")+COUNTIF(AF$13:AF$336,"ВД")+COUNTIF(AF$13:AF$336,"ВП")+COUNTIF(AF$13:AF$336,"ДД")+COUNTIF(AF$13:AF$336,"І")=0,"-",COUNTIF(AF$13:AF$336,"НЗ")+COUNTIF(AF$13:AF$336,"ТН")+COUNTIF(AF$13:AF$336,"ПР")+COUNTIF(AF$13:AF$336,"П")+COUNTIF(AF$13:AF$336,"В")+COUNTIF(AF$13:AF$336,"НА")+COUNTIF(AF$13:AF$336,"ВД")+COUNTIF(AF$13:AF$336,"ВП")+COUNTIF(AF$13:AF$336,"ДД")+COUNTIF(AF$13:AF$336,"І")))</f>
        <v>-</v>
      </c>
      <c r="AG340" s="115" t="str">
        <f aca="false">IF(COUNTIF(AG$13:AG$336,"ВВ"),"-",IF(COUNTIF(AG$13:AG$336,"НЗ")+COUNTIF(AG$13:AG$336,"ТН")+COUNTIF(AG$13:AG$336,"ПР")+COUNTIF(AG$13:AG$336,"П")+COUNTIF(AG$13:AG$336,"В")+COUNTIF(AG$13:AG$336,"НА")+COUNTIF(AG$13:AG$336,"ВД")+COUNTIF(AG$13:AG$336,"ВП")+COUNTIF(AG$13:AG$336,"ДД")+COUNTIF(AG$13:AG$336,"І")=0,"-",COUNTIF(AG$13:AG$336,"НЗ")+COUNTIF(AG$13:AG$336,"ТН")+COUNTIF(AG$13:AG$336,"ПР")+COUNTIF(AG$13:AG$336,"П")+COUNTIF(AG$13:AG$336,"В")+COUNTIF(AG$13:AG$336,"НА")+COUNTIF(AG$13:AG$336,"ВД")+COUNTIF(AG$13:AG$336,"ВП")+COUNTIF(AG$13:AG$336,"ДД")+COUNTIF(AG$13:AG$336,"І")))</f>
        <v>-</v>
      </c>
      <c r="AH340" s="115" t="str">
        <f aca="false">IF(COUNTIF(AH$13:AH$336,"ВВ"),"-",IF(COUNTIF(AH$13:AH$336,"НЗ")+COUNTIF(AH$13:AH$336,"ТН")+COUNTIF(AH$13:AH$336,"ПР")+COUNTIF(AH$13:AH$336,"П")+COUNTIF(AH$13:AH$336,"В")+COUNTIF(AH$13:AH$336,"НА")+COUNTIF(AH$13:AH$336,"ВД")+COUNTIF(AH$13:AH$336,"ВП")+COUNTIF(AH$13:AH$336,"ДД")+COUNTIF(AH$13:AH$336,"І")=0,"-",COUNTIF(AH$13:AH$336,"НЗ")+COUNTIF(AH$13:AH$336,"ТН")+COUNTIF(AH$13:AH$336,"ПР")+COUNTIF(AH$13:AH$336,"П")+COUNTIF(AH$13:AH$336,"В")+COUNTIF(AH$13:AH$336,"НА")+COUNTIF(AH$13:AH$336,"ВД")+COUNTIF(AH$13:AH$336,"ВП")+COUNTIF(AH$13:AH$336,"ДД")+COUNTIF(AH$13:AH$336,"І")))</f>
        <v>-</v>
      </c>
      <c r="AI340" s="115" t="str">
        <f aca="false">IF(COUNTIF(AI$13:AI$336,"ВВ"),"-",IF(COUNTIF(AI$13:AI$336,"НЗ")+COUNTIF(AI$13:AI$336,"ТН")+COUNTIF(AI$13:AI$336,"ПР")+COUNTIF(AI$13:AI$336,"П")+COUNTIF(AI$13:AI$336,"В")+COUNTIF(AI$13:AI$336,"НА")+COUNTIF(AI$13:AI$336,"ВД")+COUNTIF(AI$13:AI$336,"ВП")+COUNTIF(AI$13:AI$336,"ДД")+COUNTIF(AI$13:AI$336,"І")=0,"-",COUNTIF(AI$13:AI$336,"НЗ")+COUNTIF(AI$13:AI$336,"ТН")+COUNTIF(AI$13:AI$336,"ПР")+COUNTIF(AI$13:AI$336,"П")+COUNTIF(AI$13:AI$336,"В")+COUNTIF(AI$13:AI$336,"НА")+COUNTIF(AI$13:AI$336,"ВД")+COUNTIF(AI$13:AI$336,"ВП")+COUNTIF(AI$13:AI$336,"ДД")+COUNTIF(AI$13:AI$336,"І")))</f>
        <v>-</v>
      </c>
      <c r="AJ340" s="115" t="str">
        <f aca="false">IF(COUNTIF(AJ$13:AJ$336,"ВВ"),"-",IF(COUNTIF(AJ$13:AJ$336,"НЗ")+COUNTIF(AJ$13:AJ$336,"ТН")+COUNTIF(AJ$13:AJ$336,"ПР")+COUNTIF(AJ$13:AJ$336,"П")+COUNTIF(AJ$13:AJ$336,"В")+COUNTIF(AJ$13:AJ$336,"НА")+COUNTIF(AJ$13:AJ$336,"ВД")+COUNTIF(AJ$13:AJ$336,"ВП")+COUNTIF(AJ$13:AJ$336,"ДД")+COUNTIF(AJ$13:AJ$336,"І")=0,"-",COUNTIF(AJ$13:AJ$336,"НЗ")+COUNTIF(AJ$13:AJ$336,"ТН")+COUNTIF(AJ$13:AJ$336,"ПР")+COUNTIF(AJ$13:AJ$336,"П")+COUNTIF(AJ$13:AJ$336,"В")+COUNTIF(AJ$13:AJ$336,"НА")+COUNTIF(AJ$13:AJ$336,"ВД")+COUNTIF(AJ$13:AJ$336,"ВП")+COUNTIF(AJ$13:AJ$336,"ДД")+COUNTIF(AJ$13:AJ$336,"І")))</f>
        <v>-</v>
      </c>
      <c r="AK340" s="118"/>
      <c r="AL340" s="118"/>
      <c r="AM340" s="118"/>
      <c r="AN340" s="118"/>
      <c r="AO340" s="118"/>
      <c r="AP340" s="118"/>
      <c r="AQ340" s="118"/>
      <c r="AR340" s="118"/>
      <c r="AS340" s="118"/>
      <c r="AT340" s="118"/>
      <c r="AU340" s="118"/>
      <c r="AV340" s="118"/>
      <c r="AW340" s="118"/>
      <c r="AX340" s="118"/>
      <c r="AY340" s="118"/>
      <c r="AZ340" s="118"/>
      <c r="BA340" s="119"/>
    </row>
    <row r="341" customFormat="false" ht="12.75" hidden="false" customHeight="false" outlineLevel="0" collapsed="false">
      <c r="D341" s="120"/>
      <c r="E341" s="120"/>
    </row>
    <row r="342" customFormat="false" ht="12.75" hidden="false" customHeight="true" outlineLevel="0" collapsed="false">
      <c r="A342" s="121" t="s">
        <v>81</v>
      </c>
      <c r="B342" s="121"/>
      <c r="C342" s="121"/>
      <c r="D342" s="121"/>
      <c r="E342" s="122"/>
      <c r="F342" s="122"/>
      <c r="G342" s="122"/>
      <c r="H342" s="122"/>
      <c r="I342" s="122"/>
      <c r="J342" s="122"/>
      <c r="L342" s="123"/>
      <c r="M342" s="123"/>
      <c r="N342" s="123"/>
      <c r="P342" s="124"/>
      <c r="Q342" s="124"/>
      <c r="R342" s="124"/>
      <c r="S342" s="124"/>
      <c r="T342" s="124"/>
      <c r="U342" s="125"/>
      <c r="V342" s="125"/>
      <c r="W342" s="125"/>
      <c r="X342" s="125"/>
      <c r="Y342" s="125"/>
      <c r="Z342" s="125"/>
      <c r="AA342" s="125"/>
      <c r="AB342" s="125"/>
      <c r="AC342" s="125"/>
      <c r="AD342" s="125"/>
      <c r="AE342" s="125"/>
      <c r="AF342" s="125"/>
      <c r="AG342" s="125"/>
      <c r="AH342" s="125"/>
      <c r="AI342" s="125"/>
      <c r="AJ342" s="125"/>
      <c r="AK342" s="128"/>
      <c r="AL342" s="128"/>
      <c r="AM342" s="128"/>
      <c r="AN342" s="129"/>
      <c r="AO342" s="129"/>
    </row>
    <row r="343" customFormat="false" ht="12.75" hidden="false" customHeight="true" outlineLevel="0" collapsed="false">
      <c r="A343" s="40"/>
      <c r="B343" s="130"/>
      <c r="C343" s="200"/>
      <c r="D343" s="40"/>
      <c r="E343" s="132" t="s">
        <v>82</v>
      </c>
      <c r="F343" s="132"/>
      <c r="G343" s="132"/>
      <c r="H343" s="132"/>
      <c r="I343" s="132"/>
      <c r="J343" s="132"/>
      <c r="K343" s="40"/>
      <c r="L343" s="132" t="s">
        <v>83</v>
      </c>
      <c r="M343" s="132"/>
      <c r="N343" s="132"/>
      <c r="O343" s="40"/>
      <c r="P343" s="132" t="s">
        <v>84</v>
      </c>
      <c r="Q343" s="132"/>
      <c r="R343" s="132"/>
      <c r="S343" s="132"/>
      <c r="T343" s="132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135"/>
      <c r="AM343" s="40"/>
      <c r="AN343" s="136"/>
      <c r="AO343" s="136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137"/>
    </row>
    <row r="344" customFormat="false" ht="12.75" hidden="false" customHeight="true" outlineLevel="0" collapsed="false">
      <c r="A344" s="138" t="s">
        <v>85</v>
      </c>
      <c r="B344" s="138"/>
      <c r="C344" s="201"/>
      <c r="E344" s="140" t="s">
        <v>86</v>
      </c>
      <c r="F344" s="140"/>
      <c r="G344" s="140"/>
      <c r="H344" s="140"/>
      <c r="I344" s="140"/>
      <c r="J344" s="140"/>
      <c r="L344" s="123"/>
      <c r="M344" s="123"/>
      <c r="N344" s="123"/>
      <c r="P344" s="124"/>
      <c r="Q344" s="124"/>
      <c r="R344" s="124"/>
      <c r="S344" s="124"/>
      <c r="T344" s="124"/>
      <c r="U344" s="125"/>
      <c r="V344" s="125"/>
      <c r="W344" s="125"/>
      <c r="X344" s="125"/>
      <c r="Y344" s="125"/>
      <c r="Z344" s="125"/>
      <c r="AA344" s="125"/>
      <c r="AB344" s="125"/>
      <c r="AC344" s="125"/>
      <c r="AD344" s="125"/>
      <c r="AE344" s="125"/>
      <c r="AF344" s="125"/>
      <c r="AG344" s="125"/>
      <c r="AH344" s="125"/>
      <c r="AI344" s="125"/>
      <c r="AJ344" s="125"/>
      <c r="AK344" s="141" t="n">
        <f aca="false">AO4</f>
        <v>43522</v>
      </c>
      <c r="AL344" s="141"/>
      <c r="AM344" s="141"/>
      <c r="AN344" s="129"/>
      <c r="AO344" s="129"/>
    </row>
    <row r="345" customFormat="false" ht="12.75" hidden="false" customHeight="true" outlineLevel="0" collapsed="false">
      <c r="A345" s="40"/>
      <c r="B345" s="40"/>
      <c r="C345" s="202"/>
      <c r="D345" s="40"/>
      <c r="E345" s="132" t="s">
        <v>82</v>
      </c>
      <c r="F345" s="132"/>
      <c r="G345" s="132"/>
      <c r="H345" s="132"/>
      <c r="I345" s="132"/>
      <c r="J345" s="132"/>
      <c r="K345" s="40"/>
      <c r="L345" s="132" t="s">
        <v>83</v>
      </c>
      <c r="M345" s="132"/>
      <c r="N345" s="132"/>
      <c r="O345" s="40"/>
      <c r="P345" s="132" t="s">
        <v>84</v>
      </c>
      <c r="Q345" s="132"/>
      <c r="R345" s="132"/>
      <c r="S345" s="132"/>
      <c r="T345" s="132"/>
      <c r="U345" s="136"/>
      <c r="V345" s="136"/>
      <c r="W345" s="136"/>
      <c r="X345" s="136"/>
      <c r="Y345" s="136"/>
      <c r="Z345" s="136"/>
      <c r="AA345" s="136"/>
      <c r="AB345" s="136"/>
      <c r="AC345" s="136"/>
      <c r="AD345" s="136"/>
      <c r="AE345" s="136"/>
      <c r="AF345" s="136"/>
      <c r="AG345" s="136"/>
      <c r="AH345" s="136"/>
      <c r="AI345" s="136"/>
      <c r="AJ345" s="136"/>
      <c r="AK345" s="136"/>
      <c r="AL345" s="40"/>
      <c r="AM345" s="136"/>
      <c r="AN345" s="136"/>
      <c r="AO345" s="136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137"/>
    </row>
    <row r="347" customFormat="false" ht="12.75" hidden="false" customHeight="true" outlineLevel="0" collapsed="false">
      <c r="D347" s="144" t="s">
        <v>87</v>
      </c>
      <c r="E347" s="144"/>
      <c r="F347" s="144"/>
      <c r="G347" s="144"/>
      <c r="H347" s="144"/>
      <c r="I347" s="144"/>
      <c r="J347" s="144"/>
      <c r="K347" s="144"/>
      <c r="L347" s="144"/>
      <c r="M347" s="144"/>
      <c r="N347" s="144"/>
      <c r="O347" s="144"/>
      <c r="P347" s="144"/>
      <c r="Q347" s="144"/>
      <c r="R347" s="144"/>
      <c r="S347" s="144"/>
      <c r="T347" s="144"/>
      <c r="U347" s="144"/>
      <c r="V347" s="144"/>
      <c r="W347" s="144"/>
      <c r="X347" s="144"/>
      <c r="Y347" s="144"/>
      <c r="Z347" s="144"/>
      <c r="AA347" s="144"/>
      <c r="AB347" s="144"/>
      <c r="AC347" s="144"/>
      <c r="AD347" s="144"/>
      <c r="AE347" s="144"/>
      <c r="AF347" s="144"/>
      <c r="AG347" s="144"/>
      <c r="AH347" s="144"/>
      <c r="AI347" s="144"/>
      <c r="AJ347" s="144"/>
      <c r="AK347" s="144"/>
      <c r="AL347" s="144"/>
      <c r="AM347" s="144"/>
    </row>
    <row r="348" customFormat="false" ht="12.75" hidden="false" customHeight="true" outlineLevel="0" collapsed="false">
      <c r="D348" s="6" t="s">
        <v>35</v>
      </c>
      <c r="E348" s="6" t="s">
        <v>88</v>
      </c>
      <c r="F348" s="145" t="s">
        <v>89</v>
      </c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  <c r="AB348" s="145"/>
      <c r="AC348" s="145"/>
      <c r="AD348" s="145"/>
      <c r="AE348" s="145"/>
      <c r="AF348" s="145"/>
      <c r="AG348" s="145"/>
      <c r="AH348" s="145"/>
      <c r="AI348" s="145"/>
      <c r="AJ348" s="145"/>
      <c r="AK348" s="145"/>
      <c r="AL348" s="145"/>
      <c r="AM348" s="145"/>
    </row>
    <row r="349" customFormat="false" ht="12.75" hidden="false" customHeight="true" outlineLevel="0" collapsed="false">
      <c r="D349" s="6" t="s">
        <v>38</v>
      </c>
      <c r="E349" s="6" t="s">
        <v>88</v>
      </c>
      <c r="F349" s="145" t="s">
        <v>90</v>
      </c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  <c r="AA349" s="145"/>
      <c r="AB349" s="145"/>
      <c r="AC349" s="145"/>
      <c r="AD349" s="145"/>
      <c r="AE349" s="145"/>
      <c r="AF349" s="145"/>
      <c r="AG349" s="145"/>
      <c r="AH349" s="145"/>
      <c r="AI349" s="145"/>
      <c r="AJ349" s="145"/>
      <c r="AK349" s="145"/>
      <c r="AL349" s="145"/>
      <c r="AM349" s="145"/>
    </row>
    <row r="350" customFormat="false" ht="12.75" hidden="false" customHeight="true" outlineLevel="0" collapsed="false">
      <c r="D350" s="6" t="s">
        <v>91</v>
      </c>
      <c r="E350" s="6" t="s">
        <v>88</v>
      </c>
      <c r="F350" s="145" t="s">
        <v>92</v>
      </c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  <c r="AA350" s="145"/>
      <c r="AB350" s="145"/>
      <c r="AC350" s="145"/>
      <c r="AD350" s="145"/>
      <c r="AE350" s="145"/>
      <c r="AF350" s="145"/>
      <c r="AG350" s="145"/>
      <c r="AH350" s="145"/>
      <c r="AI350" s="145"/>
      <c r="AJ350" s="145"/>
      <c r="AK350" s="145"/>
      <c r="AL350" s="145"/>
      <c r="AM350" s="145"/>
    </row>
    <row r="351" customFormat="false" ht="12.75" hidden="false" customHeight="true" outlineLevel="0" collapsed="false">
      <c r="D351" s="6" t="s">
        <v>93</v>
      </c>
      <c r="E351" s="6" t="s">
        <v>88</v>
      </c>
      <c r="F351" s="145" t="s">
        <v>94</v>
      </c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  <c r="AA351" s="145"/>
      <c r="AB351" s="145"/>
      <c r="AC351" s="145"/>
      <c r="AD351" s="145"/>
      <c r="AE351" s="145"/>
      <c r="AF351" s="145"/>
      <c r="AG351" s="145"/>
      <c r="AH351" s="145"/>
      <c r="AI351" s="145"/>
      <c r="AJ351" s="145"/>
      <c r="AK351" s="145"/>
      <c r="AL351" s="145"/>
      <c r="AM351" s="145"/>
    </row>
    <row r="352" customFormat="false" ht="12.75" hidden="false" customHeight="true" outlineLevel="0" collapsed="false">
      <c r="D352" s="6" t="s">
        <v>36</v>
      </c>
      <c r="E352" s="6" t="s">
        <v>88</v>
      </c>
      <c r="F352" s="145" t="s">
        <v>95</v>
      </c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  <c r="AA352" s="145"/>
      <c r="AB352" s="145"/>
      <c r="AC352" s="145"/>
      <c r="AD352" s="145"/>
      <c r="AE352" s="145"/>
      <c r="AF352" s="145"/>
      <c r="AG352" s="145"/>
      <c r="AH352" s="145"/>
      <c r="AI352" s="145"/>
      <c r="AJ352" s="145"/>
      <c r="AK352" s="145"/>
      <c r="AL352" s="145"/>
      <c r="AM352" s="145"/>
    </row>
    <row r="353" customFormat="false" ht="12.75" hidden="false" customHeight="true" outlineLevel="0" collapsed="false">
      <c r="D353" s="6" t="s">
        <v>37</v>
      </c>
      <c r="E353" s="6" t="s">
        <v>88</v>
      </c>
      <c r="F353" s="145" t="s">
        <v>96</v>
      </c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  <c r="AA353" s="145"/>
      <c r="AB353" s="145"/>
      <c r="AC353" s="145"/>
      <c r="AD353" s="145"/>
      <c r="AE353" s="145"/>
      <c r="AF353" s="145"/>
      <c r="AG353" s="145"/>
      <c r="AH353" s="145"/>
      <c r="AI353" s="145"/>
      <c r="AJ353" s="145"/>
      <c r="AK353" s="145"/>
      <c r="AL353" s="145"/>
      <c r="AM353" s="145"/>
    </row>
    <row r="354" customFormat="false" ht="12.75" hidden="false" customHeight="true" outlineLevel="0" collapsed="false">
      <c r="D354" s="6" t="s">
        <v>42</v>
      </c>
      <c r="E354" s="6" t="s">
        <v>88</v>
      </c>
      <c r="F354" s="145" t="s">
        <v>27</v>
      </c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  <c r="AA354" s="145"/>
      <c r="AB354" s="145"/>
      <c r="AC354" s="145"/>
      <c r="AD354" s="145"/>
      <c r="AE354" s="145"/>
      <c r="AF354" s="145"/>
      <c r="AG354" s="145"/>
      <c r="AH354" s="145"/>
      <c r="AI354" s="145"/>
      <c r="AJ354" s="145"/>
      <c r="AK354" s="145"/>
      <c r="AL354" s="145"/>
      <c r="AM354" s="145"/>
    </row>
    <row r="355" customFormat="false" ht="12.75" hidden="false" customHeight="true" outlineLevel="0" collapsed="false">
      <c r="D355" s="6" t="s">
        <v>97</v>
      </c>
      <c r="E355" s="6" t="s">
        <v>88</v>
      </c>
      <c r="F355" s="145" t="s">
        <v>98</v>
      </c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  <c r="AA355" s="145"/>
      <c r="AB355" s="145"/>
      <c r="AC355" s="145"/>
      <c r="AD355" s="145"/>
      <c r="AE355" s="145"/>
      <c r="AF355" s="145"/>
      <c r="AG355" s="145"/>
      <c r="AH355" s="145"/>
      <c r="AI355" s="145"/>
      <c r="AJ355" s="145"/>
      <c r="AK355" s="145"/>
      <c r="AL355" s="145"/>
      <c r="AM355" s="145"/>
    </row>
    <row r="356" customFormat="false" ht="12.75" hidden="false" customHeight="true" outlineLevel="0" collapsed="false">
      <c r="D356" s="6" t="s">
        <v>43</v>
      </c>
      <c r="E356" s="6" t="s">
        <v>88</v>
      </c>
      <c r="F356" s="145" t="s">
        <v>99</v>
      </c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  <c r="AA356" s="145"/>
      <c r="AB356" s="145"/>
      <c r="AC356" s="145"/>
      <c r="AD356" s="145"/>
      <c r="AE356" s="145"/>
      <c r="AF356" s="145"/>
      <c r="AG356" s="145"/>
      <c r="AH356" s="145"/>
      <c r="AI356" s="145"/>
      <c r="AJ356" s="145"/>
      <c r="AK356" s="145"/>
      <c r="AL356" s="145"/>
      <c r="AM356" s="145"/>
    </row>
    <row r="357" customFormat="false" ht="12.75" hidden="false" customHeight="true" outlineLevel="0" collapsed="false">
      <c r="D357" s="6" t="s">
        <v>44</v>
      </c>
      <c r="E357" s="6" t="s">
        <v>88</v>
      </c>
      <c r="F357" s="145" t="s">
        <v>100</v>
      </c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  <c r="AA357" s="145"/>
      <c r="AB357" s="145"/>
      <c r="AC357" s="145"/>
      <c r="AD357" s="145"/>
      <c r="AE357" s="145"/>
      <c r="AF357" s="145"/>
      <c r="AG357" s="145"/>
      <c r="AH357" s="145"/>
      <c r="AI357" s="145"/>
      <c r="AJ357" s="145"/>
      <c r="AK357" s="145"/>
      <c r="AL357" s="145"/>
      <c r="AM357" s="145"/>
    </row>
    <row r="358" customFormat="false" ht="12.75" hidden="false" customHeight="true" outlineLevel="0" collapsed="false">
      <c r="D358" s="6" t="s">
        <v>40</v>
      </c>
      <c r="E358" s="6" t="s">
        <v>88</v>
      </c>
      <c r="F358" s="145" t="s">
        <v>101</v>
      </c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  <c r="AA358" s="145"/>
      <c r="AB358" s="145"/>
      <c r="AC358" s="145"/>
      <c r="AD358" s="145"/>
      <c r="AE358" s="145"/>
      <c r="AF358" s="145"/>
      <c r="AG358" s="145"/>
      <c r="AH358" s="145"/>
      <c r="AI358" s="145"/>
      <c r="AJ358" s="145"/>
      <c r="AK358" s="145"/>
      <c r="AL358" s="145"/>
      <c r="AM358" s="145"/>
    </row>
    <row r="359" customFormat="false" ht="12.75" hidden="false" customHeight="true" outlineLevel="0" collapsed="false">
      <c r="D359" s="6" t="s">
        <v>45</v>
      </c>
      <c r="E359" s="6" t="s">
        <v>88</v>
      </c>
      <c r="F359" s="145" t="s">
        <v>30</v>
      </c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  <c r="AA359" s="145"/>
      <c r="AB359" s="145"/>
      <c r="AC359" s="145"/>
      <c r="AD359" s="145"/>
      <c r="AE359" s="145"/>
      <c r="AF359" s="145"/>
      <c r="AG359" s="145"/>
      <c r="AH359" s="145"/>
      <c r="AI359" s="145"/>
      <c r="AJ359" s="145"/>
      <c r="AK359" s="145"/>
      <c r="AL359" s="145"/>
      <c r="AM359" s="145"/>
    </row>
    <row r="360" customFormat="false" ht="12.75" hidden="false" customHeight="true" outlineLevel="0" collapsed="false">
      <c r="D360" s="6" t="s">
        <v>46</v>
      </c>
      <c r="E360" s="6" t="s">
        <v>88</v>
      </c>
      <c r="F360" s="145" t="s">
        <v>31</v>
      </c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5"/>
      <c r="AD360" s="145"/>
      <c r="AE360" s="145"/>
      <c r="AF360" s="145"/>
      <c r="AG360" s="145"/>
      <c r="AH360" s="145"/>
      <c r="AI360" s="145"/>
      <c r="AJ360" s="145"/>
      <c r="AK360" s="145"/>
      <c r="AL360" s="145"/>
      <c r="AM360" s="145"/>
    </row>
    <row r="361" customFormat="false" ht="12.75" hidden="false" customHeight="true" outlineLevel="0" collapsed="false">
      <c r="D361" s="6" t="s">
        <v>41</v>
      </c>
      <c r="E361" s="6" t="s">
        <v>88</v>
      </c>
      <c r="F361" s="145" t="s">
        <v>102</v>
      </c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  <c r="AA361" s="145"/>
      <c r="AB361" s="145"/>
      <c r="AC361" s="145"/>
      <c r="AD361" s="145"/>
      <c r="AE361" s="145"/>
      <c r="AF361" s="145"/>
      <c r="AG361" s="145"/>
      <c r="AH361" s="145"/>
      <c r="AI361" s="145"/>
      <c r="AJ361" s="145"/>
      <c r="AK361" s="145"/>
      <c r="AL361" s="145"/>
      <c r="AM361" s="145"/>
    </row>
    <row r="362" customFormat="false" ht="12.75" hidden="false" customHeight="true" outlineLevel="0" collapsed="false">
      <c r="D362" s="6" t="s">
        <v>47</v>
      </c>
      <c r="E362" s="6" t="s">
        <v>88</v>
      </c>
      <c r="F362" s="145" t="s">
        <v>32</v>
      </c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  <c r="AA362" s="145"/>
      <c r="AB362" s="145"/>
      <c r="AC362" s="145"/>
      <c r="AD362" s="145"/>
      <c r="AE362" s="145"/>
      <c r="AF362" s="145"/>
      <c r="AG362" s="145"/>
      <c r="AH362" s="145"/>
      <c r="AI362" s="145"/>
      <c r="AJ362" s="145"/>
      <c r="AK362" s="145"/>
      <c r="AL362" s="145"/>
      <c r="AM362" s="145"/>
    </row>
    <row r="363" customFormat="false" ht="12.75" hidden="false" customHeight="true" outlineLevel="0" collapsed="false">
      <c r="D363" s="6" t="s">
        <v>48</v>
      </c>
      <c r="E363" s="6" t="s">
        <v>88</v>
      </c>
      <c r="F363" s="145" t="s">
        <v>33</v>
      </c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  <c r="AA363" s="145"/>
      <c r="AB363" s="145"/>
      <c r="AC363" s="145"/>
      <c r="AD363" s="145"/>
      <c r="AE363" s="145"/>
      <c r="AF363" s="145"/>
      <c r="AG363" s="145"/>
      <c r="AH363" s="145"/>
      <c r="AI363" s="145"/>
      <c r="AJ363" s="145"/>
      <c r="AK363" s="145"/>
      <c r="AL363" s="145"/>
      <c r="AM363" s="145"/>
    </row>
  </sheetData>
  <autoFilter ref="A12:BA338"/>
  <mergeCells count="1775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A76"/>
    <mergeCell ref="B73:B76"/>
    <mergeCell ref="C73:C76"/>
    <mergeCell ref="D73:D76"/>
    <mergeCell ref="AK73:AK76"/>
    <mergeCell ref="AL73:AL76"/>
    <mergeCell ref="AM73:AM76"/>
    <mergeCell ref="AN73:AN76"/>
    <mergeCell ref="AO73:AO76"/>
    <mergeCell ref="AP73:AP76"/>
    <mergeCell ref="AQ73:AQ76"/>
    <mergeCell ref="AR73:AR76"/>
    <mergeCell ref="AS73:AS76"/>
    <mergeCell ref="AT73:AT76"/>
    <mergeCell ref="AU73:AU76"/>
    <mergeCell ref="AV73:AV76"/>
    <mergeCell ref="AW73:AW76"/>
    <mergeCell ref="AX73:AX76"/>
    <mergeCell ref="AY73:AY76"/>
    <mergeCell ref="AZ73:AZ76"/>
    <mergeCell ref="BA73:BA76"/>
    <mergeCell ref="A77:A80"/>
    <mergeCell ref="B77:B80"/>
    <mergeCell ref="C77:C80"/>
    <mergeCell ref="D77:D80"/>
    <mergeCell ref="AK77:AK80"/>
    <mergeCell ref="AL77:AL80"/>
    <mergeCell ref="AM77:AM80"/>
    <mergeCell ref="AN77:AN80"/>
    <mergeCell ref="AO77:AO80"/>
    <mergeCell ref="AP77:AP80"/>
    <mergeCell ref="AQ77:AQ80"/>
    <mergeCell ref="AR77:AR80"/>
    <mergeCell ref="AS77:AS80"/>
    <mergeCell ref="AT77:AT80"/>
    <mergeCell ref="AU77:AU80"/>
    <mergeCell ref="AV77:AV80"/>
    <mergeCell ref="AW77:AW80"/>
    <mergeCell ref="AX77:AX80"/>
    <mergeCell ref="AY77:AY80"/>
    <mergeCell ref="AZ77:AZ80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O81:AO84"/>
    <mergeCell ref="AP81:AP84"/>
    <mergeCell ref="AQ81:AQ84"/>
    <mergeCell ref="AR81:AR84"/>
    <mergeCell ref="AS81:AS84"/>
    <mergeCell ref="AT81:AT84"/>
    <mergeCell ref="AU81:AU84"/>
    <mergeCell ref="AV81:AV84"/>
    <mergeCell ref="AW81:AW84"/>
    <mergeCell ref="AX81:AX84"/>
    <mergeCell ref="AY81:AY84"/>
    <mergeCell ref="AZ81:AZ84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P85:AP88"/>
    <mergeCell ref="AQ85:AQ88"/>
    <mergeCell ref="AR85:AR88"/>
    <mergeCell ref="AS85:AS88"/>
    <mergeCell ref="AT85:AT88"/>
    <mergeCell ref="AU85:AU88"/>
    <mergeCell ref="AV85:AV88"/>
    <mergeCell ref="AW85:AW88"/>
    <mergeCell ref="AX85:AX88"/>
    <mergeCell ref="AY85:AY88"/>
    <mergeCell ref="AZ85:AZ88"/>
    <mergeCell ref="BA85:BA88"/>
    <mergeCell ref="A89:A92"/>
    <mergeCell ref="B89:B92"/>
    <mergeCell ref="C89:C92"/>
    <mergeCell ref="D89:D92"/>
    <mergeCell ref="AK89:AK92"/>
    <mergeCell ref="AL89:AL92"/>
    <mergeCell ref="AM89:AM92"/>
    <mergeCell ref="AN89:AN92"/>
    <mergeCell ref="AO89:AO92"/>
    <mergeCell ref="AP89:AP92"/>
    <mergeCell ref="AQ89:AQ92"/>
    <mergeCell ref="AR89:AR92"/>
    <mergeCell ref="AS89:AS92"/>
    <mergeCell ref="AT89:AT92"/>
    <mergeCell ref="AU89:AU92"/>
    <mergeCell ref="AV89:AV92"/>
    <mergeCell ref="AW89:AW92"/>
    <mergeCell ref="AX89:AX92"/>
    <mergeCell ref="AY89:AY92"/>
    <mergeCell ref="AZ89:AZ92"/>
    <mergeCell ref="BA89:BA92"/>
    <mergeCell ref="A93:A96"/>
    <mergeCell ref="B93:B96"/>
    <mergeCell ref="C93:C96"/>
    <mergeCell ref="D93:D96"/>
    <mergeCell ref="AK93:AK96"/>
    <mergeCell ref="AL93:AL96"/>
    <mergeCell ref="AM93:AM96"/>
    <mergeCell ref="AN93:AN96"/>
    <mergeCell ref="AO93:AO96"/>
    <mergeCell ref="AP93:AP96"/>
    <mergeCell ref="AQ93:AQ96"/>
    <mergeCell ref="AR93:AR96"/>
    <mergeCell ref="AS93:AS96"/>
    <mergeCell ref="AT93:AT96"/>
    <mergeCell ref="AU93:AU96"/>
    <mergeCell ref="AV93:AV96"/>
    <mergeCell ref="AW93:AW96"/>
    <mergeCell ref="AX93:AX96"/>
    <mergeCell ref="AY93:AY96"/>
    <mergeCell ref="AZ93:AZ96"/>
    <mergeCell ref="BA93:BA96"/>
    <mergeCell ref="A97:A100"/>
    <mergeCell ref="B97:B100"/>
    <mergeCell ref="C97:C100"/>
    <mergeCell ref="D97:D100"/>
    <mergeCell ref="AK97:AK100"/>
    <mergeCell ref="AL97:AL100"/>
    <mergeCell ref="AM97:AM100"/>
    <mergeCell ref="AN97:AN100"/>
    <mergeCell ref="AO97:AO100"/>
    <mergeCell ref="AP97:AP100"/>
    <mergeCell ref="AQ97:AQ100"/>
    <mergeCell ref="AR97:AR100"/>
    <mergeCell ref="AS97:AS100"/>
    <mergeCell ref="AT97:AT100"/>
    <mergeCell ref="AU97:AU100"/>
    <mergeCell ref="AV97:AV100"/>
    <mergeCell ref="AW97:AW100"/>
    <mergeCell ref="AX97:AX100"/>
    <mergeCell ref="AY97:AY100"/>
    <mergeCell ref="AZ97:AZ100"/>
    <mergeCell ref="BA97:BA100"/>
    <mergeCell ref="A101:A104"/>
    <mergeCell ref="B101:B104"/>
    <mergeCell ref="C101:C104"/>
    <mergeCell ref="D101:D104"/>
    <mergeCell ref="AK101:AK104"/>
    <mergeCell ref="AL101:AL104"/>
    <mergeCell ref="AM101:AM104"/>
    <mergeCell ref="AN101:AN104"/>
    <mergeCell ref="AO101:AO104"/>
    <mergeCell ref="AP101:AP104"/>
    <mergeCell ref="AQ101:AQ104"/>
    <mergeCell ref="AR101:AR104"/>
    <mergeCell ref="AS101:AS104"/>
    <mergeCell ref="AT101:AT104"/>
    <mergeCell ref="AU101:AU104"/>
    <mergeCell ref="AV101:AV104"/>
    <mergeCell ref="AW101:AW104"/>
    <mergeCell ref="AX101:AX104"/>
    <mergeCell ref="AY101:AY104"/>
    <mergeCell ref="AZ101:AZ104"/>
    <mergeCell ref="BA101:BA104"/>
    <mergeCell ref="A105:A108"/>
    <mergeCell ref="B105:B108"/>
    <mergeCell ref="C105:C108"/>
    <mergeCell ref="D105:D108"/>
    <mergeCell ref="AK105:AK108"/>
    <mergeCell ref="AL105:AL108"/>
    <mergeCell ref="AM105:AM108"/>
    <mergeCell ref="AN105:AN108"/>
    <mergeCell ref="AO105:AO108"/>
    <mergeCell ref="AP105:AP108"/>
    <mergeCell ref="AQ105:AQ108"/>
    <mergeCell ref="AR105:AR108"/>
    <mergeCell ref="AS105:AS108"/>
    <mergeCell ref="AT105:AT108"/>
    <mergeCell ref="AU105:AU108"/>
    <mergeCell ref="AV105:AV108"/>
    <mergeCell ref="AW105:AW108"/>
    <mergeCell ref="AX105:AX108"/>
    <mergeCell ref="AY105:AY108"/>
    <mergeCell ref="AZ105:AZ108"/>
    <mergeCell ref="BA105:BA108"/>
    <mergeCell ref="A109:A112"/>
    <mergeCell ref="B109:B112"/>
    <mergeCell ref="C109:C112"/>
    <mergeCell ref="D109:D112"/>
    <mergeCell ref="AK109:AK112"/>
    <mergeCell ref="AL109:AL112"/>
    <mergeCell ref="AM109:AM112"/>
    <mergeCell ref="AN109:AN112"/>
    <mergeCell ref="AO109:AO112"/>
    <mergeCell ref="AP109:AP112"/>
    <mergeCell ref="AQ109:AQ112"/>
    <mergeCell ref="AR109:AR112"/>
    <mergeCell ref="AS109:AS112"/>
    <mergeCell ref="AT109:AT112"/>
    <mergeCell ref="AU109:AU112"/>
    <mergeCell ref="AV109:AV112"/>
    <mergeCell ref="AW109:AW112"/>
    <mergeCell ref="AX109:AX112"/>
    <mergeCell ref="AY109:AY112"/>
    <mergeCell ref="AZ109:AZ112"/>
    <mergeCell ref="BA109:BA112"/>
    <mergeCell ref="A113:A116"/>
    <mergeCell ref="B113:B116"/>
    <mergeCell ref="C113:C116"/>
    <mergeCell ref="D113:D116"/>
    <mergeCell ref="AK113:AK116"/>
    <mergeCell ref="AL113:AL116"/>
    <mergeCell ref="AM113:AM116"/>
    <mergeCell ref="AN113:AN116"/>
    <mergeCell ref="AO113:AO116"/>
    <mergeCell ref="AP113:AP116"/>
    <mergeCell ref="AQ113:AQ116"/>
    <mergeCell ref="AR113:AR116"/>
    <mergeCell ref="AS113:AS116"/>
    <mergeCell ref="AT113:AT116"/>
    <mergeCell ref="AU113:AU116"/>
    <mergeCell ref="AV113:AV116"/>
    <mergeCell ref="AW113:AW116"/>
    <mergeCell ref="AX113:AX116"/>
    <mergeCell ref="AY113:AY116"/>
    <mergeCell ref="AZ113:AZ116"/>
    <mergeCell ref="BA113:BA116"/>
    <mergeCell ref="A117:A120"/>
    <mergeCell ref="B117:B120"/>
    <mergeCell ref="C117:C120"/>
    <mergeCell ref="D117:D120"/>
    <mergeCell ref="AK117:AK120"/>
    <mergeCell ref="AL117:AL120"/>
    <mergeCell ref="AM117:AM120"/>
    <mergeCell ref="AN117:AN120"/>
    <mergeCell ref="AO117:AO120"/>
    <mergeCell ref="AP117:AP120"/>
    <mergeCell ref="AQ117:AQ120"/>
    <mergeCell ref="AR117:AR120"/>
    <mergeCell ref="AS117:AS120"/>
    <mergeCell ref="AT117:AT120"/>
    <mergeCell ref="AU117:AU120"/>
    <mergeCell ref="AV117:AV120"/>
    <mergeCell ref="AW117:AW120"/>
    <mergeCell ref="AX117:AX120"/>
    <mergeCell ref="AY117:AY120"/>
    <mergeCell ref="AZ117:AZ120"/>
    <mergeCell ref="BA117:BA120"/>
    <mergeCell ref="A121:A124"/>
    <mergeCell ref="B121:B124"/>
    <mergeCell ref="C121:C124"/>
    <mergeCell ref="D121:D124"/>
    <mergeCell ref="AK121:AK124"/>
    <mergeCell ref="AL121:AL124"/>
    <mergeCell ref="AM121:AM124"/>
    <mergeCell ref="AN121:AN124"/>
    <mergeCell ref="AO121:AO124"/>
    <mergeCell ref="AP121:AP124"/>
    <mergeCell ref="AQ121:AQ124"/>
    <mergeCell ref="AR121:AR124"/>
    <mergeCell ref="AS121:AS124"/>
    <mergeCell ref="AT121:AT124"/>
    <mergeCell ref="AU121:AU124"/>
    <mergeCell ref="AV121:AV124"/>
    <mergeCell ref="AW121:AW124"/>
    <mergeCell ref="AX121:AX124"/>
    <mergeCell ref="AY121:AY124"/>
    <mergeCell ref="AZ121:AZ124"/>
    <mergeCell ref="BA121:BA124"/>
    <mergeCell ref="A125:A128"/>
    <mergeCell ref="B125:B128"/>
    <mergeCell ref="C125:C128"/>
    <mergeCell ref="D125:D128"/>
    <mergeCell ref="AK125:AK128"/>
    <mergeCell ref="AL125:AL128"/>
    <mergeCell ref="AM125:AM128"/>
    <mergeCell ref="AN125:AN128"/>
    <mergeCell ref="AO125:AO128"/>
    <mergeCell ref="AP125:AP128"/>
    <mergeCell ref="AQ125:AQ128"/>
    <mergeCell ref="AR125:AR128"/>
    <mergeCell ref="AS125:AS128"/>
    <mergeCell ref="AT125:AT128"/>
    <mergeCell ref="AU125:AU128"/>
    <mergeCell ref="AV125:AV128"/>
    <mergeCell ref="AW125:AW128"/>
    <mergeCell ref="AX125:AX128"/>
    <mergeCell ref="AY125:AY128"/>
    <mergeCell ref="AZ125:AZ128"/>
    <mergeCell ref="BA125:BA128"/>
    <mergeCell ref="A129:A132"/>
    <mergeCell ref="B129:B132"/>
    <mergeCell ref="C129:C132"/>
    <mergeCell ref="D129:D132"/>
    <mergeCell ref="AK129:AK132"/>
    <mergeCell ref="AL129:AL132"/>
    <mergeCell ref="AM129:AM132"/>
    <mergeCell ref="AN129:AN132"/>
    <mergeCell ref="AO129:AO132"/>
    <mergeCell ref="AP129:AP132"/>
    <mergeCell ref="AQ129:AQ132"/>
    <mergeCell ref="AR129:AR132"/>
    <mergeCell ref="AS129:AS132"/>
    <mergeCell ref="AT129:AT132"/>
    <mergeCell ref="AU129:AU132"/>
    <mergeCell ref="AV129:AV132"/>
    <mergeCell ref="AW129:AW132"/>
    <mergeCell ref="AX129:AX132"/>
    <mergeCell ref="AY129:AY132"/>
    <mergeCell ref="AZ129:AZ132"/>
    <mergeCell ref="BA129:BA132"/>
    <mergeCell ref="A133:A136"/>
    <mergeCell ref="B133:B136"/>
    <mergeCell ref="C133:C136"/>
    <mergeCell ref="D133:D136"/>
    <mergeCell ref="AK133:AK136"/>
    <mergeCell ref="AL133:AL136"/>
    <mergeCell ref="AM133:AM136"/>
    <mergeCell ref="AN133:AN136"/>
    <mergeCell ref="AO133:AO136"/>
    <mergeCell ref="AP133:AP136"/>
    <mergeCell ref="AQ133:AQ136"/>
    <mergeCell ref="AR133:AR136"/>
    <mergeCell ref="AS133:AS136"/>
    <mergeCell ref="AT133:AT136"/>
    <mergeCell ref="AU133:AU136"/>
    <mergeCell ref="AV133:AV136"/>
    <mergeCell ref="AW133:AW136"/>
    <mergeCell ref="AX133:AX136"/>
    <mergeCell ref="AY133:AY136"/>
    <mergeCell ref="AZ133:AZ136"/>
    <mergeCell ref="BA133:BA136"/>
    <mergeCell ref="A137:A140"/>
    <mergeCell ref="B137:B140"/>
    <mergeCell ref="C137:C140"/>
    <mergeCell ref="D137:D140"/>
    <mergeCell ref="AK137:AK140"/>
    <mergeCell ref="AL137:AL140"/>
    <mergeCell ref="AM137:AM140"/>
    <mergeCell ref="AN137:AN140"/>
    <mergeCell ref="AO137:AO140"/>
    <mergeCell ref="AP137:AP140"/>
    <mergeCell ref="AQ137:AQ140"/>
    <mergeCell ref="AR137:AR140"/>
    <mergeCell ref="AS137:AS140"/>
    <mergeCell ref="AT137:AT140"/>
    <mergeCell ref="AU137:AU140"/>
    <mergeCell ref="AV137:AV140"/>
    <mergeCell ref="AW137:AW140"/>
    <mergeCell ref="AX137:AX140"/>
    <mergeCell ref="AY137:AY140"/>
    <mergeCell ref="AZ137:AZ140"/>
    <mergeCell ref="BA137:BA140"/>
    <mergeCell ref="A141:A144"/>
    <mergeCell ref="B141:B144"/>
    <mergeCell ref="C141:C144"/>
    <mergeCell ref="D141:D144"/>
    <mergeCell ref="AK141:AK144"/>
    <mergeCell ref="AL141:AL144"/>
    <mergeCell ref="AM141:AM144"/>
    <mergeCell ref="AN141:AN144"/>
    <mergeCell ref="AO141:AO144"/>
    <mergeCell ref="AP141:AP144"/>
    <mergeCell ref="AQ141:AQ144"/>
    <mergeCell ref="AR141:AR144"/>
    <mergeCell ref="AS141:AS144"/>
    <mergeCell ref="AT141:AT144"/>
    <mergeCell ref="AU141:AU144"/>
    <mergeCell ref="AV141:AV144"/>
    <mergeCell ref="AW141:AW144"/>
    <mergeCell ref="AX141:AX144"/>
    <mergeCell ref="AY141:AY144"/>
    <mergeCell ref="AZ141:AZ144"/>
    <mergeCell ref="BA141:BA144"/>
    <mergeCell ref="A145:A148"/>
    <mergeCell ref="B145:B148"/>
    <mergeCell ref="C145:C148"/>
    <mergeCell ref="D145:D148"/>
    <mergeCell ref="AK145:AK148"/>
    <mergeCell ref="AL145:AL148"/>
    <mergeCell ref="AM145:AM148"/>
    <mergeCell ref="AN145:AN148"/>
    <mergeCell ref="AO145:AO148"/>
    <mergeCell ref="AP145:AP148"/>
    <mergeCell ref="AQ145:AQ148"/>
    <mergeCell ref="AR145:AR148"/>
    <mergeCell ref="AS145:AS148"/>
    <mergeCell ref="AT145:AT148"/>
    <mergeCell ref="AU145:AU148"/>
    <mergeCell ref="AV145:AV148"/>
    <mergeCell ref="AW145:AW148"/>
    <mergeCell ref="AX145:AX148"/>
    <mergeCell ref="AY145:AY148"/>
    <mergeCell ref="AZ145:AZ148"/>
    <mergeCell ref="BA145:BA148"/>
    <mergeCell ref="A149:A152"/>
    <mergeCell ref="B149:B152"/>
    <mergeCell ref="C149:C152"/>
    <mergeCell ref="D149:D152"/>
    <mergeCell ref="AK149:AK152"/>
    <mergeCell ref="AL149:AL152"/>
    <mergeCell ref="AM149:AM152"/>
    <mergeCell ref="AN149:AN152"/>
    <mergeCell ref="AO149:AO152"/>
    <mergeCell ref="AP149:AP152"/>
    <mergeCell ref="AQ149:AQ152"/>
    <mergeCell ref="AR149:AR152"/>
    <mergeCell ref="AS149:AS152"/>
    <mergeCell ref="AT149:AT152"/>
    <mergeCell ref="AU149:AU152"/>
    <mergeCell ref="AV149:AV152"/>
    <mergeCell ref="AW149:AW152"/>
    <mergeCell ref="AX149:AX152"/>
    <mergeCell ref="AY149:AY152"/>
    <mergeCell ref="AZ149:AZ152"/>
    <mergeCell ref="BA149:BA152"/>
    <mergeCell ref="A153:A156"/>
    <mergeCell ref="B153:B156"/>
    <mergeCell ref="C153:C156"/>
    <mergeCell ref="D153:D156"/>
    <mergeCell ref="AK153:AK156"/>
    <mergeCell ref="AL153:AL156"/>
    <mergeCell ref="AM153:AM156"/>
    <mergeCell ref="AN153:AN156"/>
    <mergeCell ref="AO153:AO156"/>
    <mergeCell ref="AP153:AP156"/>
    <mergeCell ref="AQ153:AQ156"/>
    <mergeCell ref="AR153:AR156"/>
    <mergeCell ref="AS153:AS156"/>
    <mergeCell ref="AT153:AT156"/>
    <mergeCell ref="AU153:AU156"/>
    <mergeCell ref="AV153:AV156"/>
    <mergeCell ref="AW153:AW156"/>
    <mergeCell ref="AX153:AX156"/>
    <mergeCell ref="AY153:AY156"/>
    <mergeCell ref="AZ153:AZ156"/>
    <mergeCell ref="BA153:BA156"/>
    <mergeCell ref="A157:A160"/>
    <mergeCell ref="B157:B160"/>
    <mergeCell ref="C157:C160"/>
    <mergeCell ref="D157:D160"/>
    <mergeCell ref="AK157:AK160"/>
    <mergeCell ref="AL157:AL160"/>
    <mergeCell ref="AM157:AM160"/>
    <mergeCell ref="AN157:AN160"/>
    <mergeCell ref="AO157:AO160"/>
    <mergeCell ref="AP157:AP160"/>
    <mergeCell ref="AQ157:AQ160"/>
    <mergeCell ref="AR157:AR160"/>
    <mergeCell ref="AS157:AS160"/>
    <mergeCell ref="AT157:AT160"/>
    <mergeCell ref="AU157:AU160"/>
    <mergeCell ref="AV157:AV160"/>
    <mergeCell ref="AW157:AW160"/>
    <mergeCell ref="AX157:AX160"/>
    <mergeCell ref="AY157:AY160"/>
    <mergeCell ref="AZ157:AZ160"/>
    <mergeCell ref="BA157:BA160"/>
    <mergeCell ref="A161:A164"/>
    <mergeCell ref="B161:B164"/>
    <mergeCell ref="C161:C164"/>
    <mergeCell ref="D161:D164"/>
    <mergeCell ref="AK161:AK164"/>
    <mergeCell ref="AL161:AL164"/>
    <mergeCell ref="AM161:AM164"/>
    <mergeCell ref="AN161:AN164"/>
    <mergeCell ref="AO161:AO164"/>
    <mergeCell ref="AP161:AP164"/>
    <mergeCell ref="AQ161:AQ164"/>
    <mergeCell ref="AR161:AR164"/>
    <mergeCell ref="AS161:AS164"/>
    <mergeCell ref="AT161:AT164"/>
    <mergeCell ref="AU161:AU164"/>
    <mergeCell ref="AV161:AV164"/>
    <mergeCell ref="AW161:AW164"/>
    <mergeCell ref="AX161:AX164"/>
    <mergeCell ref="AY161:AY164"/>
    <mergeCell ref="AZ161:AZ164"/>
    <mergeCell ref="BA161:BA164"/>
    <mergeCell ref="A165:A168"/>
    <mergeCell ref="B165:B168"/>
    <mergeCell ref="C165:C168"/>
    <mergeCell ref="D165:D168"/>
    <mergeCell ref="AK165:AK168"/>
    <mergeCell ref="AL165:AL168"/>
    <mergeCell ref="AM165:AM168"/>
    <mergeCell ref="AN165:AN168"/>
    <mergeCell ref="AO165:AO168"/>
    <mergeCell ref="AP165:AP168"/>
    <mergeCell ref="AQ165:AQ168"/>
    <mergeCell ref="AR165:AR168"/>
    <mergeCell ref="AS165:AS168"/>
    <mergeCell ref="AT165:AT168"/>
    <mergeCell ref="AU165:AU168"/>
    <mergeCell ref="AV165:AV168"/>
    <mergeCell ref="AW165:AW168"/>
    <mergeCell ref="AX165:AX168"/>
    <mergeCell ref="AY165:AY168"/>
    <mergeCell ref="AZ165:AZ168"/>
    <mergeCell ref="BA165:BA168"/>
    <mergeCell ref="A169:A172"/>
    <mergeCell ref="B169:B172"/>
    <mergeCell ref="C169:C172"/>
    <mergeCell ref="D169:D172"/>
    <mergeCell ref="AK169:AK172"/>
    <mergeCell ref="AL169:AL172"/>
    <mergeCell ref="AM169:AM172"/>
    <mergeCell ref="AN169:AN172"/>
    <mergeCell ref="AO169:AO172"/>
    <mergeCell ref="AP169:AP172"/>
    <mergeCell ref="AQ169:AQ172"/>
    <mergeCell ref="AR169:AR172"/>
    <mergeCell ref="AS169:AS172"/>
    <mergeCell ref="AT169:AT172"/>
    <mergeCell ref="AU169:AU172"/>
    <mergeCell ref="AV169:AV172"/>
    <mergeCell ref="AW169:AW172"/>
    <mergeCell ref="AX169:AX172"/>
    <mergeCell ref="AY169:AY172"/>
    <mergeCell ref="AZ169:AZ172"/>
    <mergeCell ref="BA169:BA172"/>
    <mergeCell ref="A173:A176"/>
    <mergeCell ref="B173:B176"/>
    <mergeCell ref="C173:C176"/>
    <mergeCell ref="D173:D176"/>
    <mergeCell ref="AK173:AK176"/>
    <mergeCell ref="AL173:AL176"/>
    <mergeCell ref="AM173:AM176"/>
    <mergeCell ref="AN173:AN176"/>
    <mergeCell ref="AO173:AO176"/>
    <mergeCell ref="AP173:AP176"/>
    <mergeCell ref="AQ173:AQ176"/>
    <mergeCell ref="AR173:AR176"/>
    <mergeCell ref="AS173:AS176"/>
    <mergeCell ref="AT173:AT176"/>
    <mergeCell ref="AU173:AU176"/>
    <mergeCell ref="AV173:AV176"/>
    <mergeCell ref="AW173:AW176"/>
    <mergeCell ref="AX173:AX176"/>
    <mergeCell ref="AY173:AY176"/>
    <mergeCell ref="AZ173:AZ176"/>
    <mergeCell ref="BA173:BA176"/>
    <mergeCell ref="A177:A180"/>
    <mergeCell ref="B177:B180"/>
    <mergeCell ref="C177:C180"/>
    <mergeCell ref="D177:D180"/>
    <mergeCell ref="AK177:AK180"/>
    <mergeCell ref="AL177:AL180"/>
    <mergeCell ref="AM177:AM180"/>
    <mergeCell ref="AN177:AN180"/>
    <mergeCell ref="AO177:AO180"/>
    <mergeCell ref="AP177:AP180"/>
    <mergeCell ref="AQ177:AQ180"/>
    <mergeCell ref="AR177:AR180"/>
    <mergeCell ref="AS177:AS180"/>
    <mergeCell ref="AT177:AT180"/>
    <mergeCell ref="AU177:AU180"/>
    <mergeCell ref="AV177:AV180"/>
    <mergeCell ref="AW177:AW180"/>
    <mergeCell ref="AX177:AX180"/>
    <mergeCell ref="AY177:AY180"/>
    <mergeCell ref="AZ177:AZ180"/>
    <mergeCell ref="BA177:BA180"/>
    <mergeCell ref="A181:A184"/>
    <mergeCell ref="B181:B184"/>
    <mergeCell ref="C181:C184"/>
    <mergeCell ref="D181:D184"/>
    <mergeCell ref="AK181:AK184"/>
    <mergeCell ref="AL181:AL184"/>
    <mergeCell ref="AM181:AM184"/>
    <mergeCell ref="AN181:AN184"/>
    <mergeCell ref="AO181:AO184"/>
    <mergeCell ref="AP181:AP184"/>
    <mergeCell ref="AQ181:AQ184"/>
    <mergeCell ref="AR181:AR184"/>
    <mergeCell ref="AS181:AS184"/>
    <mergeCell ref="AT181:AT184"/>
    <mergeCell ref="AU181:AU184"/>
    <mergeCell ref="AV181:AV184"/>
    <mergeCell ref="AW181:AW184"/>
    <mergeCell ref="AX181:AX184"/>
    <mergeCell ref="AY181:AY184"/>
    <mergeCell ref="AZ181:AZ184"/>
    <mergeCell ref="BA181:BA184"/>
    <mergeCell ref="A185:A188"/>
    <mergeCell ref="B185:B188"/>
    <mergeCell ref="C185:C188"/>
    <mergeCell ref="D185:D188"/>
    <mergeCell ref="AK185:AK188"/>
    <mergeCell ref="AL185:AL188"/>
    <mergeCell ref="AM185:AM188"/>
    <mergeCell ref="AN185:AN188"/>
    <mergeCell ref="AO185:AO188"/>
    <mergeCell ref="AP185:AP188"/>
    <mergeCell ref="AQ185:AQ188"/>
    <mergeCell ref="AR185:AR188"/>
    <mergeCell ref="AS185:AS188"/>
    <mergeCell ref="AT185:AT188"/>
    <mergeCell ref="AU185:AU188"/>
    <mergeCell ref="AV185:AV188"/>
    <mergeCell ref="AW185:AW188"/>
    <mergeCell ref="AX185:AX188"/>
    <mergeCell ref="AY185:AY188"/>
    <mergeCell ref="AZ185:AZ188"/>
    <mergeCell ref="BA185:BA188"/>
    <mergeCell ref="A189:A192"/>
    <mergeCell ref="B189:B192"/>
    <mergeCell ref="C189:C192"/>
    <mergeCell ref="D189:D192"/>
    <mergeCell ref="AK189:AK192"/>
    <mergeCell ref="AL189:AL192"/>
    <mergeCell ref="AM189:AM192"/>
    <mergeCell ref="AN189:AN192"/>
    <mergeCell ref="AO189:AO192"/>
    <mergeCell ref="AP189:AP192"/>
    <mergeCell ref="AQ189:AQ192"/>
    <mergeCell ref="AR189:AR192"/>
    <mergeCell ref="AS189:AS192"/>
    <mergeCell ref="AT189:AT192"/>
    <mergeCell ref="AU189:AU192"/>
    <mergeCell ref="AV189:AV192"/>
    <mergeCell ref="AW189:AW192"/>
    <mergeCell ref="AX189:AX192"/>
    <mergeCell ref="AY189:AY192"/>
    <mergeCell ref="AZ189:AZ192"/>
    <mergeCell ref="BA189:BA192"/>
    <mergeCell ref="A193:A196"/>
    <mergeCell ref="B193:B196"/>
    <mergeCell ref="C193:C196"/>
    <mergeCell ref="D193:D196"/>
    <mergeCell ref="AK193:AK196"/>
    <mergeCell ref="AL193:AL196"/>
    <mergeCell ref="AM193:AM196"/>
    <mergeCell ref="AN193:AN196"/>
    <mergeCell ref="AO193:AO196"/>
    <mergeCell ref="AP193:AP196"/>
    <mergeCell ref="AQ193:AQ196"/>
    <mergeCell ref="AR193:AR196"/>
    <mergeCell ref="AS193:AS196"/>
    <mergeCell ref="AT193:AT196"/>
    <mergeCell ref="AU193:AU196"/>
    <mergeCell ref="AV193:AV196"/>
    <mergeCell ref="AW193:AW196"/>
    <mergeCell ref="AX193:AX196"/>
    <mergeCell ref="AY193:AY196"/>
    <mergeCell ref="AZ193:AZ196"/>
    <mergeCell ref="BA193:BA196"/>
    <mergeCell ref="A197:A200"/>
    <mergeCell ref="B197:B200"/>
    <mergeCell ref="C197:C200"/>
    <mergeCell ref="D197:D200"/>
    <mergeCell ref="AK197:AK200"/>
    <mergeCell ref="AL197:AL200"/>
    <mergeCell ref="AM197:AM200"/>
    <mergeCell ref="AN197:AN200"/>
    <mergeCell ref="AO197:AO200"/>
    <mergeCell ref="AP197:AP200"/>
    <mergeCell ref="AQ197:AQ200"/>
    <mergeCell ref="AR197:AR200"/>
    <mergeCell ref="AS197:AS200"/>
    <mergeCell ref="AT197:AT200"/>
    <mergeCell ref="AU197:AU200"/>
    <mergeCell ref="AV197:AV200"/>
    <mergeCell ref="AW197:AW200"/>
    <mergeCell ref="AX197:AX200"/>
    <mergeCell ref="AY197:AY200"/>
    <mergeCell ref="AZ197:AZ200"/>
    <mergeCell ref="BA197:BA200"/>
    <mergeCell ref="A201:A204"/>
    <mergeCell ref="B201:B204"/>
    <mergeCell ref="C201:C204"/>
    <mergeCell ref="D201:D204"/>
    <mergeCell ref="AK201:AK204"/>
    <mergeCell ref="AL201:AL204"/>
    <mergeCell ref="AM201:AM204"/>
    <mergeCell ref="AN201:AN204"/>
    <mergeCell ref="AO201:AO204"/>
    <mergeCell ref="AP201:AP204"/>
    <mergeCell ref="AQ201:AQ204"/>
    <mergeCell ref="AR201:AR204"/>
    <mergeCell ref="AS201:AS204"/>
    <mergeCell ref="AT201:AT204"/>
    <mergeCell ref="AU201:AU204"/>
    <mergeCell ref="AV201:AV204"/>
    <mergeCell ref="AW201:AW204"/>
    <mergeCell ref="AX201:AX204"/>
    <mergeCell ref="AY201:AY204"/>
    <mergeCell ref="AZ201:AZ204"/>
    <mergeCell ref="BA201:BA204"/>
    <mergeCell ref="A205:A208"/>
    <mergeCell ref="B205:B208"/>
    <mergeCell ref="C205:C208"/>
    <mergeCell ref="D205:D208"/>
    <mergeCell ref="AK205:AK208"/>
    <mergeCell ref="AL205:AL208"/>
    <mergeCell ref="AM205:AM208"/>
    <mergeCell ref="AN205:AN208"/>
    <mergeCell ref="AO205:AO208"/>
    <mergeCell ref="AP205:AP208"/>
    <mergeCell ref="AQ205:AQ208"/>
    <mergeCell ref="AR205:AR208"/>
    <mergeCell ref="AS205:AS208"/>
    <mergeCell ref="AT205:AT208"/>
    <mergeCell ref="AU205:AU208"/>
    <mergeCell ref="AV205:AV208"/>
    <mergeCell ref="AW205:AW208"/>
    <mergeCell ref="AX205:AX208"/>
    <mergeCell ref="AY205:AY208"/>
    <mergeCell ref="AZ205:AZ208"/>
    <mergeCell ref="BA205:BA208"/>
    <mergeCell ref="A209:A212"/>
    <mergeCell ref="B209:B212"/>
    <mergeCell ref="C209:C212"/>
    <mergeCell ref="D209:D212"/>
    <mergeCell ref="AK209:AK212"/>
    <mergeCell ref="AL209:AL212"/>
    <mergeCell ref="AM209:AM212"/>
    <mergeCell ref="AN209:AN212"/>
    <mergeCell ref="AO209:AO212"/>
    <mergeCell ref="AP209:AP212"/>
    <mergeCell ref="AQ209:AQ212"/>
    <mergeCell ref="AR209:AR212"/>
    <mergeCell ref="AS209:AS212"/>
    <mergeCell ref="AT209:AT212"/>
    <mergeCell ref="AU209:AU212"/>
    <mergeCell ref="AV209:AV212"/>
    <mergeCell ref="AW209:AW212"/>
    <mergeCell ref="AX209:AX212"/>
    <mergeCell ref="AY209:AY212"/>
    <mergeCell ref="AZ209:AZ212"/>
    <mergeCell ref="BA209:BA212"/>
    <mergeCell ref="A213:A216"/>
    <mergeCell ref="B213:B216"/>
    <mergeCell ref="C213:C216"/>
    <mergeCell ref="D213:D216"/>
    <mergeCell ref="AK213:AK216"/>
    <mergeCell ref="AL213:AL216"/>
    <mergeCell ref="AM213:AM216"/>
    <mergeCell ref="AN213:AN216"/>
    <mergeCell ref="AO213:AO216"/>
    <mergeCell ref="AP213:AP216"/>
    <mergeCell ref="AQ213:AQ216"/>
    <mergeCell ref="AR213:AR216"/>
    <mergeCell ref="AS213:AS216"/>
    <mergeCell ref="AT213:AT216"/>
    <mergeCell ref="AU213:AU216"/>
    <mergeCell ref="AV213:AV216"/>
    <mergeCell ref="AW213:AW216"/>
    <mergeCell ref="AX213:AX216"/>
    <mergeCell ref="AY213:AY216"/>
    <mergeCell ref="AZ213:AZ216"/>
    <mergeCell ref="BA213:BA216"/>
    <mergeCell ref="A217:A220"/>
    <mergeCell ref="B217:B220"/>
    <mergeCell ref="C217:C220"/>
    <mergeCell ref="D217:D220"/>
    <mergeCell ref="AK217:AK220"/>
    <mergeCell ref="AL217:AL220"/>
    <mergeCell ref="AM217:AM220"/>
    <mergeCell ref="AN217:AN220"/>
    <mergeCell ref="AO217:AO220"/>
    <mergeCell ref="AP217:AP220"/>
    <mergeCell ref="AQ217:AQ220"/>
    <mergeCell ref="AR217:AR220"/>
    <mergeCell ref="AS217:AS220"/>
    <mergeCell ref="AT217:AT220"/>
    <mergeCell ref="AU217:AU220"/>
    <mergeCell ref="AV217:AV220"/>
    <mergeCell ref="AW217:AW220"/>
    <mergeCell ref="AX217:AX220"/>
    <mergeCell ref="AY217:AY220"/>
    <mergeCell ref="AZ217:AZ220"/>
    <mergeCell ref="BA217:BA220"/>
    <mergeCell ref="A221:A224"/>
    <mergeCell ref="B221:B224"/>
    <mergeCell ref="C221:C224"/>
    <mergeCell ref="D221:D224"/>
    <mergeCell ref="AK221:AK224"/>
    <mergeCell ref="AL221:AL224"/>
    <mergeCell ref="AM221:AM224"/>
    <mergeCell ref="AN221:AN224"/>
    <mergeCell ref="AO221:AO224"/>
    <mergeCell ref="AP221:AP224"/>
    <mergeCell ref="AQ221:AQ224"/>
    <mergeCell ref="AR221:AR224"/>
    <mergeCell ref="AS221:AS224"/>
    <mergeCell ref="AT221:AT224"/>
    <mergeCell ref="AU221:AU224"/>
    <mergeCell ref="AV221:AV224"/>
    <mergeCell ref="AW221:AW224"/>
    <mergeCell ref="AX221:AX224"/>
    <mergeCell ref="AY221:AY224"/>
    <mergeCell ref="AZ221:AZ224"/>
    <mergeCell ref="BA221:BA224"/>
    <mergeCell ref="A225:A228"/>
    <mergeCell ref="B225:B228"/>
    <mergeCell ref="C225:C228"/>
    <mergeCell ref="D225:D228"/>
    <mergeCell ref="AK225:AK228"/>
    <mergeCell ref="AL225:AL228"/>
    <mergeCell ref="AM225:AM228"/>
    <mergeCell ref="AN225:AN228"/>
    <mergeCell ref="AO225:AO228"/>
    <mergeCell ref="AP225:AP228"/>
    <mergeCell ref="AQ225:AQ228"/>
    <mergeCell ref="AR225:AR228"/>
    <mergeCell ref="AS225:AS228"/>
    <mergeCell ref="AT225:AT228"/>
    <mergeCell ref="AU225:AU228"/>
    <mergeCell ref="AV225:AV228"/>
    <mergeCell ref="AW225:AW228"/>
    <mergeCell ref="AX225:AX228"/>
    <mergeCell ref="AY225:AY228"/>
    <mergeCell ref="AZ225:AZ228"/>
    <mergeCell ref="BA225:BA228"/>
    <mergeCell ref="A229:A232"/>
    <mergeCell ref="B229:B232"/>
    <mergeCell ref="C229:C232"/>
    <mergeCell ref="D229:D232"/>
    <mergeCell ref="AK229:AK232"/>
    <mergeCell ref="AL229:AL232"/>
    <mergeCell ref="AM229:AM232"/>
    <mergeCell ref="AN229:AN232"/>
    <mergeCell ref="AO229:AO232"/>
    <mergeCell ref="AP229:AP232"/>
    <mergeCell ref="AQ229:AQ232"/>
    <mergeCell ref="AR229:AR232"/>
    <mergeCell ref="AS229:AS232"/>
    <mergeCell ref="AT229:AT232"/>
    <mergeCell ref="AU229:AU232"/>
    <mergeCell ref="AV229:AV232"/>
    <mergeCell ref="AW229:AW232"/>
    <mergeCell ref="AX229:AX232"/>
    <mergeCell ref="AY229:AY232"/>
    <mergeCell ref="AZ229:AZ232"/>
    <mergeCell ref="BA229:BA232"/>
    <mergeCell ref="A233:A236"/>
    <mergeCell ref="B233:B236"/>
    <mergeCell ref="C233:C236"/>
    <mergeCell ref="D233:D236"/>
    <mergeCell ref="AK233:AK236"/>
    <mergeCell ref="AL233:AL236"/>
    <mergeCell ref="AM233:AM236"/>
    <mergeCell ref="AN233:AN236"/>
    <mergeCell ref="AO233:AO236"/>
    <mergeCell ref="AP233:AP236"/>
    <mergeCell ref="AQ233:AQ236"/>
    <mergeCell ref="AR233:AR236"/>
    <mergeCell ref="AS233:AS236"/>
    <mergeCell ref="AT233:AT236"/>
    <mergeCell ref="AU233:AU236"/>
    <mergeCell ref="AV233:AV236"/>
    <mergeCell ref="AW233:AW236"/>
    <mergeCell ref="AX233:AX236"/>
    <mergeCell ref="AY233:AY236"/>
    <mergeCell ref="AZ233:AZ236"/>
    <mergeCell ref="BA233:BA236"/>
    <mergeCell ref="A237:A240"/>
    <mergeCell ref="B237:B240"/>
    <mergeCell ref="C237:C240"/>
    <mergeCell ref="D237:D240"/>
    <mergeCell ref="AK237:AK240"/>
    <mergeCell ref="AL237:AL240"/>
    <mergeCell ref="AM237:AM240"/>
    <mergeCell ref="AN237:AN240"/>
    <mergeCell ref="AO237:AO240"/>
    <mergeCell ref="AP237:AP240"/>
    <mergeCell ref="AQ237:AQ240"/>
    <mergeCell ref="AR237:AR240"/>
    <mergeCell ref="AS237:AS240"/>
    <mergeCell ref="AT237:AT240"/>
    <mergeCell ref="AU237:AU240"/>
    <mergeCell ref="AV237:AV240"/>
    <mergeCell ref="AW237:AW240"/>
    <mergeCell ref="AX237:AX240"/>
    <mergeCell ref="AY237:AY240"/>
    <mergeCell ref="AZ237:AZ240"/>
    <mergeCell ref="BA237:BA240"/>
    <mergeCell ref="A241:A244"/>
    <mergeCell ref="B241:B244"/>
    <mergeCell ref="C241:C244"/>
    <mergeCell ref="D241:D244"/>
    <mergeCell ref="AK241:AK244"/>
    <mergeCell ref="AL241:AL244"/>
    <mergeCell ref="AM241:AM244"/>
    <mergeCell ref="AN241:AN244"/>
    <mergeCell ref="AO241:AO244"/>
    <mergeCell ref="AP241:AP244"/>
    <mergeCell ref="AQ241:AQ244"/>
    <mergeCell ref="AR241:AR244"/>
    <mergeCell ref="AS241:AS244"/>
    <mergeCell ref="AT241:AT244"/>
    <mergeCell ref="AU241:AU244"/>
    <mergeCell ref="AV241:AV244"/>
    <mergeCell ref="AW241:AW244"/>
    <mergeCell ref="AX241:AX244"/>
    <mergeCell ref="AY241:AY244"/>
    <mergeCell ref="AZ241:AZ244"/>
    <mergeCell ref="BA241:BA244"/>
    <mergeCell ref="A245:A248"/>
    <mergeCell ref="B245:B248"/>
    <mergeCell ref="C245:C248"/>
    <mergeCell ref="D245:D248"/>
    <mergeCell ref="AK245:AK248"/>
    <mergeCell ref="AL245:AL248"/>
    <mergeCell ref="AM245:AM248"/>
    <mergeCell ref="AN245:AN248"/>
    <mergeCell ref="AO245:AO248"/>
    <mergeCell ref="AP245:AP248"/>
    <mergeCell ref="AQ245:AQ248"/>
    <mergeCell ref="AR245:AR248"/>
    <mergeCell ref="AS245:AS248"/>
    <mergeCell ref="AT245:AT248"/>
    <mergeCell ref="AU245:AU248"/>
    <mergeCell ref="AV245:AV248"/>
    <mergeCell ref="AW245:AW248"/>
    <mergeCell ref="AX245:AX248"/>
    <mergeCell ref="AY245:AY248"/>
    <mergeCell ref="AZ245:AZ248"/>
    <mergeCell ref="BA245:BA248"/>
    <mergeCell ref="A249:A252"/>
    <mergeCell ref="B249:B252"/>
    <mergeCell ref="C249:C252"/>
    <mergeCell ref="D249:D252"/>
    <mergeCell ref="AK249:AK252"/>
    <mergeCell ref="AL249:AL252"/>
    <mergeCell ref="AM249:AM252"/>
    <mergeCell ref="AN249:AN252"/>
    <mergeCell ref="AO249:AO252"/>
    <mergeCell ref="AP249:AP252"/>
    <mergeCell ref="AQ249:AQ252"/>
    <mergeCell ref="AR249:AR252"/>
    <mergeCell ref="AS249:AS252"/>
    <mergeCell ref="AT249:AT252"/>
    <mergeCell ref="AU249:AU252"/>
    <mergeCell ref="AV249:AV252"/>
    <mergeCell ref="AW249:AW252"/>
    <mergeCell ref="AX249:AX252"/>
    <mergeCell ref="AY249:AY252"/>
    <mergeCell ref="AZ249:AZ252"/>
    <mergeCell ref="BA249:BA252"/>
    <mergeCell ref="A253:A256"/>
    <mergeCell ref="B253:B256"/>
    <mergeCell ref="C253:C256"/>
    <mergeCell ref="D253:D256"/>
    <mergeCell ref="AK253:AK256"/>
    <mergeCell ref="AL253:AL256"/>
    <mergeCell ref="AM253:AM256"/>
    <mergeCell ref="AN253:AN256"/>
    <mergeCell ref="AO253:AO256"/>
    <mergeCell ref="AP253:AP256"/>
    <mergeCell ref="AQ253:AQ256"/>
    <mergeCell ref="AR253:AR256"/>
    <mergeCell ref="AS253:AS256"/>
    <mergeCell ref="AT253:AT256"/>
    <mergeCell ref="AU253:AU256"/>
    <mergeCell ref="AV253:AV256"/>
    <mergeCell ref="AW253:AW256"/>
    <mergeCell ref="AX253:AX256"/>
    <mergeCell ref="AY253:AY256"/>
    <mergeCell ref="AZ253:AZ256"/>
    <mergeCell ref="BA253:BA256"/>
    <mergeCell ref="A257:A260"/>
    <mergeCell ref="B257:B260"/>
    <mergeCell ref="C257:C260"/>
    <mergeCell ref="D257:D260"/>
    <mergeCell ref="AK257:AK260"/>
    <mergeCell ref="AL257:AL260"/>
    <mergeCell ref="AM257:AM260"/>
    <mergeCell ref="AN257:AN260"/>
    <mergeCell ref="AO257:AO260"/>
    <mergeCell ref="AP257:AP260"/>
    <mergeCell ref="AQ257:AQ260"/>
    <mergeCell ref="AR257:AR260"/>
    <mergeCell ref="AS257:AS260"/>
    <mergeCell ref="AT257:AT260"/>
    <mergeCell ref="AU257:AU260"/>
    <mergeCell ref="AV257:AV260"/>
    <mergeCell ref="AW257:AW260"/>
    <mergeCell ref="AX257:AX260"/>
    <mergeCell ref="AY257:AY260"/>
    <mergeCell ref="AZ257:AZ260"/>
    <mergeCell ref="BA257:BA260"/>
    <mergeCell ref="A261:A264"/>
    <mergeCell ref="B261:B264"/>
    <mergeCell ref="C261:C264"/>
    <mergeCell ref="D261:D264"/>
    <mergeCell ref="AK261:AK264"/>
    <mergeCell ref="AL261:AL264"/>
    <mergeCell ref="AM261:AM264"/>
    <mergeCell ref="AN261:AN264"/>
    <mergeCell ref="AO261:AO264"/>
    <mergeCell ref="AP261:AP264"/>
    <mergeCell ref="AQ261:AQ264"/>
    <mergeCell ref="AR261:AR264"/>
    <mergeCell ref="AS261:AS264"/>
    <mergeCell ref="AT261:AT264"/>
    <mergeCell ref="AU261:AU264"/>
    <mergeCell ref="AV261:AV264"/>
    <mergeCell ref="AW261:AW264"/>
    <mergeCell ref="AX261:AX264"/>
    <mergeCell ref="AY261:AY264"/>
    <mergeCell ref="AZ261:AZ264"/>
    <mergeCell ref="BA261:BA264"/>
    <mergeCell ref="A265:A268"/>
    <mergeCell ref="B265:B268"/>
    <mergeCell ref="C265:C268"/>
    <mergeCell ref="D265:D268"/>
    <mergeCell ref="AK265:AK268"/>
    <mergeCell ref="AL265:AL268"/>
    <mergeCell ref="AM265:AM268"/>
    <mergeCell ref="AN265:AN268"/>
    <mergeCell ref="AO265:AO268"/>
    <mergeCell ref="AP265:AP268"/>
    <mergeCell ref="AQ265:AQ268"/>
    <mergeCell ref="AR265:AR268"/>
    <mergeCell ref="AS265:AS268"/>
    <mergeCell ref="AT265:AT268"/>
    <mergeCell ref="AU265:AU268"/>
    <mergeCell ref="AV265:AV268"/>
    <mergeCell ref="AW265:AW268"/>
    <mergeCell ref="AX265:AX268"/>
    <mergeCell ref="AY265:AY268"/>
    <mergeCell ref="AZ265:AZ268"/>
    <mergeCell ref="BA265:BA268"/>
    <mergeCell ref="A269:A272"/>
    <mergeCell ref="B269:B272"/>
    <mergeCell ref="C269:C272"/>
    <mergeCell ref="D269:D272"/>
    <mergeCell ref="AK269:AK272"/>
    <mergeCell ref="AL269:AL272"/>
    <mergeCell ref="AM269:AM272"/>
    <mergeCell ref="AN269:AN272"/>
    <mergeCell ref="AO269:AO272"/>
    <mergeCell ref="AP269:AP272"/>
    <mergeCell ref="AQ269:AQ272"/>
    <mergeCell ref="AR269:AR272"/>
    <mergeCell ref="AS269:AS272"/>
    <mergeCell ref="AT269:AT272"/>
    <mergeCell ref="AU269:AU272"/>
    <mergeCell ref="AV269:AV272"/>
    <mergeCell ref="AW269:AW272"/>
    <mergeCell ref="AX269:AX272"/>
    <mergeCell ref="AY269:AY272"/>
    <mergeCell ref="AZ269:AZ272"/>
    <mergeCell ref="BA269:BA272"/>
    <mergeCell ref="A273:A276"/>
    <mergeCell ref="B273:B276"/>
    <mergeCell ref="C273:C276"/>
    <mergeCell ref="D273:D276"/>
    <mergeCell ref="AK273:AK276"/>
    <mergeCell ref="AL273:AL276"/>
    <mergeCell ref="AM273:AM276"/>
    <mergeCell ref="AN273:AN276"/>
    <mergeCell ref="AO273:AO276"/>
    <mergeCell ref="AP273:AP276"/>
    <mergeCell ref="AQ273:AQ276"/>
    <mergeCell ref="AR273:AR276"/>
    <mergeCell ref="AS273:AS276"/>
    <mergeCell ref="AT273:AT276"/>
    <mergeCell ref="AU273:AU276"/>
    <mergeCell ref="AV273:AV276"/>
    <mergeCell ref="AW273:AW276"/>
    <mergeCell ref="AX273:AX276"/>
    <mergeCell ref="AY273:AY276"/>
    <mergeCell ref="AZ273:AZ276"/>
    <mergeCell ref="BA273:BA276"/>
    <mergeCell ref="A277:A280"/>
    <mergeCell ref="B277:B280"/>
    <mergeCell ref="C277:C280"/>
    <mergeCell ref="D277:D280"/>
    <mergeCell ref="AK277:AK280"/>
    <mergeCell ref="AL277:AL280"/>
    <mergeCell ref="AM277:AM280"/>
    <mergeCell ref="AN277:AN280"/>
    <mergeCell ref="AO277:AO280"/>
    <mergeCell ref="AP277:AP280"/>
    <mergeCell ref="AQ277:AQ280"/>
    <mergeCell ref="AR277:AR280"/>
    <mergeCell ref="AS277:AS280"/>
    <mergeCell ref="AT277:AT280"/>
    <mergeCell ref="AU277:AU280"/>
    <mergeCell ref="AV277:AV280"/>
    <mergeCell ref="AW277:AW280"/>
    <mergeCell ref="AX277:AX280"/>
    <mergeCell ref="AY277:AY280"/>
    <mergeCell ref="AZ277:AZ280"/>
    <mergeCell ref="BA277:BA280"/>
    <mergeCell ref="A281:A284"/>
    <mergeCell ref="B281:B284"/>
    <mergeCell ref="C281:C284"/>
    <mergeCell ref="D281:D284"/>
    <mergeCell ref="AK281:AK284"/>
    <mergeCell ref="AL281:AL284"/>
    <mergeCell ref="AM281:AM284"/>
    <mergeCell ref="AN281:AN284"/>
    <mergeCell ref="AO281:AO284"/>
    <mergeCell ref="AP281:AP284"/>
    <mergeCell ref="AQ281:AQ284"/>
    <mergeCell ref="AR281:AR284"/>
    <mergeCell ref="AS281:AS284"/>
    <mergeCell ref="AT281:AT284"/>
    <mergeCell ref="AU281:AU284"/>
    <mergeCell ref="AV281:AV284"/>
    <mergeCell ref="AW281:AW284"/>
    <mergeCell ref="AX281:AX284"/>
    <mergeCell ref="AY281:AY284"/>
    <mergeCell ref="AZ281:AZ284"/>
    <mergeCell ref="BA281:BA284"/>
    <mergeCell ref="A285:A288"/>
    <mergeCell ref="B285:B288"/>
    <mergeCell ref="C285:C288"/>
    <mergeCell ref="D285:D288"/>
    <mergeCell ref="AK285:AK288"/>
    <mergeCell ref="AL285:AL288"/>
    <mergeCell ref="AM285:AM288"/>
    <mergeCell ref="AN285:AN288"/>
    <mergeCell ref="AO285:AO288"/>
    <mergeCell ref="AP285:AP288"/>
    <mergeCell ref="AQ285:AQ288"/>
    <mergeCell ref="AR285:AR288"/>
    <mergeCell ref="AS285:AS288"/>
    <mergeCell ref="AT285:AT288"/>
    <mergeCell ref="AU285:AU288"/>
    <mergeCell ref="AV285:AV288"/>
    <mergeCell ref="AW285:AW288"/>
    <mergeCell ref="AX285:AX288"/>
    <mergeCell ref="AY285:AY288"/>
    <mergeCell ref="AZ285:AZ288"/>
    <mergeCell ref="BA285:BA288"/>
    <mergeCell ref="A289:A292"/>
    <mergeCell ref="B289:B292"/>
    <mergeCell ref="C289:C292"/>
    <mergeCell ref="D289:D292"/>
    <mergeCell ref="AK289:AK292"/>
    <mergeCell ref="AL289:AL292"/>
    <mergeCell ref="AM289:AM292"/>
    <mergeCell ref="AN289:AN292"/>
    <mergeCell ref="AO289:AO292"/>
    <mergeCell ref="AP289:AP292"/>
    <mergeCell ref="AQ289:AQ292"/>
    <mergeCell ref="AR289:AR292"/>
    <mergeCell ref="AS289:AS292"/>
    <mergeCell ref="AT289:AT292"/>
    <mergeCell ref="AU289:AU292"/>
    <mergeCell ref="AV289:AV292"/>
    <mergeCell ref="AW289:AW292"/>
    <mergeCell ref="AX289:AX292"/>
    <mergeCell ref="AY289:AY292"/>
    <mergeCell ref="AZ289:AZ292"/>
    <mergeCell ref="BA289:BA292"/>
    <mergeCell ref="A293:A296"/>
    <mergeCell ref="B293:B296"/>
    <mergeCell ref="C293:C296"/>
    <mergeCell ref="D293:D296"/>
    <mergeCell ref="AK293:AK296"/>
    <mergeCell ref="AL293:AL296"/>
    <mergeCell ref="AM293:AM296"/>
    <mergeCell ref="AN293:AN296"/>
    <mergeCell ref="AO293:AO296"/>
    <mergeCell ref="AP293:AP296"/>
    <mergeCell ref="AQ293:AQ296"/>
    <mergeCell ref="AR293:AR296"/>
    <mergeCell ref="AS293:AS296"/>
    <mergeCell ref="AT293:AT296"/>
    <mergeCell ref="AU293:AU296"/>
    <mergeCell ref="AV293:AV296"/>
    <mergeCell ref="AW293:AW296"/>
    <mergeCell ref="AX293:AX296"/>
    <mergeCell ref="AY293:AY296"/>
    <mergeCell ref="AZ293:AZ296"/>
    <mergeCell ref="BA293:BA296"/>
    <mergeCell ref="A297:A300"/>
    <mergeCell ref="B297:B300"/>
    <mergeCell ref="C297:C300"/>
    <mergeCell ref="D297:D300"/>
    <mergeCell ref="AK297:AK300"/>
    <mergeCell ref="AL297:AL300"/>
    <mergeCell ref="AM297:AM300"/>
    <mergeCell ref="AN297:AN300"/>
    <mergeCell ref="AO297:AO300"/>
    <mergeCell ref="AP297:AP300"/>
    <mergeCell ref="AQ297:AQ300"/>
    <mergeCell ref="AR297:AR300"/>
    <mergeCell ref="AS297:AS300"/>
    <mergeCell ref="AT297:AT300"/>
    <mergeCell ref="AU297:AU300"/>
    <mergeCell ref="AV297:AV300"/>
    <mergeCell ref="AW297:AW300"/>
    <mergeCell ref="AX297:AX300"/>
    <mergeCell ref="AY297:AY300"/>
    <mergeCell ref="AZ297:AZ300"/>
    <mergeCell ref="BA297:BA300"/>
    <mergeCell ref="A301:A304"/>
    <mergeCell ref="B301:B304"/>
    <mergeCell ref="C301:C304"/>
    <mergeCell ref="D301:D304"/>
    <mergeCell ref="AK301:AK304"/>
    <mergeCell ref="AL301:AL304"/>
    <mergeCell ref="AM301:AM304"/>
    <mergeCell ref="AN301:AN304"/>
    <mergeCell ref="AO301:AO304"/>
    <mergeCell ref="AP301:AP304"/>
    <mergeCell ref="AQ301:AQ304"/>
    <mergeCell ref="AR301:AR304"/>
    <mergeCell ref="AS301:AS304"/>
    <mergeCell ref="AT301:AT304"/>
    <mergeCell ref="AU301:AU304"/>
    <mergeCell ref="AV301:AV304"/>
    <mergeCell ref="AW301:AW304"/>
    <mergeCell ref="AX301:AX304"/>
    <mergeCell ref="AY301:AY304"/>
    <mergeCell ref="AZ301:AZ304"/>
    <mergeCell ref="BA301:BA304"/>
    <mergeCell ref="A305:A308"/>
    <mergeCell ref="B305:B308"/>
    <mergeCell ref="C305:C308"/>
    <mergeCell ref="D305:D308"/>
    <mergeCell ref="AK305:AK308"/>
    <mergeCell ref="AL305:AL308"/>
    <mergeCell ref="AM305:AM308"/>
    <mergeCell ref="AN305:AN308"/>
    <mergeCell ref="AO305:AO308"/>
    <mergeCell ref="AP305:AP308"/>
    <mergeCell ref="AQ305:AQ308"/>
    <mergeCell ref="AR305:AR308"/>
    <mergeCell ref="AS305:AS308"/>
    <mergeCell ref="AT305:AT308"/>
    <mergeCell ref="AU305:AU308"/>
    <mergeCell ref="AV305:AV308"/>
    <mergeCell ref="AW305:AW308"/>
    <mergeCell ref="AX305:AX308"/>
    <mergeCell ref="AY305:AY308"/>
    <mergeCell ref="AZ305:AZ308"/>
    <mergeCell ref="BA305:BA308"/>
    <mergeCell ref="A309:A312"/>
    <mergeCell ref="B309:B312"/>
    <mergeCell ref="C309:C312"/>
    <mergeCell ref="D309:D312"/>
    <mergeCell ref="AK309:AK312"/>
    <mergeCell ref="AL309:AL312"/>
    <mergeCell ref="AM309:AM312"/>
    <mergeCell ref="AN309:AN312"/>
    <mergeCell ref="AO309:AO312"/>
    <mergeCell ref="AP309:AP312"/>
    <mergeCell ref="AQ309:AQ312"/>
    <mergeCell ref="AR309:AR312"/>
    <mergeCell ref="AS309:AS312"/>
    <mergeCell ref="AT309:AT312"/>
    <mergeCell ref="AU309:AU312"/>
    <mergeCell ref="AV309:AV312"/>
    <mergeCell ref="AW309:AW312"/>
    <mergeCell ref="AX309:AX312"/>
    <mergeCell ref="AY309:AY312"/>
    <mergeCell ref="AZ309:AZ312"/>
    <mergeCell ref="BA309:BA312"/>
    <mergeCell ref="A313:A316"/>
    <mergeCell ref="B313:B316"/>
    <mergeCell ref="C313:C316"/>
    <mergeCell ref="D313:D316"/>
    <mergeCell ref="AK313:AK316"/>
    <mergeCell ref="AL313:AL316"/>
    <mergeCell ref="AM313:AM316"/>
    <mergeCell ref="AN313:AN316"/>
    <mergeCell ref="AO313:AO316"/>
    <mergeCell ref="AP313:AP316"/>
    <mergeCell ref="AQ313:AQ316"/>
    <mergeCell ref="AR313:AR316"/>
    <mergeCell ref="AS313:AS316"/>
    <mergeCell ref="AT313:AT316"/>
    <mergeCell ref="AU313:AU316"/>
    <mergeCell ref="AV313:AV316"/>
    <mergeCell ref="AW313:AW316"/>
    <mergeCell ref="AX313:AX316"/>
    <mergeCell ref="AY313:AY316"/>
    <mergeCell ref="AZ313:AZ316"/>
    <mergeCell ref="BA313:BA316"/>
    <mergeCell ref="A317:A320"/>
    <mergeCell ref="B317:B320"/>
    <mergeCell ref="C317:C320"/>
    <mergeCell ref="D317:D320"/>
    <mergeCell ref="AK317:AK320"/>
    <mergeCell ref="AL317:AL320"/>
    <mergeCell ref="AM317:AM320"/>
    <mergeCell ref="AN317:AN320"/>
    <mergeCell ref="AO317:AO320"/>
    <mergeCell ref="AP317:AP320"/>
    <mergeCell ref="AQ317:AQ320"/>
    <mergeCell ref="AR317:AR320"/>
    <mergeCell ref="AS317:AS320"/>
    <mergeCell ref="AT317:AT320"/>
    <mergeCell ref="AU317:AU320"/>
    <mergeCell ref="AV317:AV320"/>
    <mergeCell ref="AW317:AW320"/>
    <mergeCell ref="AX317:AX320"/>
    <mergeCell ref="AY317:AY320"/>
    <mergeCell ref="AZ317:AZ320"/>
    <mergeCell ref="BA317:BA320"/>
    <mergeCell ref="A321:A324"/>
    <mergeCell ref="B321:B324"/>
    <mergeCell ref="C321:C324"/>
    <mergeCell ref="D321:D324"/>
    <mergeCell ref="AK321:AK324"/>
    <mergeCell ref="AL321:AL324"/>
    <mergeCell ref="AM321:AM324"/>
    <mergeCell ref="AN321:AN324"/>
    <mergeCell ref="AO321:AO324"/>
    <mergeCell ref="AP321:AP324"/>
    <mergeCell ref="AQ321:AQ324"/>
    <mergeCell ref="AR321:AR324"/>
    <mergeCell ref="AS321:AS324"/>
    <mergeCell ref="AT321:AT324"/>
    <mergeCell ref="AU321:AU324"/>
    <mergeCell ref="AV321:AV324"/>
    <mergeCell ref="AW321:AW324"/>
    <mergeCell ref="AX321:AX324"/>
    <mergeCell ref="AY321:AY324"/>
    <mergeCell ref="AZ321:AZ324"/>
    <mergeCell ref="BA321:BA324"/>
    <mergeCell ref="A325:A328"/>
    <mergeCell ref="B325:B328"/>
    <mergeCell ref="C325:C328"/>
    <mergeCell ref="D325:D328"/>
    <mergeCell ref="AK325:AK328"/>
    <mergeCell ref="AL325:AL328"/>
    <mergeCell ref="AM325:AM328"/>
    <mergeCell ref="AN325:AN328"/>
    <mergeCell ref="AO325:AO328"/>
    <mergeCell ref="AP325:AP328"/>
    <mergeCell ref="AQ325:AQ328"/>
    <mergeCell ref="AR325:AR328"/>
    <mergeCell ref="AS325:AS328"/>
    <mergeCell ref="AT325:AT328"/>
    <mergeCell ref="AU325:AU328"/>
    <mergeCell ref="AV325:AV328"/>
    <mergeCell ref="AW325:AW328"/>
    <mergeCell ref="AX325:AX328"/>
    <mergeCell ref="AY325:AY328"/>
    <mergeCell ref="AZ325:AZ328"/>
    <mergeCell ref="BA325:BA328"/>
    <mergeCell ref="A329:A332"/>
    <mergeCell ref="B329:B332"/>
    <mergeCell ref="C329:C332"/>
    <mergeCell ref="D329:D332"/>
    <mergeCell ref="AK329:AK332"/>
    <mergeCell ref="AL329:AL332"/>
    <mergeCell ref="AM329:AM332"/>
    <mergeCell ref="AN329:AN332"/>
    <mergeCell ref="AO329:AO332"/>
    <mergeCell ref="AP329:AP332"/>
    <mergeCell ref="AQ329:AQ332"/>
    <mergeCell ref="AR329:AR332"/>
    <mergeCell ref="AS329:AS332"/>
    <mergeCell ref="AT329:AT332"/>
    <mergeCell ref="AU329:AU332"/>
    <mergeCell ref="AV329:AV332"/>
    <mergeCell ref="AW329:AW332"/>
    <mergeCell ref="AX329:AX332"/>
    <mergeCell ref="AY329:AY332"/>
    <mergeCell ref="AZ329:AZ332"/>
    <mergeCell ref="BA329:BA332"/>
    <mergeCell ref="A333:A336"/>
    <mergeCell ref="B333:B336"/>
    <mergeCell ref="C333:C336"/>
    <mergeCell ref="D333:D336"/>
    <mergeCell ref="AK333:AK336"/>
    <mergeCell ref="AL333:AL336"/>
    <mergeCell ref="AM333:AM336"/>
    <mergeCell ref="AN333:AN336"/>
    <mergeCell ref="AO333:AO336"/>
    <mergeCell ref="AP333:AP336"/>
    <mergeCell ref="AQ333:AQ336"/>
    <mergeCell ref="AR333:AR336"/>
    <mergeCell ref="AS333:AS336"/>
    <mergeCell ref="AT333:AT336"/>
    <mergeCell ref="AU333:AU336"/>
    <mergeCell ref="AV333:AV336"/>
    <mergeCell ref="AW333:AW336"/>
    <mergeCell ref="AX333:AX336"/>
    <mergeCell ref="AY333:AY336"/>
    <mergeCell ref="AZ333:AZ336"/>
    <mergeCell ref="BA333:BA336"/>
    <mergeCell ref="A337:E337"/>
    <mergeCell ref="A338:E338"/>
    <mergeCell ref="A339:E339"/>
    <mergeCell ref="A340:E340"/>
    <mergeCell ref="A342:D342"/>
    <mergeCell ref="E342:J342"/>
    <mergeCell ref="L342:N342"/>
    <mergeCell ref="P342:T342"/>
    <mergeCell ref="AK342:AM342"/>
    <mergeCell ref="E343:J343"/>
    <mergeCell ref="L343:N343"/>
    <mergeCell ref="P343:T343"/>
    <mergeCell ref="E344:J344"/>
    <mergeCell ref="L344:N344"/>
    <mergeCell ref="P344:T344"/>
    <mergeCell ref="AK344:AM344"/>
    <mergeCell ref="E345:J345"/>
    <mergeCell ref="L345:N345"/>
    <mergeCell ref="P345:T345"/>
    <mergeCell ref="D347:AM347"/>
    <mergeCell ref="F348:AM348"/>
    <mergeCell ref="F349:AM349"/>
    <mergeCell ref="F350:AM350"/>
    <mergeCell ref="F351:AM351"/>
    <mergeCell ref="F352:AM352"/>
    <mergeCell ref="F353:AM353"/>
    <mergeCell ref="F354:AM354"/>
    <mergeCell ref="F355:AM355"/>
    <mergeCell ref="F356:AM356"/>
    <mergeCell ref="F357:AM357"/>
    <mergeCell ref="F358:AM358"/>
    <mergeCell ref="F359:AM359"/>
    <mergeCell ref="F360:AM360"/>
    <mergeCell ref="F361:AM361"/>
    <mergeCell ref="F362:AM362"/>
    <mergeCell ref="F363:AM363"/>
  </mergeCells>
  <conditionalFormatting sqref="F20:AJ20,F24:AJ24,F28:AJ28,F32:AJ32,F36:AJ36,F40:AJ40,F44:AJ44,F48:AJ48,F52:AJ52,F56:AJ56,F60:AJ60,F64:AJ64,F68:AJ68,F72:AJ72,F76:AJ76,F80:AJ80,F84:AJ84,F88:AJ88,F92:AJ92,F96:AJ96,F100:AJ100,F104:AJ104,F108:AJ108,F112:AJ112,F116:AJ116,F120:AJ120,F124:AJ124,F128:AJ128,F132:AJ132,F136:AJ136,F140:AJ140,F144:AJ144,F148:AJ148,F152:AJ152,F156:AJ156,F160:AJ160,F164:AJ164,F168:AJ168,F172:AJ172,F176:AJ176,F180:AJ180,F184:AJ184,F188:AJ188,F192:AJ192,F196:AJ196,F200:AJ200,F204:AJ204,F208:AJ208,F212:AJ212,F216:AJ216,F220:AJ220,F224:AJ224,F228:AJ228,F232:AJ232,F236:AJ236,F240:AJ240,F244:AJ244,F248:AJ248,F252:AJ252,F256:AJ256,F260:AJ260,F264:AJ264,F268:AJ268,F272:AJ272,F276:AJ276,F280:AJ280,F284:AJ284,F288:AJ288,F292:AJ292,F296:AJ296,F300:AJ300,F304:AJ304,F308:AJ308,F312:AJ312,F316:AJ316,F320:AJ320,F324:AJ324,F328:AJ328,F332:AJ332,F336:AJ336,F16:AJ16">
    <cfRule type="cellIs" priority="2" operator="greaterThan" aboveAverage="0" equalAverage="0" bottom="0" percent="0" rank="0" text="" dxfId="0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8080"/>
    <pageSetUpPr fitToPage="true"/>
  </sheetPr>
  <dimension ref="A2:BA36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80" workbookViewId="0">
      <pane xSplit="5" ySplit="12" topLeftCell="F326" activePane="bottomRight" state="frozen"/>
      <selection pane="topLeft" activeCell="A1" activeCellId="0" sqref="A1"/>
      <selection pane="topRight" activeCell="F1" activeCellId="0" sqref="F1"/>
      <selection pane="bottomLeft" activeCell="A326" activeCellId="0" sqref="A326"/>
      <selection pane="bottomRight" activeCell="AN329" activeCellId="0" sqref="AN329"/>
    </sheetView>
  </sheetViews>
  <sheetFormatPr defaultRowHeight="12.75"/>
  <cols>
    <col collapsed="false" hidden="false" max="1" min="1" style="1" width="3.99489795918367"/>
    <col collapsed="false" hidden="false" max="2" min="2" style="1" width="29.5357142857143"/>
    <col collapsed="false" hidden="false" max="3" min="3" style="120" width="16.5510204081633"/>
    <col collapsed="false" hidden="false" max="4" min="4" style="1" width="27.6836734693878"/>
    <col collapsed="false" hidden="false" max="5" min="5" style="1" width="3.99489795918367"/>
    <col collapsed="false" hidden="false" max="36" min="6" style="1" width="4.70918367346939"/>
    <col collapsed="false" hidden="false" max="37" min="37" style="1" width="8.55612244897959"/>
    <col collapsed="false" hidden="false" max="39" min="38" style="1" width="4.70918367346939"/>
    <col collapsed="false" hidden="false" max="40" min="40" style="1" width="9.41326530612245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4" width="8.70408163265306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AE2" s="6" t="s">
        <v>1</v>
      </c>
      <c r="AF2" s="6"/>
      <c r="AG2" s="6"/>
      <c r="AH2" s="6"/>
      <c r="AI2" s="6"/>
      <c r="AJ2" s="6"/>
      <c r="AL2" s="7" t="s">
        <v>2</v>
      </c>
      <c r="AM2" s="7"/>
      <c r="AN2" s="7"/>
      <c r="AO2" s="7" t="s">
        <v>3</v>
      </c>
      <c r="AP2" s="7"/>
      <c r="AQ2" s="7"/>
    </row>
    <row r="3" customFormat="false" ht="12.75" hidden="false" customHeight="true" outlineLevel="0" collapsed="false">
      <c r="D3" s="8" t="s">
        <v>4</v>
      </c>
      <c r="E3" s="9"/>
      <c r="AE3" s="6" t="s">
        <v>5</v>
      </c>
      <c r="AF3" s="6"/>
      <c r="AG3" s="6"/>
      <c r="AH3" s="10" t="s">
        <v>6</v>
      </c>
      <c r="AI3" s="10"/>
      <c r="AJ3" s="10"/>
      <c r="AL3" s="7"/>
      <c r="AM3" s="7"/>
      <c r="AN3" s="7"/>
      <c r="AO3" s="7"/>
      <c r="AP3" s="7"/>
      <c r="AQ3" s="7"/>
    </row>
    <row r="4" customFormat="false" ht="13.5" hidden="false" customHeight="true" outlineLevel="0" collapsed="false">
      <c r="A4" s="11"/>
      <c r="B4" s="11"/>
      <c r="C4" s="19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4"/>
      <c r="Q4" s="14"/>
      <c r="R4" s="14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5" t="n">
        <v>43497</v>
      </c>
      <c r="AF4" s="15"/>
      <c r="AG4" s="15"/>
      <c r="AH4" s="15" t="n">
        <v>43524</v>
      </c>
      <c r="AI4" s="15"/>
      <c r="AJ4" s="15"/>
      <c r="AK4" s="11"/>
      <c r="AL4" s="16"/>
      <c r="AM4" s="16"/>
      <c r="AN4" s="16"/>
      <c r="AO4" s="17" t="n">
        <f aca="true">TODAY()</f>
        <v>43522</v>
      </c>
      <c r="AP4" s="17"/>
      <c r="AQ4" s="17"/>
    </row>
    <row r="5" customFormat="false" ht="12.75" hidden="false" customHeight="false" outlineLevel="0" collapsed="false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  <c r="Q5" s="20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customFormat="false" ht="12.75" hidden="false" customHeight="true" outlineLevel="0" collapsed="false">
      <c r="A6" s="21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4"/>
      <c r="Q6" s="14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K6" s="11"/>
    </row>
    <row r="7" customFormat="false" ht="16.5" hidden="false" customHeight="true" outlineLevel="0" collapsed="false">
      <c r="A7" s="11"/>
      <c r="B7" s="22"/>
      <c r="C7" s="194"/>
      <c r="D7" s="11"/>
      <c r="E7" s="11"/>
      <c r="F7" s="11"/>
      <c r="G7" s="11"/>
      <c r="H7" s="11"/>
      <c r="I7" s="24" t="s">
        <v>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3"/>
      <c r="W7" s="23"/>
      <c r="X7" s="23"/>
      <c r="Y7" s="23"/>
      <c r="Z7" s="23"/>
      <c r="AA7" s="23"/>
      <c r="AB7" s="23"/>
      <c r="AC7" s="23"/>
      <c r="AD7" s="23"/>
      <c r="AE7" s="27"/>
      <c r="AF7" s="27"/>
      <c r="AG7" s="27"/>
      <c r="AH7" s="27"/>
      <c r="AI7" s="27"/>
      <c r="AJ7" s="27"/>
      <c r="AK7" s="27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customFormat="false" ht="18" hidden="false" customHeight="true" outlineLevel="0" collapsed="false">
      <c r="A8" s="11"/>
      <c r="B8" s="11"/>
      <c r="C8" s="193"/>
      <c r="D8" s="11"/>
      <c r="E8" s="11"/>
      <c r="F8" s="22"/>
      <c r="G8" s="22"/>
      <c r="H8" s="29" t="s">
        <v>10</v>
      </c>
      <c r="I8" s="29"/>
      <c r="J8" s="29"/>
      <c r="K8" s="29"/>
      <c r="L8" s="29"/>
      <c r="M8" s="29"/>
      <c r="N8" s="29"/>
      <c r="O8" s="29"/>
      <c r="P8" s="29"/>
      <c r="Q8" s="29"/>
      <c r="R8" s="30" t="s">
        <v>11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27"/>
      <c r="AM8" s="27"/>
      <c r="AN8" s="27"/>
      <c r="AO8" s="27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customFormat="false" ht="13.5" hidden="false" customHeight="false" outlineLevel="0" collapsed="false"/>
    <row r="10" s="40" customFormat="true" ht="19.5" hidden="false" customHeight="true" outlineLevel="0" collapsed="false">
      <c r="A10" s="31" t="s">
        <v>12</v>
      </c>
      <c r="B10" s="31" t="s">
        <v>13</v>
      </c>
      <c r="C10" s="196" t="s">
        <v>14</v>
      </c>
      <c r="D10" s="31" t="s">
        <v>15</v>
      </c>
      <c r="E10" s="32" t="s">
        <v>16</v>
      </c>
      <c r="F10" s="33" t="s">
        <v>17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 t="s">
        <v>18</v>
      </c>
      <c r="AL10" s="35" t="s">
        <v>19</v>
      </c>
      <c r="AM10" s="36" t="s">
        <v>20</v>
      </c>
      <c r="AN10" s="37" t="s">
        <v>21</v>
      </c>
      <c r="AO10" s="36" t="s">
        <v>22</v>
      </c>
      <c r="AP10" s="38" t="s">
        <v>23</v>
      </c>
      <c r="AQ10" s="36" t="s">
        <v>24</v>
      </c>
      <c r="AR10" s="38" t="s">
        <v>25</v>
      </c>
      <c r="AS10" s="38" t="s">
        <v>26</v>
      </c>
      <c r="AT10" s="38" t="s">
        <v>27</v>
      </c>
      <c r="AU10" s="38" t="s">
        <v>28</v>
      </c>
      <c r="AV10" s="38" t="s">
        <v>29</v>
      </c>
      <c r="AW10" s="38" t="s">
        <v>30</v>
      </c>
      <c r="AX10" s="38" t="s">
        <v>31</v>
      </c>
      <c r="AY10" s="38" t="s">
        <v>32</v>
      </c>
      <c r="AZ10" s="38" t="s">
        <v>33</v>
      </c>
      <c r="BA10" s="39" t="s">
        <v>34</v>
      </c>
    </row>
    <row r="11" s="40" customFormat="true" ht="146.45" hidden="false" customHeight="true" outlineLevel="0" collapsed="false">
      <c r="A11" s="31"/>
      <c r="B11" s="31"/>
      <c r="C11" s="196"/>
      <c r="D11" s="31"/>
      <c r="E11" s="32"/>
      <c r="F11" s="41" t="n">
        <v>1</v>
      </c>
      <c r="G11" s="42" t="n">
        <v>2</v>
      </c>
      <c r="H11" s="42" t="n">
        <v>3</v>
      </c>
      <c r="I11" s="42" t="n">
        <v>4</v>
      </c>
      <c r="J11" s="42" t="n">
        <v>5</v>
      </c>
      <c r="K11" s="42" t="n">
        <v>6</v>
      </c>
      <c r="L11" s="42" t="n">
        <v>7</v>
      </c>
      <c r="M11" s="42" t="n">
        <v>8</v>
      </c>
      <c r="N11" s="42" t="n">
        <v>9</v>
      </c>
      <c r="O11" s="42" t="n">
        <v>10</v>
      </c>
      <c r="P11" s="42" t="n">
        <v>11</v>
      </c>
      <c r="Q11" s="42" t="n">
        <v>12</v>
      </c>
      <c r="R11" s="42" t="n">
        <v>13</v>
      </c>
      <c r="S11" s="42" t="n">
        <v>14</v>
      </c>
      <c r="T11" s="42" t="n">
        <v>15</v>
      </c>
      <c r="U11" s="42" t="n">
        <v>16</v>
      </c>
      <c r="V11" s="42" t="n">
        <v>17</v>
      </c>
      <c r="W11" s="42" t="n">
        <v>18</v>
      </c>
      <c r="X11" s="42" t="n">
        <v>19</v>
      </c>
      <c r="Y11" s="42" t="n">
        <v>20</v>
      </c>
      <c r="Z11" s="42" t="n">
        <v>21</v>
      </c>
      <c r="AA11" s="42" t="n">
        <v>22</v>
      </c>
      <c r="AB11" s="42" t="n">
        <v>23</v>
      </c>
      <c r="AC11" s="42" t="n">
        <v>24</v>
      </c>
      <c r="AD11" s="42" t="n">
        <v>25</v>
      </c>
      <c r="AE11" s="42" t="n">
        <v>26</v>
      </c>
      <c r="AF11" s="42" t="n">
        <v>27</v>
      </c>
      <c r="AG11" s="42" t="n">
        <v>28</v>
      </c>
      <c r="AH11" s="42"/>
      <c r="AI11" s="42"/>
      <c r="AJ11" s="45"/>
      <c r="AK11" s="34"/>
      <c r="AL11" s="35"/>
      <c r="AM11" s="36"/>
      <c r="AN11" s="37"/>
      <c r="AO11" s="36"/>
      <c r="AP11" s="38"/>
      <c r="AQ11" s="36"/>
      <c r="AR11" s="38"/>
      <c r="AS11" s="38"/>
      <c r="AT11" s="38"/>
      <c r="AU11" s="38"/>
      <c r="AV11" s="38"/>
      <c r="AW11" s="38"/>
      <c r="AX11" s="38"/>
      <c r="AY11" s="38"/>
      <c r="AZ11" s="38"/>
      <c r="BA11" s="39"/>
    </row>
    <row r="12" s="40" customFormat="true" ht="35.25" hidden="false" customHeight="true" outlineLevel="0" collapsed="false">
      <c r="A12" s="46"/>
      <c r="B12" s="47"/>
      <c r="C12" s="197"/>
      <c r="D12" s="47"/>
      <c r="E12" s="46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52"/>
      <c r="AK12" s="53" t="s">
        <v>35</v>
      </c>
      <c r="AL12" s="54" t="s">
        <v>36</v>
      </c>
      <c r="AM12" s="54" t="s">
        <v>37</v>
      </c>
      <c r="AN12" s="55" t="s">
        <v>37</v>
      </c>
      <c r="AO12" s="54"/>
      <c r="AP12" s="54" t="s">
        <v>38</v>
      </c>
      <c r="AQ12" s="54" t="s">
        <v>39</v>
      </c>
      <c r="AR12" s="54" t="s">
        <v>40</v>
      </c>
      <c r="AS12" s="54" t="s">
        <v>41</v>
      </c>
      <c r="AT12" s="54" t="s">
        <v>42</v>
      </c>
      <c r="AU12" s="54" t="s">
        <v>43</v>
      </c>
      <c r="AV12" s="54" t="s">
        <v>44</v>
      </c>
      <c r="AW12" s="54" t="s">
        <v>45</v>
      </c>
      <c r="AX12" s="54" t="s">
        <v>46</v>
      </c>
      <c r="AY12" s="54" t="s">
        <v>47</v>
      </c>
      <c r="AZ12" s="54" t="s">
        <v>48</v>
      </c>
      <c r="BA12" s="56" t="s">
        <v>49</v>
      </c>
    </row>
    <row r="13" customFormat="false" ht="15" hidden="false" customHeight="true" outlineLevel="0" collapsed="false">
      <c r="A13" s="57" t="n">
        <v>1</v>
      </c>
      <c r="B13" s="58" t="str">
        <f aca="false">IFERROR(VLOOKUP($C13,Списки!$A$1:$C$3999,2,0),"")</f>
        <v/>
      </c>
      <c r="C13" s="102"/>
      <c r="D13" s="60" t="str">
        <f aca="false">IFERROR(VLOOKUP($C13,Списки!$A$1:$C$3999,3,0),"")</f>
        <v/>
      </c>
      <c r="E13" s="0"/>
      <c r="F13" s="61" t="str">
        <f aca="false">VLOOKUP(F$11,Графік!$I$5:$L$32,3,0)</f>
        <v>Р</v>
      </c>
      <c r="G13" s="62" t="str">
        <f aca="false">VLOOKUP(G$11,Графік!$I$5:$L$32,3,0)</f>
        <v>Р</v>
      </c>
      <c r="H13" s="62" t="str">
        <f aca="false">VLOOKUP(H$11,Графік!$I$5:$L$32,3,0)</f>
        <v>Р</v>
      </c>
      <c r="I13" s="62" t="str">
        <f aca="false">VLOOKUP(I$11,Графік!$I$5:$L$32,3,0)</f>
        <v>Р</v>
      </c>
      <c r="J13" s="62" t="str">
        <f aca="false">VLOOKUP(J$11,Графік!$I$5:$L$32,3,0)</f>
        <v>ВВ</v>
      </c>
      <c r="K13" s="62" t="str">
        <f aca="false">VLOOKUP(K$11,Графік!$I$5:$L$32,3,0)</f>
        <v>ВВ</v>
      </c>
      <c r="L13" s="62" t="str">
        <f aca="false">VLOOKUP(L$11,Графік!$I$5:$L$32,3,0)</f>
        <v>Р</v>
      </c>
      <c r="M13" s="62" t="str">
        <f aca="false">VLOOKUP(M$11,Графік!$I$5:$L$32,3,0)</f>
        <v>Р</v>
      </c>
      <c r="N13" s="62" t="str">
        <f aca="false">VLOOKUP(N$11,Графік!$I$5:$L$32,3,0)</f>
        <v>Р</v>
      </c>
      <c r="O13" s="62" t="str">
        <f aca="false">VLOOKUP(O$11,Графік!$I$5:$L$32,3,0)</f>
        <v>Р</v>
      </c>
      <c r="P13" s="62" t="str">
        <f aca="false">VLOOKUP(P$11,Графік!$I$5:$L$32,3,0)</f>
        <v>ВВ</v>
      </c>
      <c r="Q13" s="62" t="str">
        <f aca="false">VLOOKUP(Q$11,Графік!$I$5:$L$32,3,0)</f>
        <v>ВВ</v>
      </c>
      <c r="R13" s="62" t="str">
        <f aca="false">VLOOKUP(R$11,Графік!$I$5:$L$32,3,0)</f>
        <v>Р</v>
      </c>
      <c r="S13" s="62" t="str">
        <f aca="false">VLOOKUP(S$11,Графік!$I$5:$L$32,3,0)</f>
        <v>Р</v>
      </c>
      <c r="T13" s="62" t="str">
        <f aca="false">VLOOKUP(T$11,Графік!$I$5:$L$32,3,0)</f>
        <v>Р</v>
      </c>
      <c r="U13" s="62" t="str">
        <f aca="false">VLOOKUP(U$11,Графік!$I$5:$L$32,3,0)</f>
        <v>Р</v>
      </c>
      <c r="V13" s="62" t="str">
        <f aca="false">VLOOKUP(V$11,Графік!$I$5:$L$32,3,0)</f>
        <v>ВВ</v>
      </c>
      <c r="W13" s="62" t="str">
        <f aca="false">VLOOKUP(W$11,Графік!$I$5:$L$32,3,0)</f>
        <v>ВВ</v>
      </c>
      <c r="X13" s="62" t="str">
        <f aca="false">VLOOKUP(X$11,Графік!$I$5:$L$32,3,0)</f>
        <v>Р</v>
      </c>
      <c r="Y13" s="62" t="str">
        <f aca="false">VLOOKUP(Y$11,Графік!$I$5:$L$32,3,0)</f>
        <v>Р</v>
      </c>
      <c r="Z13" s="62" t="str">
        <f aca="false">VLOOKUP(Z$11,Графік!$I$5:$L$32,3,0)</f>
        <v>Р</v>
      </c>
      <c r="AA13" s="62" t="str">
        <f aca="false">VLOOKUP(AA$11,Графік!$I$5:$L$32,3,0)</f>
        <v>Р</v>
      </c>
      <c r="AB13" s="62" t="str">
        <f aca="false">VLOOKUP(AB$11,Графік!$I$5:$L$32,3,0)</f>
        <v>ВВ</v>
      </c>
      <c r="AC13" s="62" t="str">
        <f aca="false">VLOOKUP(AC$11,Графік!$I$5:$L$32,3,0)</f>
        <v>ВВ</v>
      </c>
      <c r="AD13" s="62" t="str">
        <f aca="false">VLOOKUP(AD$11,Графік!$I$5:$L$32,3,0)</f>
        <v>Р</v>
      </c>
      <c r="AE13" s="62" t="str">
        <f aca="false">VLOOKUP(AE$11,Графік!$I$5:$L$32,3,0)</f>
        <v>Р</v>
      </c>
      <c r="AF13" s="62" t="str">
        <f aca="false">VLOOKUP(AF$11,Графік!$I$5:$L$32,3,0)</f>
        <v>Р</v>
      </c>
      <c r="AG13" s="62" t="str">
        <f aca="false">VLOOKUP(AG$11,Графік!$I$5:$L$32,3,0)</f>
        <v>Р</v>
      </c>
      <c r="AH13" s="62"/>
      <c r="AI13" s="62"/>
      <c r="AJ13" s="62"/>
      <c r="AK13" s="66" t="n">
        <f aca="false">SUMIF($F13:$AJ16,"Р",$F14:$AJ14)</f>
        <v>160</v>
      </c>
      <c r="AL13" s="67" t="n">
        <f aca="false">SUMIF($F15:$AJ16,"НУ",$F16:$AJ16)</f>
        <v>0</v>
      </c>
      <c r="AM13" s="68" t="n">
        <f aca="false">SUMIF(F13:AJ16,"РВ",F14:AJ14)</f>
        <v>0</v>
      </c>
      <c r="AN13" s="69" t="n">
        <f aca="false">AK13+AL13+AM13</f>
        <v>160</v>
      </c>
      <c r="AO13" s="70" t="n">
        <f aca="false">COUNTIF($F13:$AJ16,"=Р")</f>
        <v>20</v>
      </c>
      <c r="AP13" s="70" t="n">
        <f aca="false">COUNTIF($F13:$AJ16,"=ВВ")</f>
        <v>8</v>
      </c>
      <c r="AQ13" s="70" t="n">
        <f aca="false">COUNTIF($F13:$AJ16,"=В")</f>
        <v>0</v>
      </c>
      <c r="AR13" s="71" t="n">
        <f aca="false">COUNTIF($F13:$AJ16,"=НА")</f>
        <v>0</v>
      </c>
      <c r="AS13" s="71" t="n">
        <f aca="false">COUNTIF(F13:AJ16,"=ТН")</f>
        <v>0</v>
      </c>
      <c r="AT13" s="71" t="n">
        <f aca="false">COUNTIF($F13:$AJ16,"=ВД")</f>
        <v>0</v>
      </c>
      <c r="AU13" s="71" t="n">
        <f aca="false">COUNTIF($F13:$AJ16,"=ВП")</f>
        <v>0</v>
      </c>
      <c r="AV13" s="71" t="n">
        <f aca="false">COUNTIF($F13:$AJ16,"=ДД")</f>
        <v>0</v>
      </c>
      <c r="AW13" s="71" t="n">
        <f aca="false">COUNTIF($F13:$AJ16,"=П")</f>
        <v>0</v>
      </c>
      <c r="AX13" s="71" t="n">
        <f aca="false">COUNTIF($F13:$AJ16,"=ПР")</f>
        <v>0</v>
      </c>
      <c r="AY13" s="72" t="n">
        <f aca="false">COUNTIF($F13:$AJ16,"=І")</f>
        <v>0</v>
      </c>
      <c r="AZ13" s="72" t="n">
        <f aca="false">COUNTIF($F13:$AJ16,"=НЗ")</f>
        <v>0</v>
      </c>
      <c r="BA13" s="73" t="str">
        <f aca="false">IF(C13&gt;1,Графік!$L$36,"")</f>
        <v/>
      </c>
    </row>
    <row r="14" s="80" customFormat="true" ht="15" hidden="false" customHeight="true" outlineLevel="0" collapsed="false">
      <c r="A14" s="57"/>
      <c r="B14" s="58"/>
      <c r="C14" s="102"/>
      <c r="D14" s="60"/>
      <c r="E14" s="74"/>
      <c r="F14" s="75" t="n">
        <f aca="false">IF(F13="Р",8,"")</f>
        <v>8</v>
      </c>
      <c r="G14" s="170" t="n">
        <f aca="false">IF(G13="Р",8,"")</f>
        <v>8</v>
      </c>
      <c r="H14" s="170" t="n">
        <f aca="false">IF(H13="Р",8,"")</f>
        <v>8</v>
      </c>
      <c r="I14" s="170" t="n">
        <f aca="false">IF(I13="Р",8,"")</f>
        <v>8</v>
      </c>
      <c r="J14" s="170" t="str">
        <f aca="false">IF(J13="Р",8,"")</f>
        <v/>
      </c>
      <c r="K14" s="170" t="str">
        <f aca="false">IF(K13="Р",8,"")</f>
        <v/>
      </c>
      <c r="L14" s="170" t="n">
        <f aca="false">IF(L13="Р",8,"")</f>
        <v>8</v>
      </c>
      <c r="M14" s="170" t="n">
        <f aca="false">IF(M13="Р",8,"")</f>
        <v>8</v>
      </c>
      <c r="N14" s="170" t="n">
        <f aca="false">IF(N13="Р",8,"")</f>
        <v>8</v>
      </c>
      <c r="O14" s="170" t="n">
        <f aca="false">IF(O13="Р",8,"")</f>
        <v>8</v>
      </c>
      <c r="P14" s="170" t="str">
        <f aca="false">IF(P13="Р",8,"")</f>
        <v/>
      </c>
      <c r="Q14" s="170" t="str">
        <f aca="false">IF(Q13="Р",8,"")</f>
        <v/>
      </c>
      <c r="R14" s="170" t="n">
        <f aca="false">IF(R13="Р",8,"")</f>
        <v>8</v>
      </c>
      <c r="S14" s="170" t="n">
        <f aca="false">IF(S13="Р",8,"")</f>
        <v>8</v>
      </c>
      <c r="T14" s="170" t="n">
        <f aca="false">IF(T13="Р",8,"")</f>
        <v>8</v>
      </c>
      <c r="U14" s="170" t="n">
        <f aca="false">IF(U13="Р",8,"")</f>
        <v>8</v>
      </c>
      <c r="V14" s="170" t="str">
        <f aca="false">IF(V13="Р",8,"")</f>
        <v/>
      </c>
      <c r="W14" s="170" t="str">
        <f aca="false">IF(W13="Р",8,"")</f>
        <v/>
      </c>
      <c r="X14" s="170" t="n">
        <f aca="false">IF(X13="Р",8,"")</f>
        <v>8</v>
      </c>
      <c r="Y14" s="170" t="n">
        <f aca="false">IF(Y13="Р",8,"")</f>
        <v>8</v>
      </c>
      <c r="Z14" s="170" t="n">
        <f aca="false">IF(Z13="Р",8,"")</f>
        <v>8</v>
      </c>
      <c r="AA14" s="170" t="n">
        <f aca="false">IF(AA13="Р",8,"")</f>
        <v>8</v>
      </c>
      <c r="AB14" s="170" t="str">
        <f aca="false">IF(AB13="Р",8,"")</f>
        <v/>
      </c>
      <c r="AC14" s="170" t="str">
        <f aca="false">IF(AC13="Р",8,"")</f>
        <v/>
      </c>
      <c r="AD14" s="170" t="n">
        <f aca="false">IF(AD13="Р",8,"")</f>
        <v>8</v>
      </c>
      <c r="AE14" s="170" t="n">
        <f aca="false">IF(AE13="Р",8,"")</f>
        <v>8</v>
      </c>
      <c r="AF14" s="170" t="n">
        <f aca="false">IF(AF13="Р",8,"")</f>
        <v>8</v>
      </c>
      <c r="AG14" s="170" t="n">
        <f aca="false">IF(AG13="Р",8,"")</f>
        <v>8</v>
      </c>
      <c r="AH14" s="170"/>
      <c r="AI14" s="170"/>
      <c r="AJ14" s="170"/>
      <c r="AK14" s="66"/>
      <c r="AL14" s="67"/>
      <c r="AM14" s="68"/>
      <c r="AN14" s="69"/>
      <c r="AO14" s="70"/>
      <c r="AP14" s="70"/>
      <c r="AQ14" s="70"/>
      <c r="AR14" s="71"/>
      <c r="AS14" s="71"/>
      <c r="AT14" s="71"/>
      <c r="AU14" s="71"/>
      <c r="AV14" s="71"/>
      <c r="AW14" s="71"/>
      <c r="AX14" s="71"/>
      <c r="AY14" s="72"/>
      <c r="AZ14" s="72"/>
      <c r="BA14" s="73"/>
    </row>
    <row r="15" customFormat="false" ht="15" hidden="false" customHeight="true" outlineLevel="0" collapsed="false">
      <c r="A15" s="57"/>
      <c r="B15" s="58"/>
      <c r="C15" s="102"/>
      <c r="D15" s="60"/>
      <c r="E15" s="74"/>
      <c r="F15" s="81" t="str">
        <f aca="false">IF(F16&gt;0,"НУ","")</f>
        <v/>
      </c>
      <c r="G15" s="183" t="str">
        <f aca="false">IF(G16&gt;0,"НУ","")</f>
        <v/>
      </c>
      <c r="H15" s="183" t="str">
        <f aca="false">IF(H16&gt;0,"НУ","")</f>
        <v/>
      </c>
      <c r="I15" s="183" t="str">
        <f aca="false">IF(I16&gt;0,"НУ","")</f>
        <v/>
      </c>
      <c r="J15" s="183" t="str">
        <f aca="false">IF(J16&gt;0,"НУ","")</f>
        <v/>
      </c>
      <c r="K15" s="183" t="str">
        <f aca="false">IF(K16&gt;0,"НУ","")</f>
        <v/>
      </c>
      <c r="L15" s="183" t="str">
        <f aca="false">IF(L16&gt;0,"НУ","")</f>
        <v/>
      </c>
      <c r="M15" s="183" t="str">
        <f aca="false">IF(M16&gt;0,"НУ","")</f>
        <v/>
      </c>
      <c r="N15" s="183" t="str">
        <f aca="false">IF(N16&gt;0,"НУ","")</f>
        <v/>
      </c>
      <c r="O15" s="183" t="str">
        <f aca="false">IF(O16&gt;0,"НУ","")</f>
        <v/>
      </c>
      <c r="P15" s="183" t="str">
        <f aca="false">IF(P16&gt;0,"НУ","")</f>
        <v/>
      </c>
      <c r="Q15" s="183" t="str">
        <f aca="false">IF(Q16&gt;0,"НУ","")</f>
        <v/>
      </c>
      <c r="R15" s="183" t="str">
        <f aca="false">IF(R16&gt;0,"НУ","")</f>
        <v/>
      </c>
      <c r="S15" s="183" t="str">
        <f aca="false">IF(S16&gt;0,"НУ","")</f>
        <v/>
      </c>
      <c r="T15" s="183" t="str">
        <f aca="false">IF(T16&gt;0,"НУ","")</f>
        <v/>
      </c>
      <c r="U15" s="183" t="str">
        <f aca="false">IF(U16&gt;0,"НУ","")</f>
        <v/>
      </c>
      <c r="V15" s="183" t="str">
        <f aca="false">IF(V16&gt;0,"НУ","")</f>
        <v/>
      </c>
      <c r="W15" s="183" t="str">
        <f aca="false">IF(W16&gt;0,"НУ","")</f>
        <v/>
      </c>
      <c r="X15" s="183" t="str">
        <f aca="false">IF(X16&gt;0,"НУ","")</f>
        <v/>
      </c>
      <c r="Y15" s="183" t="str">
        <f aca="false">IF(Y16&gt;0,"НУ","")</f>
        <v/>
      </c>
      <c r="Z15" s="183" t="str">
        <f aca="false">IF(Z16&gt;0,"НУ","")</f>
        <v/>
      </c>
      <c r="AA15" s="183" t="str">
        <f aca="false">IF(AA16&gt;0,"НУ","")</f>
        <v/>
      </c>
      <c r="AB15" s="183" t="str">
        <f aca="false">IF(AB16&gt;0,"НУ","")</f>
        <v/>
      </c>
      <c r="AC15" s="183" t="str">
        <f aca="false">IF(AC16&gt;0,"НУ","")</f>
        <v/>
      </c>
      <c r="AD15" s="183" t="str">
        <f aca="false">IF(AD16&gt;0,"НУ","")</f>
        <v/>
      </c>
      <c r="AE15" s="183" t="str">
        <f aca="false">IF(AE16&gt;0,"НУ","")</f>
        <v/>
      </c>
      <c r="AF15" s="183" t="str">
        <f aca="false">IF(AF16&gt;0,"НУ","")</f>
        <v/>
      </c>
      <c r="AG15" s="183" t="str">
        <f aca="false">IF(AG16&gt;0,"НУ","")</f>
        <v/>
      </c>
      <c r="AH15" s="183" t="str">
        <f aca="false">IF(AH16&gt;0,"НУ","")</f>
        <v/>
      </c>
      <c r="AI15" s="183" t="str">
        <f aca="false">IF(AI16&gt;0,"НУ","")</f>
        <v/>
      </c>
      <c r="AJ15" s="183" t="str">
        <f aca="false">IF(AJ16&gt;0,"НУ","")</f>
        <v/>
      </c>
      <c r="AK15" s="66"/>
      <c r="AL15" s="67"/>
      <c r="AM15" s="68"/>
      <c r="AN15" s="69"/>
      <c r="AO15" s="70"/>
      <c r="AP15" s="70"/>
      <c r="AQ15" s="70"/>
      <c r="AR15" s="71"/>
      <c r="AS15" s="71"/>
      <c r="AT15" s="71"/>
      <c r="AU15" s="71"/>
      <c r="AV15" s="71"/>
      <c r="AW15" s="71"/>
      <c r="AX15" s="71"/>
      <c r="AY15" s="72"/>
      <c r="AZ15" s="72"/>
      <c r="BA15" s="73"/>
    </row>
    <row r="16" s="80" customFormat="true" ht="15" hidden="false" customHeight="true" outlineLevel="0" collapsed="false">
      <c r="A16" s="57"/>
      <c r="B16" s="58"/>
      <c r="C16" s="102"/>
      <c r="D16" s="60"/>
      <c r="E16" s="86"/>
      <c r="F16" s="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7"/>
      <c r="AI16" s="187"/>
      <c r="AJ16" s="187"/>
      <c r="AK16" s="66"/>
      <c r="AL16" s="67"/>
      <c r="AM16" s="68"/>
      <c r="AN16" s="69"/>
      <c r="AO16" s="70"/>
      <c r="AP16" s="70"/>
      <c r="AQ16" s="70"/>
      <c r="AR16" s="71"/>
      <c r="AS16" s="71"/>
      <c r="AT16" s="71"/>
      <c r="AU16" s="71"/>
      <c r="AV16" s="71"/>
      <c r="AW16" s="71"/>
      <c r="AX16" s="71"/>
      <c r="AY16" s="72"/>
      <c r="AZ16" s="72"/>
      <c r="BA16" s="73"/>
    </row>
    <row r="17" customFormat="false" ht="15" hidden="false" customHeight="true" outlineLevel="0" collapsed="false">
      <c r="A17" s="57" t="n">
        <v>2</v>
      </c>
      <c r="B17" s="58" t="str">
        <f aca="false">IFERROR(VLOOKUP($C17,Списки!$A$1:$C$3999,2,0),"")</f>
        <v/>
      </c>
      <c r="C17" s="102"/>
      <c r="D17" s="60" t="str">
        <f aca="false">IFERROR(VLOOKUP($C17,Списки!$A$1:$C$3999,3,0),"")</f>
        <v/>
      </c>
      <c r="E17" s="92"/>
      <c r="F17" s="61" t="str">
        <f aca="false">VLOOKUP(F$11,Графік!$I$5:$L$32,3,0)</f>
        <v>Р</v>
      </c>
      <c r="G17" s="62" t="str">
        <f aca="false">VLOOKUP(G$11,Графік!$I$5:$L$32,3,0)</f>
        <v>Р</v>
      </c>
      <c r="H17" s="62" t="str">
        <f aca="false">VLOOKUP(H$11,Графік!$I$5:$L$32,3,0)</f>
        <v>Р</v>
      </c>
      <c r="I17" s="62" t="str">
        <f aca="false">VLOOKUP(I$11,Графік!$I$5:$L$32,3,0)</f>
        <v>Р</v>
      </c>
      <c r="J17" s="62" t="str">
        <f aca="false">VLOOKUP(J$11,Графік!$I$5:$L$32,3,0)</f>
        <v>ВВ</v>
      </c>
      <c r="K17" s="62" t="str">
        <f aca="false">VLOOKUP(K$11,Графік!$I$5:$L$32,3,0)</f>
        <v>ВВ</v>
      </c>
      <c r="L17" s="62" t="str">
        <f aca="false">VLOOKUP(L$11,Графік!$I$5:$L$32,3,0)</f>
        <v>Р</v>
      </c>
      <c r="M17" s="62" t="str">
        <f aca="false">VLOOKUP(M$11,Графік!$I$5:$L$32,3,0)</f>
        <v>Р</v>
      </c>
      <c r="N17" s="62" t="str">
        <f aca="false">VLOOKUP(N$11,Графік!$I$5:$L$32,3,0)</f>
        <v>Р</v>
      </c>
      <c r="O17" s="62" t="str">
        <f aca="false">VLOOKUP(O$11,Графік!$I$5:$L$32,3,0)</f>
        <v>Р</v>
      </c>
      <c r="P17" s="62" t="str">
        <f aca="false">VLOOKUP(P$11,Графік!$I$5:$L$32,3,0)</f>
        <v>ВВ</v>
      </c>
      <c r="Q17" s="62" t="str">
        <f aca="false">VLOOKUP(Q$11,Графік!$I$5:$L$32,3,0)</f>
        <v>ВВ</v>
      </c>
      <c r="R17" s="62" t="str">
        <f aca="false">VLOOKUP(R$11,Графік!$I$5:$L$32,3,0)</f>
        <v>Р</v>
      </c>
      <c r="S17" s="62" t="str">
        <f aca="false">VLOOKUP(S$11,Графік!$I$5:$L$32,3,0)</f>
        <v>Р</v>
      </c>
      <c r="T17" s="62" t="str">
        <f aca="false">VLOOKUP(T$11,Графік!$I$5:$L$32,3,0)</f>
        <v>Р</v>
      </c>
      <c r="U17" s="62" t="str">
        <f aca="false">VLOOKUP(U$11,Графік!$I$5:$L$32,3,0)</f>
        <v>Р</v>
      </c>
      <c r="V17" s="62" t="str">
        <f aca="false">VLOOKUP(V$11,Графік!$I$5:$L$32,3,0)</f>
        <v>ВВ</v>
      </c>
      <c r="W17" s="62" t="str">
        <f aca="false">VLOOKUP(W$11,Графік!$I$5:$L$32,3,0)</f>
        <v>ВВ</v>
      </c>
      <c r="X17" s="62" t="str">
        <f aca="false">VLOOKUP(X$11,Графік!$I$5:$L$32,3,0)</f>
        <v>Р</v>
      </c>
      <c r="Y17" s="62" t="str">
        <f aca="false">VLOOKUP(Y$11,Графік!$I$5:$L$32,3,0)</f>
        <v>Р</v>
      </c>
      <c r="Z17" s="62" t="str">
        <f aca="false">VLOOKUP(Z$11,Графік!$I$5:$L$32,3,0)</f>
        <v>Р</v>
      </c>
      <c r="AA17" s="62" t="str">
        <f aca="false">VLOOKUP(AA$11,Графік!$I$5:$L$32,3,0)</f>
        <v>Р</v>
      </c>
      <c r="AB17" s="62" t="str">
        <f aca="false">VLOOKUP(AB$11,Графік!$I$5:$L$32,3,0)</f>
        <v>ВВ</v>
      </c>
      <c r="AC17" s="62" t="str">
        <f aca="false">VLOOKUP(AC$11,Графік!$I$5:$L$32,3,0)</f>
        <v>ВВ</v>
      </c>
      <c r="AD17" s="62" t="str">
        <f aca="false">VLOOKUP(AD$11,Графік!$I$5:$L$32,3,0)</f>
        <v>Р</v>
      </c>
      <c r="AE17" s="62" t="str">
        <f aca="false">VLOOKUP(AE$11,Графік!$I$5:$L$32,3,0)</f>
        <v>Р</v>
      </c>
      <c r="AF17" s="62" t="str">
        <f aca="false">VLOOKUP(AF$11,Графік!$I$5:$L$32,3,0)</f>
        <v>Р</v>
      </c>
      <c r="AG17" s="62" t="str">
        <f aca="false">VLOOKUP(AG$11,Графік!$I$5:$L$32,3,0)</f>
        <v>Р</v>
      </c>
      <c r="AH17" s="62"/>
      <c r="AI17" s="62"/>
      <c r="AJ17" s="62"/>
      <c r="AK17" s="93" t="n">
        <f aca="false">SUMIF($F17:$AJ20,"Р",$F18:$AJ18)</f>
        <v>160</v>
      </c>
      <c r="AL17" s="94" t="n">
        <f aca="false">SUMIF($F19:$AJ20,"НУ",$F20:$AJ20)</f>
        <v>0</v>
      </c>
      <c r="AM17" s="95" t="n">
        <f aca="false">SUMIF(F17:AJ20,"РВ",F18:AJ18)</f>
        <v>0</v>
      </c>
      <c r="AN17" s="96" t="n">
        <f aca="false">AK17+AL17+AM17</f>
        <v>160</v>
      </c>
      <c r="AO17" s="70" t="n">
        <f aca="false">COUNTIF($F17:$AJ20,"=Р")</f>
        <v>20</v>
      </c>
      <c r="AP17" s="97" t="n">
        <f aca="false">COUNTIF($F17:$AJ20,"=ВВ")</f>
        <v>8</v>
      </c>
      <c r="AQ17" s="97" t="n">
        <f aca="false">COUNTIF($F17:$AJ20,"=В")</f>
        <v>0</v>
      </c>
      <c r="AR17" s="98" t="n">
        <f aca="false">COUNTIF($F17:$AJ20,"=НА")</f>
        <v>0</v>
      </c>
      <c r="AS17" s="98" t="n">
        <f aca="false">COUNTIF(F17:AJ20,"=ТН")</f>
        <v>0</v>
      </c>
      <c r="AT17" s="98" t="n">
        <f aca="false">COUNTIF($F17:$AJ20,"=ВД")</f>
        <v>0</v>
      </c>
      <c r="AU17" s="98" t="n">
        <f aca="false">COUNTIF($F17:$AJ20,"=ВП")</f>
        <v>0</v>
      </c>
      <c r="AV17" s="98" t="n">
        <f aca="false">COUNTIF($F17:$AJ20,"=ДД")</f>
        <v>0</v>
      </c>
      <c r="AW17" s="98" t="n">
        <f aca="false">COUNTIF($F17:$AJ20,"=П")</f>
        <v>0</v>
      </c>
      <c r="AX17" s="98" t="n">
        <f aca="false">COUNTIF($F17:$AJ20,"=ПР")</f>
        <v>0</v>
      </c>
      <c r="AY17" s="99" t="n">
        <f aca="false">COUNTIF($F17:$AJ20,"=І")</f>
        <v>0</v>
      </c>
      <c r="AZ17" s="99" t="n">
        <f aca="false">COUNTIF($F17:$AJ20,"=НЗ")</f>
        <v>0</v>
      </c>
      <c r="BA17" s="73" t="str">
        <f aca="false">IF(C17&gt;1,Графік!$L$36,"")</f>
        <v/>
      </c>
    </row>
    <row r="18" customFormat="false" ht="15" hidden="false" customHeight="true" outlineLevel="0" collapsed="false">
      <c r="A18" s="57"/>
      <c r="B18" s="58"/>
      <c r="C18" s="102"/>
      <c r="D18" s="60"/>
      <c r="E18" s="100"/>
      <c r="F18" s="75" t="n">
        <f aca="false">IF(F17="Р",8,"")</f>
        <v>8</v>
      </c>
      <c r="G18" s="170" t="n">
        <f aca="false">IF(G17="Р",8,"")</f>
        <v>8</v>
      </c>
      <c r="H18" s="170" t="n">
        <f aca="false">IF(H17="Р",8,"")</f>
        <v>8</v>
      </c>
      <c r="I18" s="170" t="n">
        <f aca="false">IF(I17="Р",8,"")</f>
        <v>8</v>
      </c>
      <c r="J18" s="170" t="str">
        <f aca="false">IF(J17="Р",8,"")</f>
        <v/>
      </c>
      <c r="K18" s="170" t="str">
        <f aca="false">IF(K17="Р",8,"")</f>
        <v/>
      </c>
      <c r="L18" s="170" t="n">
        <f aca="false">IF(L17="Р",8,"")</f>
        <v>8</v>
      </c>
      <c r="M18" s="170" t="n">
        <f aca="false">IF(M17="Р",8,"")</f>
        <v>8</v>
      </c>
      <c r="N18" s="170" t="n">
        <f aca="false">IF(N17="Р",8,"")</f>
        <v>8</v>
      </c>
      <c r="O18" s="170" t="n">
        <f aca="false">IF(O17="Р",8,"")</f>
        <v>8</v>
      </c>
      <c r="P18" s="170" t="str">
        <f aca="false">IF(P17="Р",8,"")</f>
        <v/>
      </c>
      <c r="Q18" s="170" t="str">
        <f aca="false">IF(Q17="Р",8,"")</f>
        <v/>
      </c>
      <c r="R18" s="170" t="n">
        <f aca="false">IF(R17="Р",8,"")</f>
        <v>8</v>
      </c>
      <c r="S18" s="170" t="n">
        <f aca="false">IF(S17="Р",8,"")</f>
        <v>8</v>
      </c>
      <c r="T18" s="170" t="n">
        <f aca="false">IF(T17="Р",8,"")</f>
        <v>8</v>
      </c>
      <c r="U18" s="170" t="n">
        <f aca="false">IF(U17="Р",8,"")</f>
        <v>8</v>
      </c>
      <c r="V18" s="170" t="str">
        <f aca="false">IF(V17="Р",8,"")</f>
        <v/>
      </c>
      <c r="W18" s="170" t="str">
        <f aca="false">IF(W17="Р",8,"")</f>
        <v/>
      </c>
      <c r="X18" s="170" t="n">
        <f aca="false">IF(X17="Р",8,"")</f>
        <v>8</v>
      </c>
      <c r="Y18" s="170" t="n">
        <f aca="false">IF(Y17="Р",8,"")</f>
        <v>8</v>
      </c>
      <c r="Z18" s="170" t="n">
        <f aca="false">IF(Z17="Р",8,"")</f>
        <v>8</v>
      </c>
      <c r="AA18" s="170" t="n">
        <f aca="false">IF(AA17="Р",8,"")</f>
        <v>8</v>
      </c>
      <c r="AB18" s="170" t="str">
        <f aca="false">IF(AB17="Р",8,"")</f>
        <v/>
      </c>
      <c r="AC18" s="170" t="str">
        <f aca="false">IF(AC17="Р",8,"")</f>
        <v/>
      </c>
      <c r="AD18" s="170" t="n">
        <f aca="false">IF(AD17="Р",8,"")</f>
        <v>8</v>
      </c>
      <c r="AE18" s="170" t="n">
        <f aca="false">IF(AE17="Р",8,"")</f>
        <v>8</v>
      </c>
      <c r="AF18" s="170" t="n">
        <f aca="false">IF(AF17="Р",8,"")</f>
        <v>8</v>
      </c>
      <c r="AG18" s="170" t="n">
        <f aca="false">IF(AG17="Р",8,"")</f>
        <v>8</v>
      </c>
      <c r="AH18" s="170"/>
      <c r="AI18" s="170"/>
      <c r="AJ18" s="170"/>
      <c r="AK18" s="93"/>
      <c r="AL18" s="94"/>
      <c r="AM18" s="95"/>
      <c r="AN18" s="96"/>
      <c r="AO18" s="70"/>
      <c r="AP18" s="70"/>
      <c r="AQ18" s="70"/>
      <c r="AR18" s="98"/>
      <c r="AS18" s="98"/>
      <c r="AT18" s="98"/>
      <c r="AU18" s="98"/>
      <c r="AV18" s="98"/>
      <c r="AW18" s="98"/>
      <c r="AX18" s="98"/>
      <c r="AY18" s="99"/>
      <c r="AZ18" s="99"/>
      <c r="BA18" s="73"/>
    </row>
    <row r="19" customFormat="false" ht="15" hidden="false" customHeight="true" outlineLevel="0" collapsed="false">
      <c r="A19" s="57"/>
      <c r="B19" s="58"/>
      <c r="C19" s="102"/>
      <c r="D19" s="60"/>
      <c r="E19" s="100"/>
      <c r="F19" s="81" t="str">
        <f aca="false">IF(F20&gt;0,"НУ","")</f>
        <v/>
      </c>
      <c r="G19" s="183" t="str">
        <f aca="false">IF(G20&gt;0,"НУ","")</f>
        <v/>
      </c>
      <c r="H19" s="183" t="str">
        <f aca="false">IF(H20&gt;0,"НУ","")</f>
        <v/>
      </c>
      <c r="I19" s="183" t="str">
        <f aca="false">IF(I20&gt;0,"НУ","")</f>
        <v/>
      </c>
      <c r="J19" s="183" t="str">
        <f aca="false">IF(J20&gt;0,"НУ","")</f>
        <v/>
      </c>
      <c r="K19" s="183" t="str">
        <f aca="false">IF(K20&gt;0,"НУ","")</f>
        <v/>
      </c>
      <c r="L19" s="183" t="str">
        <f aca="false">IF(L20&gt;0,"НУ","")</f>
        <v/>
      </c>
      <c r="M19" s="183" t="str">
        <f aca="false">IF(M20&gt;0,"НУ","")</f>
        <v/>
      </c>
      <c r="N19" s="183" t="str">
        <f aca="false">IF(N20&gt;0,"НУ","")</f>
        <v/>
      </c>
      <c r="O19" s="183" t="str">
        <f aca="false">IF(O20&gt;0,"НУ","")</f>
        <v/>
      </c>
      <c r="P19" s="183" t="str">
        <f aca="false">IF(P20&gt;0,"НУ","")</f>
        <v/>
      </c>
      <c r="Q19" s="183" t="str">
        <f aca="false">IF(Q20&gt;0,"НУ","")</f>
        <v/>
      </c>
      <c r="R19" s="183" t="str">
        <f aca="false">IF(R20&gt;0,"НУ","")</f>
        <v/>
      </c>
      <c r="S19" s="183" t="str">
        <f aca="false">IF(S20&gt;0,"НУ","")</f>
        <v/>
      </c>
      <c r="T19" s="183" t="str">
        <f aca="false">IF(T20&gt;0,"НУ","")</f>
        <v/>
      </c>
      <c r="U19" s="183" t="str">
        <f aca="false">IF(U20&gt;0,"НУ","")</f>
        <v/>
      </c>
      <c r="V19" s="183" t="str">
        <f aca="false">IF(V20&gt;0,"НУ","")</f>
        <v/>
      </c>
      <c r="W19" s="183" t="str">
        <f aca="false">IF(W20&gt;0,"НУ","")</f>
        <v/>
      </c>
      <c r="X19" s="183" t="str">
        <f aca="false">IF(X20&gt;0,"НУ","")</f>
        <v/>
      </c>
      <c r="Y19" s="183" t="str">
        <f aca="false">IF(Y20&gt;0,"НУ","")</f>
        <v/>
      </c>
      <c r="Z19" s="183" t="str">
        <f aca="false">IF(Z20&gt;0,"НУ","")</f>
        <v/>
      </c>
      <c r="AA19" s="183" t="str">
        <f aca="false">IF(AA20&gt;0,"НУ","")</f>
        <v/>
      </c>
      <c r="AB19" s="183" t="str">
        <f aca="false">IF(AB20&gt;0,"НУ","")</f>
        <v/>
      </c>
      <c r="AC19" s="183" t="str">
        <f aca="false">IF(AC20&gt;0,"НУ","")</f>
        <v/>
      </c>
      <c r="AD19" s="183" t="str">
        <f aca="false">IF(AD20&gt;0,"НУ","")</f>
        <v/>
      </c>
      <c r="AE19" s="183" t="str">
        <f aca="false">IF(AE20&gt;0,"НУ","")</f>
        <v/>
      </c>
      <c r="AF19" s="183" t="str">
        <f aca="false">IF(AF20&gt;0,"НУ","")</f>
        <v/>
      </c>
      <c r="AG19" s="183" t="str">
        <f aca="false">IF(AG20&gt;0,"НУ","")</f>
        <v/>
      </c>
      <c r="AH19" s="183" t="str">
        <f aca="false">IF(AH20&gt;0,"НУ","")</f>
        <v/>
      </c>
      <c r="AI19" s="183" t="str">
        <f aca="false">IF(AI20&gt;0,"НУ","")</f>
        <v/>
      </c>
      <c r="AJ19" s="183" t="str">
        <f aca="false">IF(AJ20&gt;0,"НУ","")</f>
        <v/>
      </c>
      <c r="AK19" s="93"/>
      <c r="AL19" s="94"/>
      <c r="AM19" s="95"/>
      <c r="AN19" s="96"/>
      <c r="AO19" s="70"/>
      <c r="AP19" s="70"/>
      <c r="AQ19" s="70"/>
      <c r="AR19" s="98"/>
      <c r="AS19" s="98"/>
      <c r="AT19" s="98"/>
      <c r="AU19" s="98"/>
      <c r="AV19" s="98"/>
      <c r="AW19" s="98"/>
      <c r="AX19" s="98"/>
      <c r="AY19" s="99"/>
      <c r="AZ19" s="99"/>
      <c r="BA19" s="73"/>
    </row>
    <row r="20" customFormat="false" ht="15" hidden="false" customHeight="true" outlineLevel="0" collapsed="false">
      <c r="A20" s="57"/>
      <c r="B20" s="58"/>
      <c r="C20" s="102"/>
      <c r="D20" s="60"/>
      <c r="E20" s="101"/>
      <c r="F20" s="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87"/>
      <c r="AK20" s="93"/>
      <c r="AL20" s="94"/>
      <c r="AM20" s="95"/>
      <c r="AN20" s="96"/>
      <c r="AO20" s="70"/>
      <c r="AP20" s="70"/>
      <c r="AQ20" s="70"/>
      <c r="AR20" s="98"/>
      <c r="AS20" s="98"/>
      <c r="AT20" s="98"/>
      <c r="AU20" s="98"/>
      <c r="AV20" s="98"/>
      <c r="AW20" s="98"/>
      <c r="AX20" s="98"/>
      <c r="AY20" s="99"/>
      <c r="AZ20" s="99"/>
      <c r="BA20" s="73"/>
    </row>
    <row r="21" customFormat="false" ht="15" hidden="false" customHeight="true" outlineLevel="0" collapsed="false">
      <c r="A21" s="57" t="n">
        <v>3</v>
      </c>
      <c r="B21" s="58" t="str">
        <f aca="false">IFERROR(VLOOKUP($C21,Списки!$A$1:$C$3999,2,0),"")</f>
        <v/>
      </c>
      <c r="C21" s="102"/>
      <c r="D21" s="60" t="str">
        <f aca="false">IFERROR(VLOOKUP($C21,Списки!$A$1:$C$3999,3,0),"")</f>
        <v/>
      </c>
      <c r="E21" s="92"/>
      <c r="F21" s="61" t="str">
        <f aca="false">VLOOKUP(F$11,Графік!$I$5:$L$32,3,0)</f>
        <v>Р</v>
      </c>
      <c r="G21" s="62" t="str">
        <f aca="false">VLOOKUP(G$11,Графік!$I$5:$L$32,3,0)</f>
        <v>Р</v>
      </c>
      <c r="H21" s="62" t="str">
        <f aca="false">VLOOKUP(H$11,Графік!$I$5:$L$32,3,0)</f>
        <v>Р</v>
      </c>
      <c r="I21" s="62" t="str">
        <f aca="false">VLOOKUP(I$11,Графік!$I$5:$L$32,3,0)</f>
        <v>Р</v>
      </c>
      <c r="J21" s="62" t="str">
        <f aca="false">VLOOKUP(J$11,Графік!$I$5:$L$32,3,0)</f>
        <v>ВВ</v>
      </c>
      <c r="K21" s="62" t="str">
        <f aca="false">VLOOKUP(K$11,Графік!$I$5:$L$32,3,0)</f>
        <v>ВВ</v>
      </c>
      <c r="L21" s="62" t="str">
        <f aca="false">VLOOKUP(L$11,Графік!$I$5:$L$32,3,0)</f>
        <v>Р</v>
      </c>
      <c r="M21" s="62" t="str">
        <f aca="false">VLOOKUP(M$11,Графік!$I$5:$L$32,3,0)</f>
        <v>Р</v>
      </c>
      <c r="N21" s="62" t="str">
        <f aca="false">VLOOKUP(N$11,Графік!$I$5:$L$32,3,0)</f>
        <v>Р</v>
      </c>
      <c r="O21" s="62" t="str">
        <f aca="false">VLOOKUP(O$11,Графік!$I$5:$L$32,3,0)</f>
        <v>Р</v>
      </c>
      <c r="P21" s="62" t="str">
        <f aca="false">VLOOKUP(P$11,Графік!$I$5:$L$32,3,0)</f>
        <v>ВВ</v>
      </c>
      <c r="Q21" s="62" t="str">
        <f aca="false">VLOOKUP(Q$11,Графік!$I$5:$L$32,3,0)</f>
        <v>ВВ</v>
      </c>
      <c r="R21" s="62" t="str">
        <f aca="false">VLOOKUP(R$11,Графік!$I$5:$L$32,3,0)</f>
        <v>Р</v>
      </c>
      <c r="S21" s="62" t="str">
        <f aca="false">VLOOKUP(S$11,Графік!$I$5:$L$32,3,0)</f>
        <v>Р</v>
      </c>
      <c r="T21" s="62" t="str">
        <f aca="false">VLOOKUP(T$11,Графік!$I$5:$L$32,3,0)</f>
        <v>Р</v>
      </c>
      <c r="U21" s="62" t="str">
        <f aca="false">VLOOKUP(U$11,Графік!$I$5:$L$32,3,0)</f>
        <v>Р</v>
      </c>
      <c r="V21" s="62" t="str">
        <f aca="false">VLOOKUP(V$11,Графік!$I$5:$L$32,3,0)</f>
        <v>ВВ</v>
      </c>
      <c r="W21" s="62" t="str">
        <f aca="false">VLOOKUP(W$11,Графік!$I$5:$L$32,3,0)</f>
        <v>ВВ</v>
      </c>
      <c r="X21" s="62" t="str">
        <f aca="false">VLOOKUP(X$11,Графік!$I$5:$L$32,3,0)</f>
        <v>Р</v>
      </c>
      <c r="Y21" s="62" t="str">
        <f aca="false">VLOOKUP(Y$11,Графік!$I$5:$L$32,3,0)</f>
        <v>Р</v>
      </c>
      <c r="Z21" s="62" t="str">
        <f aca="false">VLOOKUP(Z$11,Графік!$I$5:$L$32,3,0)</f>
        <v>Р</v>
      </c>
      <c r="AA21" s="62" t="str">
        <f aca="false">VLOOKUP(AA$11,Графік!$I$5:$L$32,3,0)</f>
        <v>Р</v>
      </c>
      <c r="AB21" s="62" t="str">
        <f aca="false">VLOOKUP(AB$11,Графік!$I$5:$L$32,3,0)</f>
        <v>ВВ</v>
      </c>
      <c r="AC21" s="62" t="str">
        <f aca="false">VLOOKUP(AC$11,Графік!$I$5:$L$32,3,0)</f>
        <v>ВВ</v>
      </c>
      <c r="AD21" s="62" t="str">
        <f aca="false">VLOOKUP(AD$11,Графік!$I$5:$L$32,3,0)</f>
        <v>Р</v>
      </c>
      <c r="AE21" s="62" t="str">
        <f aca="false">VLOOKUP(AE$11,Графік!$I$5:$L$32,3,0)</f>
        <v>Р</v>
      </c>
      <c r="AF21" s="62" t="str">
        <f aca="false">VLOOKUP(AF$11,Графік!$I$5:$L$32,3,0)</f>
        <v>Р</v>
      </c>
      <c r="AG21" s="62" t="str">
        <f aca="false">VLOOKUP(AG$11,Графік!$I$5:$L$32,3,0)</f>
        <v>Р</v>
      </c>
      <c r="AH21" s="62"/>
      <c r="AI21" s="62"/>
      <c r="AJ21" s="62"/>
      <c r="AK21" s="93" t="n">
        <f aca="false">SUMIF($F21:$AJ24,"Р",$F22:$AJ22)</f>
        <v>160</v>
      </c>
      <c r="AL21" s="94" t="n">
        <f aca="false">SUMIF($F23:$AJ24,"НУ",$F24:$AJ24)</f>
        <v>0</v>
      </c>
      <c r="AM21" s="95" t="n">
        <f aca="false">SUMIF(F21:AJ24,"РВ",F22:AJ22)</f>
        <v>0</v>
      </c>
      <c r="AN21" s="96" t="n">
        <f aca="false">AK21+AL21+AM21</f>
        <v>160</v>
      </c>
      <c r="AO21" s="70" t="n">
        <f aca="false">COUNTIF($F21:$AJ24,"=Р")</f>
        <v>20</v>
      </c>
      <c r="AP21" s="97" t="n">
        <f aca="false">COUNTIF($F21:$AJ24,"=ВВ")</f>
        <v>8</v>
      </c>
      <c r="AQ21" s="97" t="n">
        <f aca="false">COUNTIF($F21:$AJ24,"=В")</f>
        <v>0</v>
      </c>
      <c r="AR21" s="98" t="n">
        <f aca="false">COUNTIF($F21:$AJ24,"=НА")</f>
        <v>0</v>
      </c>
      <c r="AS21" s="98" t="n">
        <f aca="false">COUNTIF(F21:AJ24,"=ТН")</f>
        <v>0</v>
      </c>
      <c r="AT21" s="98" t="n">
        <f aca="false">COUNTIF($F21:$AJ24,"=ВД")</f>
        <v>0</v>
      </c>
      <c r="AU21" s="98" t="n">
        <f aca="false">COUNTIF($F21:$AJ24,"=ВП")</f>
        <v>0</v>
      </c>
      <c r="AV21" s="98" t="n">
        <f aca="false">COUNTIF($F21:$AJ24,"=ДД")</f>
        <v>0</v>
      </c>
      <c r="AW21" s="98" t="n">
        <f aca="false">COUNTIF($F21:$AJ24,"=П")</f>
        <v>0</v>
      </c>
      <c r="AX21" s="98" t="n">
        <f aca="false">COUNTIF($F21:$AJ24,"=ПР")</f>
        <v>0</v>
      </c>
      <c r="AY21" s="99" t="n">
        <f aca="false">COUNTIF($F21:$AJ24,"=І")</f>
        <v>0</v>
      </c>
      <c r="AZ21" s="99" t="n">
        <f aca="false">COUNTIF($F21:$AJ24,"=НЗ")</f>
        <v>0</v>
      </c>
      <c r="BA21" s="73" t="str">
        <f aca="false">IF(C21&gt;1,Графік!$L$36,"")</f>
        <v/>
      </c>
    </row>
    <row r="22" customFormat="false" ht="15" hidden="false" customHeight="true" outlineLevel="0" collapsed="false">
      <c r="A22" s="57"/>
      <c r="B22" s="58"/>
      <c r="C22" s="102"/>
      <c r="D22" s="60"/>
      <c r="E22" s="100"/>
      <c r="F22" s="75" t="n">
        <f aca="false">IF(F21="Р",8,"")</f>
        <v>8</v>
      </c>
      <c r="G22" s="170" t="n">
        <f aca="false">IF(G21="Р",8,"")</f>
        <v>8</v>
      </c>
      <c r="H22" s="170" t="n">
        <f aca="false">IF(H21="Р",8,"")</f>
        <v>8</v>
      </c>
      <c r="I22" s="170" t="n">
        <f aca="false">IF(I21="Р",8,"")</f>
        <v>8</v>
      </c>
      <c r="J22" s="170" t="str">
        <f aca="false">IF(J21="Р",8,"")</f>
        <v/>
      </c>
      <c r="K22" s="170" t="str">
        <f aca="false">IF(K21="Р",8,"")</f>
        <v/>
      </c>
      <c r="L22" s="170" t="n">
        <f aca="false">IF(L21="Р",8,"")</f>
        <v>8</v>
      </c>
      <c r="M22" s="170" t="n">
        <f aca="false">IF(M21="Р",8,"")</f>
        <v>8</v>
      </c>
      <c r="N22" s="170" t="n">
        <f aca="false">IF(N21="Р",8,"")</f>
        <v>8</v>
      </c>
      <c r="O22" s="170" t="n">
        <f aca="false">IF(O21="Р",8,"")</f>
        <v>8</v>
      </c>
      <c r="P22" s="170" t="str">
        <f aca="false">IF(P21="Р",8,"")</f>
        <v/>
      </c>
      <c r="Q22" s="170" t="str">
        <f aca="false">IF(Q21="Р",8,"")</f>
        <v/>
      </c>
      <c r="R22" s="170" t="n">
        <f aca="false">IF(R21="Р",8,"")</f>
        <v>8</v>
      </c>
      <c r="S22" s="170" t="n">
        <f aca="false">IF(S21="Р",8,"")</f>
        <v>8</v>
      </c>
      <c r="T22" s="170" t="n">
        <f aca="false">IF(T21="Р",8,"")</f>
        <v>8</v>
      </c>
      <c r="U22" s="170" t="n">
        <f aca="false">IF(U21="Р",8,"")</f>
        <v>8</v>
      </c>
      <c r="V22" s="170" t="str">
        <f aca="false">IF(V21="Р",8,"")</f>
        <v/>
      </c>
      <c r="W22" s="170" t="str">
        <f aca="false">IF(W21="Р",8,"")</f>
        <v/>
      </c>
      <c r="X22" s="170" t="n">
        <f aca="false">IF(X21="Р",8,"")</f>
        <v>8</v>
      </c>
      <c r="Y22" s="170" t="n">
        <f aca="false">IF(Y21="Р",8,"")</f>
        <v>8</v>
      </c>
      <c r="Z22" s="170" t="n">
        <f aca="false">IF(Z21="Р",8,"")</f>
        <v>8</v>
      </c>
      <c r="AA22" s="170" t="n">
        <f aca="false">IF(AA21="Р",8,"")</f>
        <v>8</v>
      </c>
      <c r="AB22" s="170" t="str">
        <f aca="false">IF(AB21="Р",8,"")</f>
        <v/>
      </c>
      <c r="AC22" s="170" t="str">
        <f aca="false">IF(AC21="Р",8,"")</f>
        <v/>
      </c>
      <c r="AD22" s="170" t="n">
        <f aca="false">IF(AD21="Р",8,"")</f>
        <v>8</v>
      </c>
      <c r="AE22" s="170" t="n">
        <f aca="false">IF(AE21="Р",8,"")</f>
        <v>8</v>
      </c>
      <c r="AF22" s="170" t="n">
        <f aca="false">IF(AF21="Р",8,"")</f>
        <v>8</v>
      </c>
      <c r="AG22" s="170" t="n">
        <f aca="false">IF(AG21="Р",8,"")</f>
        <v>8</v>
      </c>
      <c r="AH22" s="170"/>
      <c r="AI22" s="170"/>
      <c r="AJ22" s="170"/>
      <c r="AK22" s="93"/>
      <c r="AL22" s="94"/>
      <c r="AM22" s="95"/>
      <c r="AN22" s="96"/>
      <c r="AO22" s="70"/>
      <c r="AP22" s="70"/>
      <c r="AQ22" s="70"/>
      <c r="AR22" s="98"/>
      <c r="AS22" s="98"/>
      <c r="AT22" s="98"/>
      <c r="AU22" s="98"/>
      <c r="AV22" s="98"/>
      <c r="AW22" s="98"/>
      <c r="AX22" s="98"/>
      <c r="AY22" s="99"/>
      <c r="AZ22" s="99"/>
      <c r="BA22" s="73"/>
    </row>
    <row r="23" customFormat="false" ht="15" hidden="false" customHeight="true" outlineLevel="0" collapsed="false">
      <c r="A23" s="57"/>
      <c r="B23" s="58"/>
      <c r="C23" s="102"/>
      <c r="D23" s="60"/>
      <c r="E23" s="100"/>
      <c r="F23" s="81" t="str">
        <f aca="false">IF(F24&gt;0,"НУ","")</f>
        <v/>
      </c>
      <c r="G23" s="183" t="str">
        <f aca="false">IF(G24&gt;0,"НУ","")</f>
        <v/>
      </c>
      <c r="H23" s="183" t="str">
        <f aca="false">IF(H24&gt;0,"НУ","")</f>
        <v/>
      </c>
      <c r="I23" s="183" t="str">
        <f aca="false">IF(I24&gt;0,"НУ","")</f>
        <v/>
      </c>
      <c r="J23" s="183" t="str">
        <f aca="false">IF(J24&gt;0,"НУ","")</f>
        <v/>
      </c>
      <c r="K23" s="183" t="str">
        <f aca="false">IF(K24&gt;0,"НУ","")</f>
        <v/>
      </c>
      <c r="L23" s="183" t="str">
        <f aca="false">IF(L24&gt;0,"НУ","")</f>
        <v/>
      </c>
      <c r="M23" s="183" t="str">
        <f aca="false">IF(M24&gt;0,"НУ","")</f>
        <v/>
      </c>
      <c r="N23" s="183" t="str">
        <f aca="false">IF(N24&gt;0,"НУ","")</f>
        <v/>
      </c>
      <c r="O23" s="183" t="str">
        <f aca="false">IF(O24&gt;0,"НУ","")</f>
        <v/>
      </c>
      <c r="P23" s="183" t="str">
        <f aca="false">IF(P24&gt;0,"НУ","")</f>
        <v/>
      </c>
      <c r="Q23" s="183" t="str">
        <f aca="false">IF(Q24&gt;0,"НУ","")</f>
        <v/>
      </c>
      <c r="R23" s="183" t="str">
        <f aca="false">IF(R24&gt;0,"НУ","")</f>
        <v/>
      </c>
      <c r="S23" s="183" t="str">
        <f aca="false">IF(S24&gt;0,"НУ","")</f>
        <v/>
      </c>
      <c r="T23" s="183" t="str">
        <f aca="false">IF(T24&gt;0,"НУ","")</f>
        <v/>
      </c>
      <c r="U23" s="183" t="str">
        <f aca="false">IF(U24&gt;0,"НУ","")</f>
        <v/>
      </c>
      <c r="V23" s="183" t="str">
        <f aca="false">IF(V24&gt;0,"НУ","")</f>
        <v/>
      </c>
      <c r="W23" s="183" t="str">
        <f aca="false">IF(W24&gt;0,"НУ","")</f>
        <v/>
      </c>
      <c r="X23" s="183" t="str">
        <f aca="false">IF(X24&gt;0,"НУ","")</f>
        <v/>
      </c>
      <c r="Y23" s="183" t="str">
        <f aca="false">IF(Y24&gt;0,"НУ","")</f>
        <v/>
      </c>
      <c r="Z23" s="183" t="str">
        <f aca="false">IF(Z24&gt;0,"НУ","")</f>
        <v/>
      </c>
      <c r="AA23" s="183" t="str">
        <f aca="false">IF(AA24&gt;0,"НУ","")</f>
        <v/>
      </c>
      <c r="AB23" s="183" t="str">
        <f aca="false">IF(AB24&gt;0,"НУ","")</f>
        <v/>
      </c>
      <c r="AC23" s="183" t="str">
        <f aca="false">IF(AC24&gt;0,"НУ","")</f>
        <v/>
      </c>
      <c r="AD23" s="183" t="str">
        <f aca="false">IF(AD24&gt;0,"НУ","")</f>
        <v/>
      </c>
      <c r="AE23" s="183" t="str">
        <f aca="false">IF(AE24&gt;0,"НУ","")</f>
        <v/>
      </c>
      <c r="AF23" s="183" t="str">
        <f aca="false">IF(AF24&gt;0,"НУ","")</f>
        <v/>
      </c>
      <c r="AG23" s="183" t="str">
        <f aca="false">IF(AG24&gt;0,"НУ","")</f>
        <v/>
      </c>
      <c r="AH23" s="183" t="str">
        <f aca="false">IF(AH24&gt;0,"НУ","")</f>
        <v/>
      </c>
      <c r="AI23" s="183" t="str">
        <f aca="false">IF(AI24&gt;0,"НУ","")</f>
        <v/>
      </c>
      <c r="AJ23" s="183" t="str">
        <f aca="false">IF(AJ24&gt;0,"НУ","")</f>
        <v/>
      </c>
      <c r="AK23" s="93"/>
      <c r="AL23" s="94"/>
      <c r="AM23" s="95"/>
      <c r="AN23" s="96"/>
      <c r="AO23" s="70"/>
      <c r="AP23" s="70"/>
      <c r="AQ23" s="70"/>
      <c r="AR23" s="98"/>
      <c r="AS23" s="98"/>
      <c r="AT23" s="98"/>
      <c r="AU23" s="98"/>
      <c r="AV23" s="98"/>
      <c r="AW23" s="98"/>
      <c r="AX23" s="98"/>
      <c r="AY23" s="99"/>
      <c r="AZ23" s="99"/>
      <c r="BA23" s="73"/>
    </row>
    <row r="24" customFormat="false" ht="15" hidden="false" customHeight="true" outlineLevel="0" collapsed="false">
      <c r="A24" s="57"/>
      <c r="B24" s="58"/>
      <c r="C24" s="102"/>
      <c r="D24" s="60"/>
      <c r="E24" s="101"/>
      <c r="F24" s="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7"/>
      <c r="AI24" s="187"/>
      <c r="AJ24" s="187"/>
      <c r="AK24" s="93"/>
      <c r="AL24" s="94"/>
      <c r="AM24" s="95"/>
      <c r="AN24" s="96"/>
      <c r="AO24" s="70"/>
      <c r="AP24" s="70"/>
      <c r="AQ24" s="70"/>
      <c r="AR24" s="98"/>
      <c r="AS24" s="98"/>
      <c r="AT24" s="98"/>
      <c r="AU24" s="98"/>
      <c r="AV24" s="98"/>
      <c r="AW24" s="98"/>
      <c r="AX24" s="98"/>
      <c r="AY24" s="99"/>
      <c r="AZ24" s="99"/>
      <c r="BA24" s="73"/>
    </row>
    <row r="25" customFormat="false" ht="15" hidden="false" customHeight="true" outlineLevel="0" collapsed="false">
      <c r="A25" s="57" t="n">
        <v>4</v>
      </c>
      <c r="B25" s="58" t="str">
        <f aca="false">IFERROR(VLOOKUP($C25,Списки!$A$1:$C$3999,2,0),"")</f>
        <v/>
      </c>
      <c r="C25" s="102"/>
      <c r="D25" s="60" t="str">
        <f aca="false">IFERROR(VLOOKUP($C25,Списки!$A$1:$C$3999,3,0),"")</f>
        <v/>
      </c>
      <c r="E25" s="92"/>
      <c r="F25" s="61" t="str">
        <f aca="false">VLOOKUP(F$11,Графік!$I$5:$L$32,3,0)</f>
        <v>Р</v>
      </c>
      <c r="G25" s="62" t="str">
        <f aca="false">VLOOKUP(G$11,Графік!$I$5:$L$32,3,0)</f>
        <v>Р</v>
      </c>
      <c r="H25" s="62" t="str">
        <f aca="false">VLOOKUP(H$11,Графік!$I$5:$L$32,3,0)</f>
        <v>Р</v>
      </c>
      <c r="I25" s="62" t="str">
        <f aca="false">VLOOKUP(I$11,Графік!$I$5:$L$32,3,0)</f>
        <v>Р</v>
      </c>
      <c r="J25" s="62" t="str">
        <f aca="false">VLOOKUP(J$11,Графік!$I$5:$L$32,3,0)</f>
        <v>ВВ</v>
      </c>
      <c r="K25" s="62" t="str">
        <f aca="false">VLOOKUP(K$11,Графік!$I$5:$L$32,3,0)</f>
        <v>ВВ</v>
      </c>
      <c r="L25" s="62" t="str">
        <f aca="false">VLOOKUP(L$11,Графік!$I$5:$L$32,3,0)</f>
        <v>Р</v>
      </c>
      <c r="M25" s="62" t="str">
        <f aca="false">VLOOKUP(M$11,Графік!$I$5:$L$32,3,0)</f>
        <v>Р</v>
      </c>
      <c r="N25" s="62" t="str">
        <f aca="false">VLOOKUP(N$11,Графік!$I$5:$L$32,3,0)</f>
        <v>Р</v>
      </c>
      <c r="O25" s="62" t="str">
        <f aca="false">VLOOKUP(O$11,Графік!$I$5:$L$32,3,0)</f>
        <v>Р</v>
      </c>
      <c r="P25" s="62" t="str">
        <f aca="false">VLOOKUP(P$11,Графік!$I$5:$L$32,3,0)</f>
        <v>ВВ</v>
      </c>
      <c r="Q25" s="62" t="str">
        <f aca="false">VLOOKUP(Q$11,Графік!$I$5:$L$32,3,0)</f>
        <v>ВВ</v>
      </c>
      <c r="R25" s="62" t="str">
        <f aca="false">VLOOKUP(R$11,Графік!$I$5:$L$32,3,0)</f>
        <v>Р</v>
      </c>
      <c r="S25" s="62" t="str">
        <f aca="false">VLOOKUP(S$11,Графік!$I$5:$L$32,3,0)</f>
        <v>Р</v>
      </c>
      <c r="T25" s="62" t="str">
        <f aca="false">VLOOKUP(T$11,Графік!$I$5:$L$32,3,0)</f>
        <v>Р</v>
      </c>
      <c r="U25" s="62" t="str">
        <f aca="false">VLOOKUP(U$11,Графік!$I$5:$L$32,3,0)</f>
        <v>Р</v>
      </c>
      <c r="V25" s="62" t="str">
        <f aca="false">VLOOKUP(V$11,Графік!$I$5:$L$32,3,0)</f>
        <v>ВВ</v>
      </c>
      <c r="W25" s="62" t="str">
        <f aca="false">VLOOKUP(W$11,Графік!$I$5:$L$32,3,0)</f>
        <v>ВВ</v>
      </c>
      <c r="X25" s="62" t="str">
        <f aca="false">VLOOKUP(X$11,Графік!$I$5:$L$32,3,0)</f>
        <v>Р</v>
      </c>
      <c r="Y25" s="62" t="str">
        <f aca="false">VLOOKUP(Y$11,Графік!$I$5:$L$32,3,0)</f>
        <v>Р</v>
      </c>
      <c r="Z25" s="62" t="str">
        <f aca="false">VLOOKUP(Z$11,Графік!$I$5:$L$32,3,0)</f>
        <v>Р</v>
      </c>
      <c r="AA25" s="62" t="str">
        <f aca="false">VLOOKUP(AA$11,Графік!$I$5:$L$32,3,0)</f>
        <v>Р</v>
      </c>
      <c r="AB25" s="62" t="str">
        <f aca="false">VLOOKUP(AB$11,Графік!$I$5:$L$32,3,0)</f>
        <v>ВВ</v>
      </c>
      <c r="AC25" s="62" t="str">
        <f aca="false">VLOOKUP(AC$11,Графік!$I$5:$L$32,3,0)</f>
        <v>ВВ</v>
      </c>
      <c r="AD25" s="62" t="str">
        <f aca="false">VLOOKUP(AD$11,Графік!$I$5:$L$32,3,0)</f>
        <v>Р</v>
      </c>
      <c r="AE25" s="62" t="str">
        <f aca="false">VLOOKUP(AE$11,Графік!$I$5:$L$32,3,0)</f>
        <v>Р</v>
      </c>
      <c r="AF25" s="62" t="str">
        <f aca="false">VLOOKUP(AF$11,Графік!$I$5:$L$32,3,0)</f>
        <v>Р</v>
      </c>
      <c r="AG25" s="62" t="str">
        <f aca="false">VLOOKUP(AG$11,Графік!$I$5:$L$32,3,0)</f>
        <v>Р</v>
      </c>
      <c r="AH25" s="62"/>
      <c r="AI25" s="62"/>
      <c r="AJ25" s="62"/>
      <c r="AK25" s="93" t="n">
        <f aca="false">SUMIF($F25:$AJ28,"Р",$F26:$AJ26)</f>
        <v>160</v>
      </c>
      <c r="AL25" s="94" t="n">
        <f aca="false">SUMIF($F27:$AJ28,"НУ",$F28:$AJ28)</f>
        <v>0</v>
      </c>
      <c r="AM25" s="95" t="n">
        <f aca="false">SUMIF(F25:AJ28,"РВ",F26:AJ26)</f>
        <v>0</v>
      </c>
      <c r="AN25" s="96" t="n">
        <f aca="false">AK25+AL25+AM25</f>
        <v>160</v>
      </c>
      <c r="AO25" s="70" t="n">
        <f aca="false">COUNTIF($F25:$AJ28,"=Р")</f>
        <v>20</v>
      </c>
      <c r="AP25" s="97" t="n">
        <f aca="false">COUNTIF($F25:$AJ28,"=ВВ")</f>
        <v>8</v>
      </c>
      <c r="AQ25" s="97" t="n">
        <f aca="false">COUNTIF($F25:$AJ28,"=В")</f>
        <v>0</v>
      </c>
      <c r="AR25" s="98" t="n">
        <f aca="false">COUNTIF($F25:$AJ28,"=НА")</f>
        <v>0</v>
      </c>
      <c r="AS25" s="98" t="n">
        <f aca="false">COUNTIF(F25:AJ28,"=ТН")</f>
        <v>0</v>
      </c>
      <c r="AT25" s="98" t="n">
        <f aca="false">COUNTIF($F25:$AJ28,"=ВД")</f>
        <v>0</v>
      </c>
      <c r="AU25" s="98" t="n">
        <f aca="false">COUNTIF($F25:$AJ28,"=ВП")</f>
        <v>0</v>
      </c>
      <c r="AV25" s="98" t="n">
        <f aca="false">COUNTIF($F25:$AJ28,"=ДД")</f>
        <v>0</v>
      </c>
      <c r="AW25" s="98" t="n">
        <f aca="false">COUNTIF($F25:$AJ28,"=П")</f>
        <v>0</v>
      </c>
      <c r="AX25" s="98" t="n">
        <f aca="false">COUNTIF($F25:$AJ28,"=ПР")</f>
        <v>0</v>
      </c>
      <c r="AY25" s="99" t="n">
        <f aca="false">COUNTIF($F25:$AJ28,"=І")</f>
        <v>0</v>
      </c>
      <c r="AZ25" s="99" t="n">
        <f aca="false">COUNTIF($F25:$AJ28,"=НЗ")</f>
        <v>0</v>
      </c>
      <c r="BA25" s="73" t="str">
        <f aca="false">IF(C25&gt;1,Графік!$L$36,"")</f>
        <v/>
      </c>
    </row>
    <row r="26" customFormat="false" ht="15" hidden="false" customHeight="true" outlineLevel="0" collapsed="false">
      <c r="A26" s="57"/>
      <c r="B26" s="58"/>
      <c r="C26" s="102"/>
      <c r="D26" s="60"/>
      <c r="E26" s="100"/>
      <c r="F26" s="75" t="n">
        <f aca="false">IF(F25="Р",8,"")</f>
        <v>8</v>
      </c>
      <c r="G26" s="170" t="n">
        <f aca="false">IF(G25="Р",8,"")</f>
        <v>8</v>
      </c>
      <c r="H26" s="170" t="n">
        <f aca="false">IF(H25="Р",8,"")</f>
        <v>8</v>
      </c>
      <c r="I26" s="170" t="n">
        <f aca="false">IF(I25="Р",8,"")</f>
        <v>8</v>
      </c>
      <c r="J26" s="170" t="str">
        <f aca="false">IF(J25="Р",8,"")</f>
        <v/>
      </c>
      <c r="K26" s="170" t="str">
        <f aca="false">IF(K25="Р",8,"")</f>
        <v/>
      </c>
      <c r="L26" s="170" t="n">
        <f aca="false">IF(L25="Р",8,"")</f>
        <v>8</v>
      </c>
      <c r="M26" s="170" t="n">
        <f aca="false">IF(M25="Р",8,"")</f>
        <v>8</v>
      </c>
      <c r="N26" s="170" t="n">
        <f aca="false">IF(N25="Р",8,"")</f>
        <v>8</v>
      </c>
      <c r="O26" s="170" t="n">
        <f aca="false">IF(O25="Р",8,"")</f>
        <v>8</v>
      </c>
      <c r="P26" s="170" t="str">
        <f aca="false">IF(P25="Р",8,"")</f>
        <v/>
      </c>
      <c r="Q26" s="170" t="str">
        <f aca="false">IF(Q25="Р",8,"")</f>
        <v/>
      </c>
      <c r="R26" s="170" t="n">
        <f aca="false">IF(R25="Р",8,"")</f>
        <v>8</v>
      </c>
      <c r="S26" s="170" t="n">
        <f aca="false">IF(S25="Р",8,"")</f>
        <v>8</v>
      </c>
      <c r="T26" s="170" t="n">
        <f aca="false">IF(T25="Р",8,"")</f>
        <v>8</v>
      </c>
      <c r="U26" s="170" t="n">
        <f aca="false">IF(U25="Р",8,"")</f>
        <v>8</v>
      </c>
      <c r="V26" s="170" t="str">
        <f aca="false">IF(V25="Р",8,"")</f>
        <v/>
      </c>
      <c r="W26" s="170" t="str">
        <f aca="false">IF(W25="Р",8,"")</f>
        <v/>
      </c>
      <c r="X26" s="170" t="n">
        <f aca="false">IF(X25="Р",8,"")</f>
        <v>8</v>
      </c>
      <c r="Y26" s="170" t="n">
        <f aca="false">IF(Y25="Р",8,"")</f>
        <v>8</v>
      </c>
      <c r="Z26" s="170" t="n">
        <f aca="false">IF(Z25="Р",8,"")</f>
        <v>8</v>
      </c>
      <c r="AA26" s="170" t="n">
        <f aca="false">IF(AA25="Р",8,"")</f>
        <v>8</v>
      </c>
      <c r="AB26" s="170" t="str">
        <f aca="false">IF(AB25="Р",8,"")</f>
        <v/>
      </c>
      <c r="AC26" s="170" t="str">
        <f aca="false">IF(AC25="Р",8,"")</f>
        <v/>
      </c>
      <c r="AD26" s="170" t="n">
        <f aca="false">IF(AD25="Р",8,"")</f>
        <v>8</v>
      </c>
      <c r="AE26" s="170" t="n">
        <f aca="false">IF(AE25="Р",8,"")</f>
        <v>8</v>
      </c>
      <c r="AF26" s="170" t="n">
        <f aca="false">IF(AF25="Р",8,"")</f>
        <v>8</v>
      </c>
      <c r="AG26" s="170" t="n">
        <f aca="false">IF(AG25="Р",8,"")</f>
        <v>8</v>
      </c>
      <c r="AH26" s="170"/>
      <c r="AI26" s="170"/>
      <c r="AJ26" s="170"/>
      <c r="AK26" s="93"/>
      <c r="AL26" s="94"/>
      <c r="AM26" s="95"/>
      <c r="AN26" s="96"/>
      <c r="AO26" s="70"/>
      <c r="AP26" s="70"/>
      <c r="AQ26" s="70"/>
      <c r="AR26" s="98"/>
      <c r="AS26" s="98"/>
      <c r="AT26" s="98"/>
      <c r="AU26" s="98"/>
      <c r="AV26" s="98"/>
      <c r="AW26" s="98"/>
      <c r="AX26" s="98"/>
      <c r="AY26" s="99"/>
      <c r="AZ26" s="99"/>
      <c r="BA26" s="73"/>
    </row>
    <row r="27" customFormat="false" ht="15" hidden="false" customHeight="true" outlineLevel="0" collapsed="false">
      <c r="A27" s="57"/>
      <c r="B27" s="58"/>
      <c r="C27" s="102"/>
      <c r="D27" s="60"/>
      <c r="E27" s="100"/>
      <c r="F27" s="81" t="str">
        <f aca="false">IF(F28&gt;0,"НУ","")</f>
        <v/>
      </c>
      <c r="G27" s="183" t="str">
        <f aca="false">IF(G28&gt;0,"НУ","")</f>
        <v/>
      </c>
      <c r="H27" s="183" t="str">
        <f aca="false">IF(H28&gt;0,"НУ","")</f>
        <v/>
      </c>
      <c r="I27" s="183" t="str">
        <f aca="false">IF(I28&gt;0,"НУ","")</f>
        <v/>
      </c>
      <c r="J27" s="183" t="str">
        <f aca="false">IF(J28&gt;0,"НУ","")</f>
        <v/>
      </c>
      <c r="K27" s="183" t="str">
        <f aca="false">IF(K28&gt;0,"НУ","")</f>
        <v/>
      </c>
      <c r="L27" s="183" t="str">
        <f aca="false">IF(L28&gt;0,"НУ","")</f>
        <v/>
      </c>
      <c r="M27" s="183" t="str">
        <f aca="false">IF(M28&gt;0,"НУ","")</f>
        <v/>
      </c>
      <c r="N27" s="183" t="str">
        <f aca="false">IF(N28&gt;0,"НУ","")</f>
        <v/>
      </c>
      <c r="O27" s="183" t="str">
        <f aca="false">IF(O28&gt;0,"НУ","")</f>
        <v/>
      </c>
      <c r="P27" s="183" t="str">
        <f aca="false">IF(P28&gt;0,"НУ","")</f>
        <v/>
      </c>
      <c r="Q27" s="183" t="str">
        <f aca="false">IF(Q28&gt;0,"НУ","")</f>
        <v/>
      </c>
      <c r="R27" s="183" t="str">
        <f aca="false">IF(R28&gt;0,"НУ","")</f>
        <v/>
      </c>
      <c r="S27" s="183" t="str">
        <f aca="false">IF(S28&gt;0,"НУ","")</f>
        <v/>
      </c>
      <c r="T27" s="183" t="str">
        <f aca="false">IF(T28&gt;0,"НУ","")</f>
        <v/>
      </c>
      <c r="U27" s="183" t="str">
        <f aca="false">IF(U28&gt;0,"НУ","")</f>
        <v/>
      </c>
      <c r="V27" s="183" t="str">
        <f aca="false">IF(V28&gt;0,"НУ","")</f>
        <v/>
      </c>
      <c r="W27" s="183" t="str">
        <f aca="false">IF(W28&gt;0,"НУ","")</f>
        <v/>
      </c>
      <c r="X27" s="183" t="str">
        <f aca="false">IF(X28&gt;0,"НУ","")</f>
        <v/>
      </c>
      <c r="Y27" s="183" t="str">
        <f aca="false">IF(Y28&gt;0,"НУ","")</f>
        <v/>
      </c>
      <c r="Z27" s="183" t="str">
        <f aca="false">IF(Z28&gt;0,"НУ","")</f>
        <v/>
      </c>
      <c r="AA27" s="183" t="str">
        <f aca="false">IF(AA28&gt;0,"НУ","")</f>
        <v/>
      </c>
      <c r="AB27" s="183" t="str">
        <f aca="false">IF(AB28&gt;0,"НУ","")</f>
        <v/>
      </c>
      <c r="AC27" s="183" t="str">
        <f aca="false">IF(AC28&gt;0,"НУ","")</f>
        <v/>
      </c>
      <c r="AD27" s="183" t="str">
        <f aca="false">IF(AD28&gt;0,"НУ","")</f>
        <v/>
      </c>
      <c r="AE27" s="183" t="str">
        <f aca="false">IF(AE28&gt;0,"НУ","")</f>
        <v/>
      </c>
      <c r="AF27" s="183" t="str">
        <f aca="false">IF(AF28&gt;0,"НУ","")</f>
        <v/>
      </c>
      <c r="AG27" s="183" t="str">
        <f aca="false">IF(AG28&gt;0,"НУ","")</f>
        <v/>
      </c>
      <c r="AH27" s="183" t="str">
        <f aca="false">IF(AH28&gt;0,"НУ","")</f>
        <v/>
      </c>
      <c r="AI27" s="183" t="str">
        <f aca="false">IF(AI28&gt;0,"НУ","")</f>
        <v/>
      </c>
      <c r="AJ27" s="183" t="str">
        <f aca="false">IF(AJ28&gt;0,"НУ","")</f>
        <v/>
      </c>
      <c r="AK27" s="93"/>
      <c r="AL27" s="94"/>
      <c r="AM27" s="95"/>
      <c r="AN27" s="96"/>
      <c r="AO27" s="70"/>
      <c r="AP27" s="70"/>
      <c r="AQ27" s="70"/>
      <c r="AR27" s="98"/>
      <c r="AS27" s="98"/>
      <c r="AT27" s="98"/>
      <c r="AU27" s="98"/>
      <c r="AV27" s="98"/>
      <c r="AW27" s="98"/>
      <c r="AX27" s="98"/>
      <c r="AY27" s="99"/>
      <c r="AZ27" s="99"/>
      <c r="BA27" s="73"/>
    </row>
    <row r="28" customFormat="false" ht="15" hidden="false" customHeight="true" outlineLevel="0" collapsed="false">
      <c r="A28" s="57"/>
      <c r="B28" s="58"/>
      <c r="C28" s="102"/>
      <c r="D28" s="60"/>
      <c r="E28" s="101"/>
      <c r="F28" s="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  <c r="AA28" s="187"/>
      <c r="AB28" s="187"/>
      <c r="AC28" s="187"/>
      <c r="AD28" s="187"/>
      <c r="AE28" s="187"/>
      <c r="AF28" s="187"/>
      <c r="AG28" s="187"/>
      <c r="AH28" s="187"/>
      <c r="AI28" s="187"/>
      <c r="AJ28" s="187"/>
      <c r="AK28" s="93"/>
      <c r="AL28" s="94"/>
      <c r="AM28" s="95"/>
      <c r="AN28" s="96"/>
      <c r="AO28" s="70"/>
      <c r="AP28" s="70"/>
      <c r="AQ28" s="70"/>
      <c r="AR28" s="98"/>
      <c r="AS28" s="98"/>
      <c r="AT28" s="98"/>
      <c r="AU28" s="98"/>
      <c r="AV28" s="98"/>
      <c r="AW28" s="98"/>
      <c r="AX28" s="98"/>
      <c r="AY28" s="99"/>
      <c r="AZ28" s="99"/>
      <c r="BA28" s="73"/>
    </row>
    <row r="29" customFormat="false" ht="15" hidden="false" customHeight="true" outlineLevel="0" collapsed="false">
      <c r="A29" s="57" t="n">
        <v>5</v>
      </c>
      <c r="B29" s="58" t="str">
        <f aca="false">IFERROR(VLOOKUP($C29,Списки!$A$1:$C$3999,2,0),"")</f>
        <v/>
      </c>
      <c r="C29" s="102"/>
      <c r="D29" s="60" t="str">
        <f aca="false">IFERROR(VLOOKUP($C29,Списки!$A$1:$C$3999,3,0),"")</f>
        <v/>
      </c>
      <c r="E29" s="92"/>
      <c r="F29" s="61" t="str">
        <f aca="false">VLOOKUP(F$11,Графік!$I$5:$L$32,3,0)</f>
        <v>Р</v>
      </c>
      <c r="G29" s="62" t="str">
        <f aca="false">VLOOKUP(G$11,Графік!$I$5:$L$32,3,0)</f>
        <v>Р</v>
      </c>
      <c r="H29" s="62" t="str">
        <f aca="false">VLOOKUP(H$11,Графік!$I$5:$L$32,3,0)</f>
        <v>Р</v>
      </c>
      <c r="I29" s="62" t="str">
        <f aca="false">VLOOKUP(I$11,Графік!$I$5:$L$32,3,0)</f>
        <v>Р</v>
      </c>
      <c r="J29" s="62" t="str">
        <f aca="false">VLOOKUP(J$11,Графік!$I$5:$L$32,3,0)</f>
        <v>ВВ</v>
      </c>
      <c r="K29" s="62" t="str">
        <f aca="false">VLOOKUP(K$11,Графік!$I$5:$L$32,3,0)</f>
        <v>ВВ</v>
      </c>
      <c r="L29" s="62" t="str">
        <f aca="false">VLOOKUP(L$11,Графік!$I$5:$L$32,3,0)</f>
        <v>Р</v>
      </c>
      <c r="M29" s="62" t="str">
        <f aca="false">VLOOKUP(M$11,Графік!$I$5:$L$32,3,0)</f>
        <v>Р</v>
      </c>
      <c r="N29" s="62" t="str">
        <f aca="false">VLOOKUP(N$11,Графік!$I$5:$L$32,3,0)</f>
        <v>Р</v>
      </c>
      <c r="O29" s="62" t="str">
        <f aca="false">VLOOKUP(O$11,Графік!$I$5:$L$32,3,0)</f>
        <v>Р</v>
      </c>
      <c r="P29" s="62" t="str">
        <f aca="false">VLOOKUP(P$11,Графік!$I$5:$L$32,3,0)</f>
        <v>ВВ</v>
      </c>
      <c r="Q29" s="62" t="str">
        <f aca="false">VLOOKUP(Q$11,Графік!$I$5:$L$32,3,0)</f>
        <v>ВВ</v>
      </c>
      <c r="R29" s="62" t="str">
        <f aca="false">VLOOKUP(R$11,Графік!$I$5:$L$32,3,0)</f>
        <v>Р</v>
      </c>
      <c r="S29" s="62" t="str">
        <f aca="false">VLOOKUP(S$11,Графік!$I$5:$L$32,3,0)</f>
        <v>Р</v>
      </c>
      <c r="T29" s="62" t="str">
        <f aca="false">VLOOKUP(T$11,Графік!$I$5:$L$32,3,0)</f>
        <v>Р</v>
      </c>
      <c r="U29" s="62" t="str">
        <f aca="false">VLOOKUP(U$11,Графік!$I$5:$L$32,3,0)</f>
        <v>Р</v>
      </c>
      <c r="V29" s="62" t="str">
        <f aca="false">VLOOKUP(V$11,Графік!$I$5:$L$32,3,0)</f>
        <v>ВВ</v>
      </c>
      <c r="W29" s="62" t="str">
        <f aca="false">VLOOKUP(W$11,Графік!$I$5:$L$32,3,0)</f>
        <v>ВВ</v>
      </c>
      <c r="X29" s="62" t="str">
        <f aca="false">VLOOKUP(X$11,Графік!$I$5:$L$32,3,0)</f>
        <v>Р</v>
      </c>
      <c r="Y29" s="62" t="str">
        <f aca="false">VLOOKUP(Y$11,Графік!$I$5:$L$32,3,0)</f>
        <v>Р</v>
      </c>
      <c r="Z29" s="62" t="str">
        <f aca="false">VLOOKUP(Z$11,Графік!$I$5:$L$32,3,0)</f>
        <v>Р</v>
      </c>
      <c r="AA29" s="62" t="str">
        <f aca="false">VLOOKUP(AA$11,Графік!$I$5:$L$32,3,0)</f>
        <v>Р</v>
      </c>
      <c r="AB29" s="62" t="str">
        <f aca="false">VLOOKUP(AB$11,Графік!$I$5:$L$32,3,0)</f>
        <v>ВВ</v>
      </c>
      <c r="AC29" s="62" t="str">
        <f aca="false">VLOOKUP(AC$11,Графік!$I$5:$L$32,3,0)</f>
        <v>ВВ</v>
      </c>
      <c r="AD29" s="62" t="str">
        <f aca="false">VLOOKUP(AD$11,Графік!$I$5:$L$32,3,0)</f>
        <v>Р</v>
      </c>
      <c r="AE29" s="62" t="str">
        <f aca="false">VLOOKUP(AE$11,Графік!$I$5:$L$32,3,0)</f>
        <v>Р</v>
      </c>
      <c r="AF29" s="62" t="str">
        <f aca="false">VLOOKUP(AF$11,Графік!$I$5:$L$32,3,0)</f>
        <v>Р</v>
      </c>
      <c r="AG29" s="62" t="str">
        <f aca="false">VLOOKUP(AG$11,Графік!$I$5:$L$32,3,0)</f>
        <v>Р</v>
      </c>
      <c r="AH29" s="62"/>
      <c r="AI29" s="62"/>
      <c r="AJ29" s="62"/>
      <c r="AK29" s="93" t="n">
        <f aca="false">SUMIF($F29:$AJ32,"Р",$F30:$AJ30)</f>
        <v>160</v>
      </c>
      <c r="AL29" s="94" t="n">
        <f aca="false">SUMIF($F31:$AJ32,"НУ",$F32:$AJ32)</f>
        <v>0</v>
      </c>
      <c r="AM29" s="95" t="n">
        <f aca="false">SUMIF(F29:AJ32,"РВ",F30:AJ30)</f>
        <v>0</v>
      </c>
      <c r="AN29" s="96" t="n">
        <f aca="false">AK29+AL29+AM29</f>
        <v>160</v>
      </c>
      <c r="AO29" s="70" t="n">
        <f aca="false">COUNTIF($F29:$AJ32,"=Р")</f>
        <v>20</v>
      </c>
      <c r="AP29" s="97" t="n">
        <f aca="false">COUNTIF($F29:$AJ32,"=ВВ")</f>
        <v>8</v>
      </c>
      <c r="AQ29" s="97" t="n">
        <f aca="false">COUNTIF($F29:$AJ32,"=В")</f>
        <v>0</v>
      </c>
      <c r="AR29" s="98" t="n">
        <f aca="false">COUNTIF($F29:$AJ32,"=НА")</f>
        <v>0</v>
      </c>
      <c r="AS29" s="98" t="n">
        <f aca="false">COUNTIF(F29:AJ32,"=ТН")</f>
        <v>0</v>
      </c>
      <c r="AT29" s="98" t="n">
        <f aca="false">COUNTIF($F29:$AJ32,"=ВД")</f>
        <v>0</v>
      </c>
      <c r="AU29" s="98" t="n">
        <f aca="false">COUNTIF($F29:$AJ32,"=ВП")</f>
        <v>0</v>
      </c>
      <c r="AV29" s="98" t="n">
        <f aca="false">COUNTIF($F29:$AJ32,"=ДД")</f>
        <v>0</v>
      </c>
      <c r="AW29" s="98" t="n">
        <f aca="false">COUNTIF($F29:$AJ32,"=П")</f>
        <v>0</v>
      </c>
      <c r="AX29" s="98" t="n">
        <f aca="false">COUNTIF($F29:$AJ32,"=ПР")</f>
        <v>0</v>
      </c>
      <c r="AY29" s="99" t="n">
        <f aca="false">COUNTIF($F29:$AJ32,"=І")</f>
        <v>0</v>
      </c>
      <c r="AZ29" s="99" t="n">
        <f aca="false">COUNTIF($F29:$AJ32,"=НЗ")</f>
        <v>0</v>
      </c>
      <c r="BA29" s="73" t="str">
        <f aca="false">IF(C29&gt;1,Графік!$L$36,"")</f>
        <v/>
      </c>
    </row>
    <row r="30" customFormat="false" ht="15" hidden="false" customHeight="true" outlineLevel="0" collapsed="false">
      <c r="A30" s="57"/>
      <c r="B30" s="58"/>
      <c r="C30" s="102"/>
      <c r="D30" s="60"/>
      <c r="E30" s="100"/>
      <c r="F30" s="75" t="n">
        <f aca="false">IF(F29="Р",8,"")</f>
        <v>8</v>
      </c>
      <c r="G30" s="170" t="n">
        <f aca="false">IF(G29="Р",8,"")</f>
        <v>8</v>
      </c>
      <c r="H30" s="170" t="n">
        <f aca="false">IF(H29="Р",8,"")</f>
        <v>8</v>
      </c>
      <c r="I30" s="170" t="n">
        <f aca="false">IF(I29="Р",8,"")</f>
        <v>8</v>
      </c>
      <c r="J30" s="170" t="str">
        <f aca="false">IF(J29="Р",8,"")</f>
        <v/>
      </c>
      <c r="K30" s="170" t="str">
        <f aca="false">IF(K29="Р",8,"")</f>
        <v/>
      </c>
      <c r="L30" s="170" t="n">
        <f aca="false">IF(L29="Р",8,"")</f>
        <v>8</v>
      </c>
      <c r="M30" s="170" t="n">
        <f aca="false">IF(M29="Р",8,"")</f>
        <v>8</v>
      </c>
      <c r="N30" s="170" t="n">
        <f aca="false">IF(N29="Р",8,"")</f>
        <v>8</v>
      </c>
      <c r="O30" s="170" t="n">
        <f aca="false">IF(O29="Р",8,"")</f>
        <v>8</v>
      </c>
      <c r="P30" s="170" t="str">
        <f aca="false">IF(P29="Р",8,"")</f>
        <v/>
      </c>
      <c r="Q30" s="170" t="str">
        <f aca="false">IF(Q29="Р",8,"")</f>
        <v/>
      </c>
      <c r="R30" s="170" t="n">
        <f aca="false">IF(R29="Р",8,"")</f>
        <v>8</v>
      </c>
      <c r="S30" s="170" t="n">
        <f aca="false">IF(S29="Р",8,"")</f>
        <v>8</v>
      </c>
      <c r="T30" s="170" t="n">
        <f aca="false">IF(T29="Р",8,"")</f>
        <v>8</v>
      </c>
      <c r="U30" s="170" t="n">
        <f aca="false">IF(U29="Р",8,"")</f>
        <v>8</v>
      </c>
      <c r="V30" s="170" t="str">
        <f aca="false">IF(V29="Р",8,"")</f>
        <v/>
      </c>
      <c r="W30" s="170" t="str">
        <f aca="false">IF(W29="Р",8,"")</f>
        <v/>
      </c>
      <c r="X30" s="170" t="n">
        <f aca="false">IF(X29="Р",8,"")</f>
        <v>8</v>
      </c>
      <c r="Y30" s="170" t="n">
        <f aca="false">IF(Y29="Р",8,"")</f>
        <v>8</v>
      </c>
      <c r="Z30" s="170" t="n">
        <f aca="false">IF(Z29="Р",8,"")</f>
        <v>8</v>
      </c>
      <c r="AA30" s="170" t="n">
        <f aca="false">IF(AA29="Р",8,"")</f>
        <v>8</v>
      </c>
      <c r="AB30" s="170" t="str">
        <f aca="false">IF(AB29="Р",8,"")</f>
        <v/>
      </c>
      <c r="AC30" s="170" t="str">
        <f aca="false">IF(AC29="Р",8,"")</f>
        <v/>
      </c>
      <c r="AD30" s="170" t="n">
        <f aca="false">IF(AD29="Р",8,"")</f>
        <v>8</v>
      </c>
      <c r="AE30" s="170" t="n">
        <f aca="false">IF(AE29="Р",8,"")</f>
        <v>8</v>
      </c>
      <c r="AF30" s="170" t="n">
        <f aca="false">IF(AF29="Р",8,"")</f>
        <v>8</v>
      </c>
      <c r="AG30" s="170" t="n">
        <f aca="false">IF(AG29="Р",8,"")</f>
        <v>8</v>
      </c>
      <c r="AH30" s="170"/>
      <c r="AI30" s="170"/>
      <c r="AJ30" s="170"/>
      <c r="AK30" s="93"/>
      <c r="AL30" s="94"/>
      <c r="AM30" s="95"/>
      <c r="AN30" s="96"/>
      <c r="AO30" s="70"/>
      <c r="AP30" s="70"/>
      <c r="AQ30" s="70"/>
      <c r="AR30" s="98"/>
      <c r="AS30" s="98"/>
      <c r="AT30" s="98"/>
      <c r="AU30" s="98"/>
      <c r="AV30" s="98"/>
      <c r="AW30" s="98"/>
      <c r="AX30" s="98"/>
      <c r="AY30" s="99"/>
      <c r="AZ30" s="99"/>
      <c r="BA30" s="73"/>
    </row>
    <row r="31" customFormat="false" ht="15" hidden="false" customHeight="true" outlineLevel="0" collapsed="false">
      <c r="A31" s="57"/>
      <c r="B31" s="58"/>
      <c r="C31" s="102"/>
      <c r="D31" s="60"/>
      <c r="E31" s="100"/>
      <c r="F31" s="81" t="str">
        <f aca="false">IF(F32&gt;0,"НУ","")</f>
        <v/>
      </c>
      <c r="G31" s="183" t="str">
        <f aca="false">IF(G32&gt;0,"НУ","")</f>
        <v/>
      </c>
      <c r="H31" s="183" t="str">
        <f aca="false">IF(H32&gt;0,"НУ","")</f>
        <v/>
      </c>
      <c r="I31" s="183" t="str">
        <f aca="false">IF(I32&gt;0,"НУ","")</f>
        <v/>
      </c>
      <c r="J31" s="183" t="str">
        <f aca="false">IF(J32&gt;0,"НУ","")</f>
        <v/>
      </c>
      <c r="K31" s="183" t="str">
        <f aca="false">IF(K32&gt;0,"НУ","")</f>
        <v/>
      </c>
      <c r="L31" s="183" t="str">
        <f aca="false">IF(L32&gt;0,"НУ","")</f>
        <v/>
      </c>
      <c r="M31" s="183" t="str">
        <f aca="false">IF(M32&gt;0,"НУ","")</f>
        <v/>
      </c>
      <c r="N31" s="183" t="str">
        <f aca="false">IF(N32&gt;0,"НУ","")</f>
        <v/>
      </c>
      <c r="O31" s="183" t="str">
        <f aca="false">IF(O32&gt;0,"НУ","")</f>
        <v/>
      </c>
      <c r="P31" s="183" t="str">
        <f aca="false">IF(P32&gt;0,"НУ","")</f>
        <v/>
      </c>
      <c r="Q31" s="183" t="str">
        <f aca="false">IF(Q32&gt;0,"НУ","")</f>
        <v/>
      </c>
      <c r="R31" s="183" t="str">
        <f aca="false">IF(R32&gt;0,"НУ","")</f>
        <v/>
      </c>
      <c r="S31" s="183" t="str">
        <f aca="false">IF(S32&gt;0,"НУ","")</f>
        <v/>
      </c>
      <c r="T31" s="183" t="str">
        <f aca="false">IF(T32&gt;0,"НУ","")</f>
        <v/>
      </c>
      <c r="U31" s="183" t="str">
        <f aca="false">IF(U32&gt;0,"НУ","")</f>
        <v/>
      </c>
      <c r="V31" s="183" t="str">
        <f aca="false">IF(V32&gt;0,"НУ","")</f>
        <v/>
      </c>
      <c r="W31" s="183" t="str">
        <f aca="false">IF(W32&gt;0,"НУ","")</f>
        <v/>
      </c>
      <c r="X31" s="183" t="str">
        <f aca="false">IF(X32&gt;0,"НУ","")</f>
        <v/>
      </c>
      <c r="Y31" s="183" t="str">
        <f aca="false">IF(Y32&gt;0,"НУ","")</f>
        <v/>
      </c>
      <c r="Z31" s="183" t="str">
        <f aca="false">IF(Z32&gt;0,"НУ","")</f>
        <v/>
      </c>
      <c r="AA31" s="183" t="str">
        <f aca="false">IF(AA32&gt;0,"НУ","")</f>
        <v/>
      </c>
      <c r="AB31" s="183" t="str">
        <f aca="false">IF(AB32&gt;0,"НУ","")</f>
        <v/>
      </c>
      <c r="AC31" s="183" t="str">
        <f aca="false">IF(AC32&gt;0,"НУ","")</f>
        <v/>
      </c>
      <c r="AD31" s="183" t="str">
        <f aca="false">IF(AD32&gt;0,"НУ","")</f>
        <v/>
      </c>
      <c r="AE31" s="183" t="str">
        <f aca="false">IF(AE32&gt;0,"НУ","")</f>
        <v/>
      </c>
      <c r="AF31" s="183" t="str">
        <f aca="false">IF(AF32&gt;0,"НУ","")</f>
        <v/>
      </c>
      <c r="AG31" s="183" t="str">
        <f aca="false">IF(AG32&gt;0,"НУ","")</f>
        <v/>
      </c>
      <c r="AH31" s="183" t="str">
        <f aca="false">IF(AH32&gt;0,"НУ","")</f>
        <v/>
      </c>
      <c r="AI31" s="183" t="str">
        <f aca="false">IF(AI32&gt;0,"НУ","")</f>
        <v/>
      </c>
      <c r="AJ31" s="183" t="str">
        <f aca="false">IF(AJ32&gt;0,"НУ","")</f>
        <v/>
      </c>
      <c r="AK31" s="93"/>
      <c r="AL31" s="94"/>
      <c r="AM31" s="95"/>
      <c r="AN31" s="96"/>
      <c r="AO31" s="70"/>
      <c r="AP31" s="70"/>
      <c r="AQ31" s="70"/>
      <c r="AR31" s="98"/>
      <c r="AS31" s="98"/>
      <c r="AT31" s="98"/>
      <c r="AU31" s="98"/>
      <c r="AV31" s="98"/>
      <c r="AW31" s="98"/>
      <c r="AX31" s="98"/>
      <c r="AY31" s="99"/>
      <c r="AZ31" s="99"/>
      <c r="BA31" s="73"/>
    </row>
    <row r="32" customFormat="false" ht="15" hidden="false" customHeight="true" outlineLevel="0" collapsed="false">
      <c r="A32" s="57"/>
      <c r="B32" s="58"/>
      <c r="C32" s="102"/>
      <c r="D32" s="60"/>
      <c r="E32" s="101"/>
      <c r="F32" s="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  <c r="AA32" s="187"/>
      <c r="AB32" s="187"/>
      <c r="AC32" s="187"/>
      <c r="AD32" s="187"/>
      <c r="AE32" s="187"/>
      <c r="AF32" s="187"/>
      <c r="AG32" s="187"/>
      <c r="AH32" s="187"/>
      <c r="AI32" s="187"/>
      <c r="AJ32" s="187"/>
      <c r="AK32" s="93"/>
      <c r="AL32" s="94"/>
      <c r="AM32" s="95"/>
      <c r="AN32" s="96"/>
      <c r="AO32" s="70"/>
      <c r="AP32" s="70"/>
      <c r="AQ32" s="70"/>
      <c r="AR32" s="98"/>
      <c r="AS32" s="98"/>
      <c r="AT32" s="98"/>
      <c r="AU32" s="98"/>
      <c r="AV32" s="98"/>
      <c r="AW32" s="98"/>
      <c r="AX32" s="98"/>
      <c r="AY32" s="99"/>
      <c r="AZ32" s="99"/>
      <c r="BA32" s="73"/>
    </row>
    <row r="33" customFormat="false" ht="15" hidden="false" customHeight="true" outlineLevel="0" collapsed="false">
      <c r="A33" s="57" t="n">
        <v>6</v>
      </c>
      <c r="B33" s="58" t="str">
        <f aca="false">IFERROR(VLOOKUP($C33,Списки!$A$1:$C$3999,2,0),"")</f>
        <v/>
      </c>
      <c r="C33" s="102"/>
      <c r="D33" s="60" t="str">
        <f aca="false">IFERROR(VLOOKUP($C33,Списки!$A$1:$C$3999,3,0),"")</f>
        <v/>
      </c>
      <c r="E33" s="92"/>
      <c r="F33" s="61" t="str">
        <f aca="false">VLOOKUP(F$11,Графік!$I$5:$L$32,3,0)</f>
        <v>Р</v>
      </c>
      <c r="G33" s="62" t="str">
        <f aca="false">VLOOKUP(G$11,Графік!$I$5:$L$32,3,0)</f>
        <v>Р</v>
      </c>
      <c r="H33" s="62" t="str">
        <f aca="false">VLOOKUP(H$11,Графік!$I$5:$L$32,3,0)</f>
        <v>Р</v>
      </c>
      <c r="I33" s="62" t="str">
        <f aca="false">VLOOKUP(I$11,Графік!$I$5:$L$32,3,0)</f>
        <v>Р</v>
      </c>
      <c r="J33" s="62" t="str">
        <f aca="false">VLOOKUP(J$11,Графік!$I$5:$L$32,3,0)</f>
        <v>ВВ</v>
      </c>
      <c r="K33" s="62" t="str">
        <f aca="false">VLOOKUP(K$11,Графік!$I$5:$L$32,3,0)</f>
        <v>ВВ</v>
      </c>
      <c r="L33" s="62" t="str">
        <f aca="false">VLOOKUP(L$11,Графік!$I$5:$L$32,3,0)</f>
        <v>Р</v>
      </c>
      <c r="M33" s="62" t="str">
        <f aca="false">VLOOKUP(M$11,Графік!$I$5:$L$32,3,0)</f>
        <v>Р</v>
      </c>
      <c r="N33" s="62" t="str">
        <f aca="false">VLOOKUP(N$11,Графік!$I$5:$L$32,3,0)</f>
        <v>Р</v>
      </c>
      <c r="O33" s="62" t="str">
        <f aca="false">VLOOKUP(O$11,Графік!$I$5:$L$32,3,0)</f>
        <v>Р</v>
      </c>
      <c r="P33" s="62" t="str">
        <f aca="false">VLOOKUP(P$11,Графік!$I$5:$L$32,3,0)</f>
        <v>ВВ</v>
      </c>
      <c r="Q33" s="62" t="str">
        <f aca="false">VLOOKUP(Q$11,Графік!$I$5:$L$32,3,0)</f>
        <v>ВВ</v>
      </c>
      <c r="R33" s="62" t="str">
        <f aca="false">VLOOKUP(R$11,Графік!$I$5:$L$32,3,0)</f>
        <v>Р</v>
      </c>
      <c r="S33" s="62" t="str">
        <f aca="false">VLOOKUP(S$11,Графік!$I$5:$L$32,3,0)</f>
        <v>Р</v>
      </c>
      <c r="T33" s="62" t="str">
        <f aca="false">VLOOKUP(T$11,Графік!$I$5:$L$32,3,0)</f>
        <v>Р</v>
      </c>
      <c r="U33" s="62" t="str">
        <f aca="false">VLOOKUP(U$11,Графік!$I$5:$L$32,3,0)</f>
        <v>Р</v>
      </c>
      <c r="V33" s="62" t="str">
        <f aca="false">VLOOKUP(V$11,Графік!$I$5:$L$32,3,0)</f>
        <v>ВВ</v>
      </c>
      <c r="W33" s="62" t="str">
        <f aca="false">VLOOKUP(W$11,Графік!$I$5:$L$32,3,0)</f>
        <v>ВВ</v>
      </c>
      <c r="X33" s="62" t="str">
        <f aca="false">VLOOKUP(X$11,Графік!$I$5:$L$32,3,0)</f>
        <v>Р</v>
      </c>
      <c r="Y33" s="62" t="str">
        <f aca="false">VLOOKUP(Y$11,Графік!$I$5:$L$32,3,0)</f>
        <v>Р</v>
      </c>
      <c r="Z33" s="62" t="str">
        <f aca="false">VLOOKUP(Z$11,Графік!$I$5:$L$32,3,0)</f>
        <v>Р</v>
      </c>
      <c r="AA33" s="62" t="str">
        <f aca="false">VLOOKUP(AA$11,Графік!$I$5:$L$32,3,0)</f>
        <v>Р</v>
      </c>
      <c r="AB33" s="62" t="str">
        <f aca="false">VLOOKUP(AB$11,Графік!$I$5:$L$32,3,0)</f>
        <v>ВВ</v>
      </c>
      <c r="AC33" s="62" t="str">
        <f aca="false">VLOOKUP(AC$11,Графік!$I$5:$L$32,3,0)</f>
        <v>ВВ</v>
      </c>
      <c r="AD33" s="62" t="str">
        <f aca="false">VLOOKUP(AD$11,Графік!$I$5:$L$32,3,0)</f>
        <v>Р</v>
      </c>
      <c r="AE33" s="62" t="str">
        <f aca="false">VLOOKUP(AE$11,Графік!$I$5:$L$32,3,0)</f>
        <v>Р</v>
      </c>
      <c r="AF33" s="62" t="str">
        <f aca="false">VLOOKUP(AF$11,Графік!$I$5:$L$32,3,0)</f>
        <v>Р</v>
      </c>
      <c r="AG33" s="62" t="str">
        <f aca="false">VLOOKUP(AG$11,Графік!$I$5:$L$32,3,0)</f>
        <v>Р</v>
      </c>
      <c r="AH33" s="62"/>
      <c r="AI33" s="62"/>
      <c r="AJ33" s="62"/>
      <c r="AK33" s="93" t="n">
        <f aca="false">SUMIF($F33:$AJ36,"Р",$F34:$AJ34)</f>
        <v>160</v>
      </c>
      <c r="AL33" s="94" t="n">
        <f aca="false">SUMIF($F35:$AJ36,"НУ",$F36:$AJ36)</f>
        <v>0</v>
      </c>
      <c r="AM33" s="95" t="n">
        <f aca="false">SUMIF(F33:AJ36,"РВ",F34:AJ34)</f>
        <v>0</v>
      </c>
      <c r="AN33" s="96" t="n">
        <f aca="false">AK33+AL33+AM33</f>
        <v>160</v>
      </c>
      <c r="AO33" s="70" t="n">
        <f aca="false">COUNTIF($F33:$AJ36,"=Р")</f>
        <v>20</v>
      </c>
      <c r="AP33" s="97" t="n">
        <f aca="false">COUNTIF($F33:$AJ36,"=ВВ")</f>
        <v>8</v>
      </c>
      <c r="AQ33" s="97" t="n">
        <f aca="false">COUNTIF($F33:$AJ36,"=В")</f>
        <v>0</v>
      </c>
      <c r="AR33" s="98" t="n">
        <f aca="false">COUNTIF($F33:$AJ36,"=НА")</f>
        <v>0</v>
      </c>
      <c r="AS33" s="98" t="n">
        <f aca="false">COUNTIF(F33:AJ36,"=ТН")</f>
        <v>0</v>
      </c>
      <c r="AT33" s="98" t="n">
        <f aca="false">COUNTIF($F33:$AJ36,"=ВД")</f>
        <v>0</v>
      </c>
      <c r="AU33" s="98" t="n">
        <f aca="false">COUNTIF($F33:$AJ36,"=ВП")</f>
        <v>0</v>
      </c>
      <c r="AV33" s="98" t="n">
        <f aca="false">COUNTIF($F33:$AJ36,"=ДД")</f>
        <v>0</v>
      </c>
      <c r="AW33" s="98" t="n">
        <f aca="false">COUNTIF($F33:$AJ36,"=П")</f>
        <v>0</v>
      </c>
      <c r="AX33" s="98" t="n">
        <f aca="false">COUNTIF($F33:$AJ36,"=ПР")</f>
        <v>0</v>
      </c>
      <c r="AY33" s="99" t="n">
        <f aca="false">COUNTIF($F33:$AJ36,"=І")</f>
        <v>0</v>
      </c>
      <c r="AZ33" s="99" t="n">
        <f aca="false">COUNTIF($F33:$AJ36,"=НЗ")</f>
        <v>0</v>
      </c>
      <c r="BA33" s="73" t="str">
        <f aca="false">IF(C33&gt;1,Графік!$L$36,"")</f>
        <v/>
      </c>
    </row>
    <row r="34" customFormat="false" ht="15" hidden="false" customHeight="true" outlineLevel="0" collapsed="false">
      <c r="A34" s="57"/>
      <c r="B34" s="58"/>
      <c r="C34" s="102"/>
      <c r="D34" s="60"/>
      <c r="E34" s="100"/>
      <c r="F34" s="75" t="n">
        <f aca="false">IF(F33="Р",8,"")</f>
        <v>8</v>
      </c>
      <c r="G34" s="170" t="n">
        <f aca="false">IF(G33="Р",8,"")</f>
        <v>8</v>
      </c>
      <c r="H34" s="170" t="n">
        <f aca="false">IF(H33="Р",8,"")</f>
        <v>8</v>
      </c>
      <c r="I34" s="170" t="n">
        <f aca="false">IF(I33="Р",8,"")</f>
        <v>8</v>
      </c>
      <c r="J34" s="170" t="str">
        <f aca="false">IF(J33="Р",8,"")</f>
        <v/>
      </c>
      <c r="K34" s="170" t="str">
        <f aca="false">IF(K33="Р",8,"")</f>
        <v/>
      </c>
      <c r="L34" s="170" t="n">
        <f aca="false">IF(L33="Р",8,"")</f>
        <v>8</v>
      </c>
      <c r="M34" s="170" t="n">
        <f aca="false">IF(M33="Р",8,"")</f>
        <v>8</v>
      </c>
      <c r="N34" s="170" t="n">
        <f aca="false">IF(N33="Р",8,"")</f>
        <v>8</v>
      </c>
      <c r="O34" s="170" t="n">
        <f aca="false">IF(O33="Р",8,"")</f>
        <v>8</v>
      </c>
      <c r="P34" s="170" t="str">
        <f aca="false">IF(P33="Р",8,"")</f>
        <v/>
      </c>
      <c r="Q34" s="170" t="str">
        <f aca="false">IF(Q33="Р",8,"")</f>
        <v/>
      </c>
      <c r="R34" s="170" t="n">
        <f aca="false">IF(R33="Р",8,"")</f>
        <v>8</v>
      </c>
      <c r="S34" s="170" t="n">
        <f aca="false">IF(S33="Р",8,"")</f>
        <v>8</v>
      </c>
      <c r="T34" s="170" t="n">
        <f aca="false">IF(T33="Р",8,"")</f>
        <v>8</v>
      </c>
      <c r="U34" s="170" t="n">
        <f aca="false">IF(U33="Р",8,"")</f>
        <v>8</v>
      </c>
      <c r="V34" s="170" t="str">
        <f aca="false">IF(V33="Р",8,"")</f>
        <v/>
      </c>
      <c r="W34" s="170" t="str">
        <f aca="false">IF(W33="Р",8,"")</f>
        <v/>
      </c>
      <c r="X34" s="170" t="n">
        <f aca="false">IF(X33="Р",8,"")</f>
        <v>8</v>
      </c>
      <c r="Y34" s="170" t="n">
        <f aca="false">IF(Y33="Р",8,"")</f>
        <v>8</v>
      </c>
      <c r="Z34" s="170" t="n">
        <f aca="false">IF(Z33="Р",8,"")</f>
        <v>8</v>
      </c>
      <c r="AA34" s="170" t="n">
        <f aca="false">IF(AA33="Р",8,"")</f>
        <v>8</v>
      </c>
      <c r="AB34" s="170" t="str">
        <f aca="false">IF(AB33="Р",8,"")</f>
        <v/>
      </c>
      <c r="AC34" s="170" t="str">
        <f aca="false">IF(AC33="Р",8,"")</f>
        <v/>
      </c>
      <c r="AD34" s="170" t="n">
        <f aca="false">IF(AD33="Р",8,"")</f>
        <v>8</v>
      </c>
      <c r="AE34" s="170" t="n">
        <f aca="false">IF(AE33="Р",8,"")</f>
        <v>8</v>
      </c>
      <c r="AF34" s="170" t="n">
        <f aca="false">IF(AF33="Р",8,"")</f>
        <v>8</v>
      </c>
      <c r="AG34" s="170" t="n">
        <f aca="false">IF(AG33="Р",8,"")</f>
        <v>8</v>
      </c>
      <c r="AH34" s="170"/>
      <c r="AI34" s="170"/>
      <c r="AJ34" s="170"/>
      <c r="AK34" s="93"/>
      <c r="AL34" s="94"/>
      <c r="AM34" s="95"/>
      <c r="AN34" s="96"/>
      <c r="AO34" s="70"/>
      <c r="AP34" s="70"/>
      <c r="AQ34" s="70"/>
      <c r="AR34" s="98"/>
      <c r="AS34" s="98"/>
      <c r="AT34" s="98"/>
      <c r="AU34" s="98"/>
      <c r="AV34" s="98"/>
      <c r="AW34" s="98"/>
      <c r="AX34" s="98"/>
      <c r="AY34" s="99"/>
      <c r="AZ34" s="99"/>
      <c r="BA34" s="73"/>
    </row>
    <row r="35" customFormat="false" ht="15" hidden="false" customHeight="true" outlineLevel="0" collapsed="false">
      <c r="A35" s="57"/>
      <c r="B35" s="58"/>
      <c r="C35" s="102"/>
      <c r="D35" s="60"/>
      <c r="E35" s="100"/>
      <c r="F35" s="81" t="str">
        <f aca="false">IF(F36&gt;0,"НУ","")</f>
        <v/>
      </c>
      <c r="G35" s="183" t="str">
        <f aca="false">IF(G36&gt;0,"НУ","")</f>
        <v/>
      </c>
      <c r="H35" s="183" t="str">
        <f aca="false">IF(H36&gt;0,"НУ","")</f>
        <v/>
      </c>
      <c r="I35" s="183" t="str">
        <f aca="false">IF(I36&gt;0,"НУ","")</f>
        <v/>
      </c>
      <c r="J35" s="183" t="str">
        <f aca="false">IF(J36&gt;0,"НУ","")</f>
        <v/>
      </c>
      <c r="K35" s="183" t="str">
        <f aca="false">IF(K36&gt;0,"НУ","")</f>
        <v/>
      </c>
      <c r="L35" s="183" t="str">
        <f aca="false">IF(L36&gt;0,"НУ","")</f>
        <v/>
      </c>
      <c r="M35" s="183" t="str">
        <f aca="false">IF(M36&gt;0,"НУ","")</f>
        <v/>
      </c>
      <c r="N35" s="183" t="str">
        <f aca="false">IF(N36&gt;0,"НУ","")</f>
        <v/>
      </c>
      <c r="O35" s="183" t="str">
        <f aca="false">IF(O36&gt;0,"НУ","")</f>
        <v/>
      </c>
      <c r="P35" s="183" t="str">
        <f aca="false">IF(P36&gt;0,"НУ","")</f>
        <v/>
      </c>
      <c r="Q35" s="183" t="str">
        <f aca="false">IF(Q36&gt;0,"НУ","")</f>
        <v/>
      </c>
      <c r="R35" s="183" t="str">
        <f aca="false">IF(R36&gt;0,"НУ","")</f>
        <v/>
      </c>
      <c r="S35" s="183" t="str">
        <f aca="false">IF(S36&gt;0,"НУ","")</f>
        <v/>
      </c>
      <c r="T35" s="183" t="str">
        <f aca="false">IF(T36&gt;0,"НУ","")</f>
        <v/>
      </c>
      <c r="U35" s="183" t="str">
        <f aca="false">IF(U36&gt;0,"НУ","")</f>
        <v/>
      </c>
      <c r="V35" s="183" t="str">
        <f aca="false">IF(V36&gt;0,"НУ","")</f>
        <v/>
      </c>
      <c r="W35" s="183" t="str">
        <f aca="false">IF(W36&gt;0,"НУ","")</f>
        <v/>
      </c>
      <c r="X35" s="183" t="str">
        <f aca="false">IF(X36&gt;0,"НУ","")</f>
        <v/>
      </c>
      <c r="Y35" s="183" t="str">
        <f aca="false">IF(Y36&gt;0,"НУ","")</f>
        <v/>
      </c>
      <c r="Z35" s="183" t="str">
        <f aca="false">IF(Z36&gt;0,"НУ","")</f>
        <v/>
      </c>
      <c r="AA35" s="183" t="str">
        <f aca="false">IF(AA36&gt;0,"НУ","")</f>
        <v/>
      </c>
      <c r="AB35" s="183" t="str">
        <f aca="false">IF(AB36&gt;0,"НУ","")</f>
        <v/>
      </c>
      <c r="AC35" s="183" t="str">
        <f aca="false">IF(AC36&gt;0,"НУ","")</f>
        <v/>
      </c>
      <c r="AD35" s="183" t="str">
        <f aca="false">IF(AD36&gt;0,"НУ","")</f>
        <v/>
      </c>
      <c r="AE35" s="183" t="str">
        <f aca="false">IF(AE36&gt;0,"НУ","")</f>
        <v/>
      </c>
      <c r="AF35" s="183" t="str">
        <f aca="false">IF(AF36&gt;0,"НУ","")</f>
        <v/>
      </c>
      <c r="AG35" s="183" t="str">
        <f aca="false">IF(AG36&gt;0,"НУ","")</f>
        <v/>
      </c>
      <c r="AH35" s="183" t="str">
        <f aca="false">IF(AH36&gt;0,"НУ","")</f>
        <v/>
      </c>
      <c r="AI35" s="183" t="str">
        <f aca="false">IF(AI36&gt;0,"НУ","")</f>
        <v/>
      </c>
      <c r="AJ35" s="183" t="str">
        <f aca="false">IF(AJ36&gt;0,"НУ","")</f>
        <v/>
      </c>
      <c r="AK35" s="93"/>
      <c r="AL35" s="94"/>
      <c r="AM35" s="95"/>
      <c r="AN35" s="96"/>
      <c r="AO35" s="70"/>
      <c r="AP35" s="70"/>
      <c r="AQ35" s="70"/>
      <c r="AR35" s="98"/>
      <c r="AS35" s="98"/>
      <c r="AT35" s="98"/>
      <c r="AU35" s="98"/>
      <c r="AV35" s="98"/>
      <c r="AW35" s="98"/>
      <c r="AX35" s="98"/>
      <c r="AY35" s="99"/>
      <c r="AZ35" s="99"/>
      <c r="BA35" s="73"/>
    </row>
    <row r="36" customFormat="false" ht="15" hidden="false" customHeight="true" outlineLevel="0" collapsed="false">
      <c r="A36" s="57"/>
      <c r="B36" s="58"/>
      <c r="C36" s="102"/>
      <c r="D36" s="60"/>
      <c r="E36" s="101"/>
      <c r="F36" s="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93"/>
      <c r="AL36" s="94"/>
      <c r="AM36" s="95"/>
      <c r="AN36" s="96"/>
      <c r="AO36" s="70"/>
      <c r="AP36" s="70"/>
      <c r="AQ36" s="70"/>
      <c r="AR36" s="98"/>
      <c r="AS36" s="98"/>
      <c r="AT36" s="98"/>
      <c r="AU36" s="98"/>
      <c r="AV36" s="98"/>
      <c r="AW36" s="98"/>
      <c r="AX36" s="98"/>
      <c r="AY36" s="99"/>
      <c r="AZ36" s="99"/>
      <c r="BA36" s="73"/>
    </row>
    <row r="37" customFormat="false" ht="15" hidden="false" customHeight="true" outlineLevel="0" collapsed="false">
      <c r="A37" s="57" t="n">
        <v>7</v>
      </c>
      <c r="B37" s="58" t="str">
        <f aca="false">IFERROR(VLOOKUP($C37,Списки!$A$1:$C$3999,2,0),"")</f>
        <v/>
      </c>
      <c r="C37" s="102"/>
      <c r="D37" s="60" t="str">
        <f aca="false">IFERROR(VLOOKUP($C37,Списки!$A$1:$C$3999,3,0),"")</f>
        <v/>
      </c>
      <c r="E37" s="92"/>
      <c r="F37" s="61" t="str">
        <f aca="false">VLOOKUP(F$11,Графік!$I$5:$L$32,3,0)</f>
        <v>Р</v>
      </c>
      <c r="G37" s="62" t="str">
        <f aca="false">VLOOKUP(G$11,Графік!$I$5:$L$32,3,0)</f>
        <v>Р</v>
      </c>
      <c r="H37" s="62" t="str">
        <f aca="false">VLOOKUP(H$11,Графік!$I$5:$L$32,3,0)</f>
        <v>Р</v>
      </c>
      <c r="I37" s="62" t="str">
        <f aca="false">VLOOKUP(I$11,Графік!$I$5:$L$32,3,0)</f>
        <v>Р</v>
      </c>
      <c r="J37" s="62" t="str">
        <f aca="false">VLOOKUP(J$11,Графік!$I$5:$L$32,3,0)</f>
        <v>ВВ</v>
      </c>
      <c r="K37" s="62" t="str">
        <f aca="false">VLOOKUP(K$11,Графік!$I$5:$L$32,3,0)</f>
        <v>ВВ</v>
      </c>
      <c r="L37" s="62" t="str">
        <f aca="false">VLOOKUP(L$11,Графік!$I$5:$L$32,3,0)</f>
        <v>Р</v>
      </c>
      <c r="M37" s="62" t="str">
        <f aca="false">VLOOKUP(M$11,Графік!$I$5:$L$32,3,0)</f>
        <v>Р</v>
      </c>
      <c r="N37" s="62" t="str">
        <f aca="false">VLOOKUP(N$11,Графік!$I$5:$L$32,3,0)</f>
        <v>Р</v>
      </c>
      <c r="O37" s="62" t="str">
        <f aca="false">VLOOKUP(O$11,Графік!$I$5:$L$32,3,0)</f>
        <v>Р</v>
      </c>
      <c r="P37" s="62" t="str">
        <f aca="false">VLOOKUP(P$11,Графік!$I$5:$L$32,3,0)</f>
        <v>ВВ</v>
      </c>
      <c r="Q37" s="62" t="str">
        <f aca="false">VLOOKUP(Q$11,Графік!$I$5:$L$32,3,0)</f>
        <v>ВВ</v>
      </c>
      <c r="R37" s="62" t="str">
        <f aca="false">VLOOKUP(R$11,Графік!$I$5:$L$32,3,0)</f>
        <v>Р</v>
      </c>
      <c r="S37" s="62" t="str">
        <f aca="false">VLOOKUP(S$11,Графік!$I$5:$L$32,3,0)</f>
        <v>Р</v>
      </c>
      <c r="T37" s="62" t="str">
        <f aca="false">VLOOKUP(T$11,Графік!$I$5:$L$32,3,0)</f>
        <v>Р</v>
      </c>
      <c r="U37" s="62" t="str">
        <f aca="false">VLOOKUP(U$11,Графік!$I$5:$L$32,3,0)</f>
        <v>Р</v>
      </c>
      <c r="V37" s="62" t="str">
        <f aca="false">VLOOKUP(V$11,Графік!$I$5:$L$32,3,0)</f>
        <v>ВВ</v>
      </c>
      <c r="W37" s="62" t="str">
        <f aca="false">VLOOKUP(W$11,Графік!$I$5:$L$32,3,0)</f>
        <v>ВВ</v>
      </c>
      <c r="X37" s="62" t="str">
        <f aca="false">VLOOKUP(X$11,Графік!$I$5:$L$32,3,0)</f>
        <v>Р</v>
      </c>
      <c r="Y37" s="62" t="str">
        <f aca="false">VLOOKUP(Y$11,Графік!$I$5:$L$32,3,0)</f>
        <v>Р</v>
      </c>
      <c r="Z37" s="62" t="str">
        <f aca="false">VLOOKUP(Z$11,Графік!$I$5:$L$32,3,0)</f>
        <v>Р</v>
      </c>
      <c r="AA37" s="62" t="str">
        <f aca="false">VLOOKUP(AA$11,Графік!$I$5:$L$32,3,0)</f>
        <v>Р</v>
      </c>
      <c r="AB37" s="62" t="str">
        <f aca="false">VLOOKUP(AB$11,Графік!$I$5:$L$32,3,0)</f>
        <v>ВВ</v>
      </c>
      <c r="AC37" s="62" t="str">
        <f aca="false">VLOOKUP(AC$11,Графік!$I$5:$L$32,3,0)</f>
        <v>ВВ</v>
      </c>
      <c r="AD37" s="62" t="str">
        <f aca="false">VLOOKUP(AD$11,Графік!$I$5:$L$32,3,0)</f>
        <v>Р</v>
      </c>
      <c r="AE37" s="62" t="str">
        <f aca="false">VLOOKUP(AE$11,Графік!$I$5:$L$32,3,0)</f>
        <v>Р</v>
      </c>
      <c r="AF37" s="62" t="str">
        <f aca="false">VLOOKUP(AF$11,Графік!$I$5:$L$32,3,0)</f>
        <v>Р</v>
      </c>
      <c r="AG37" s="62" t="str">
        <f aca="false">VLOOKUP(AG$11,Графік!$I$5:$L$32,3,0)</f>
        <v>Р</v>
      </c>
      <c r="AH37" s="62"/>
      <c r="AI37" s="62"/>
      <c r="AJ37" s="62"/>
      <c r="AK37" s="93" t="n">
        <f aca="false">SUMIF($F37:$AJ40,"Р",$F38:$AJ38)</f>
        <v>160</v>
      </c>
      <c r="AL37" s="94" t="n">
        <f aca="false">SUMIF($F39:$AJ40,"НУ",$F40:$AJ40)</f>
        <v>0</v>
      </c>
      <c r="AM37" s="95" t="n">
        <f aca="false">SUMIF(F37:AJ40,"РВ",F38:AJ38)</f>
        <v>0</v>
      </c>
      <c r="AN37" s="96" t="n">
        <f aca="false">AK37+AL37+AM37</f>
        <v>160</v>
      </c>
      <c r="AO37" s="70" t="n">
        <f aca="false">COUNTIF($F37:$AJ40,"=Р")</f>
        <v>20</v>
      </c>
      <c r="AP37" s="97" t="n">
        <f aca="false">COUNTIF($F37:$AJ40,"=ВВ")</f>
        <v>8</v>
      </c>
      <c r="AQ37" s="97" t="n">
        <f aca="false">COUNTIF($F37:$AJ40,"=В")</f>
        <v>0</v>
      </c>
      <c r="AR37" s="98" t="n">
        <f aca="false">COUNTIF($F37:$AJ40,"=НА")</f>
        <v>0</v>
      </c>
      <c r="AS37" s="98" t="n">
        <f aca="false">COUNTIF(F37:AJ40,"=ТН")</f>
        <v>0</v>
      </c>
      <c r="AT37" s="98" t="n">
        <f aca="false">COUNTIF($F37:$AJ40,"=ВД")</f>
        <v>0</v>
      </c>
      <c r="AU37" s="98" t="n">
        <f aca="false">COUNTIF($F37:$AJ40,"=ВП")</f>
        <v>0</v>
      </c>
      <c r="AV37" s="98" t="n">
        <f aca="false">COUNTIF($F37:$AJ40,"=ДД")</f>
        <v>0</v>
      </c>
      <c r="AW37" s="98" t="n">
        <f aca="false">COUNTIF($F37:$AJ40,"=П")</f>
        <v>0</v>
      </c>
      <c r="AX37" s="98" t="n">
        <f aca="false">COUNTIF($F37:$AJ40,"=ПР")</f>
        <v>0</v>
      </c>
      <c r="AY37" s="99" t="n">
        <f aca="false">COUNTIF($F37:$AJ40,"=І")</f>
        <v>0</v>
      </c>
      <c r="AZ37" s="99" t="n">
        <f aca="false">COUNTIF($F37:$AJ40,"=НЗ")</f>
        <v>0</v>
      </c>
      <c r="BA37" s="73" t="str">
        <f aca="false">IF(C37&gt;1,Графік!$L$36,"")</f>
        <v/>
      </c>
    </row>
    <row r="38" customFormat="false" ht="15" hidden="false" customHeight="true" outlineLevel="0" collapsed="false">
      <c r="A38" s="57"/>
      <c r="B38" s="58"/>
      <c r="C38" s="102"/>
      <c r="D38" s="60"/>
      <c r="E38" s="100"/>
      <c r="F38" s="75" t="n">
        <f aca="false">IF(F37="Р",8,"")</f>
        <v>8</v>
      </c>
      <c r="G38" s="170" t="n">
        <f aca="false">IF(G37="Р",8,"")</f>
        <v>8</v>
      </c>
      <c r="H38" s="170" t="n">
        <f aca="false">IF(H37="Р",8,"")</f>
        <v>8</v>
      </c>
      <c r="I38" s="170" t="n">
        <f aca="false">IF(I37="Р",8,"")</f>
        <v>8</v>
      </c>
      <c r="J38" s="170" t="str">
        <f aca="false">IF(J37="Р",8,"")</f>
        <v/>
      </c>
      <c r="K38" s="170" t="str">
        <f aca="false">IF(K37="Р",8,"")</f>
        <v/>
      </c>
      <c r="L38" s="170" t="n">
        <f aca="false">IF(L37="Р",8,"")</f>
        <v>8</v>
      </c>
      <c r="M38" s="170" t="n">
        <f aca="false">IF(M37="Р",8,"")</f>
        <v>8</v>
      </c>
      <c r="N38" s="170" t="n">
        <f aca="false">IF(N37="Р",8,"")</f>
        <v>8</v>
      </c>
      <c r="O38" s="170" t="n">
        <f aca="false">IF(O37="Р",8,"")</f>
        <v>8</v>
      </c>
      <c r="P38" s="170" t="str">
        <f aca="false">IF(P37="Р",8,"")</f>
        <v/>
      </c>
      <c r="Q38" s="170" t="str">
        <f aca="false">IF(Q37="Р",8,"")</f>
        <v/>
      </c>
      <c r="R38" s="170" t="n">
        <f aca="false">IF(R37="Р",8,"")</f>
        <v>8</v>
      </c>
      <c r="S38" s="170" t="n">
        <f aca="false">IF(S37="Р",8,"")</f>
        <v>8</v>
      </c>
      <c r="T38" s="170" t="n">
        <f aca="false">IF(T37="Р",8,"")</f>
        <v>8</v>
      </c>
      <c r="U38" s="170" t="n">
        <f aca="false">IF(U37="Р",8,"")</f>
        <v>8</v>
      </c>
      <c r="V38" s="170" t="str">
        <f aca="false">IF(V37="Р",8,"")</f>
        <v/>
      </c>
      <c r="W38" s="170" t="str">
        <f aca="false">IF(W37="Р",8,"")</f>
        <v/>
      </c>
      <c r="X38" s="170" t="n">
        <f aca="false">IF(X37="Р",8,"")</f>
        <v>8</v>
      </c>
      <c r="Y38" s="170" t="n">
        <f aca="false">IF(Y37="Р",8,"")</f>
        <v>8</v>
      </c>
      <c r="Z38" s="170" t="n">
        <f aca="false">IF(Z37="Р",8,"")</f>
        <v>8</v>
      </c>
      <c r="AA38" s="170" t="n">
        <f aca="false">IF(AA37="Р",8,"")</f>
        <v>8</v>
      </c>
      <c r="AB38" s="170" t="str">
        <f aca="false">IF(AB37="Р",8,"")</f>
        <v/>
      </c>
      <c r="AC38" s="170" t="str">
        <f aca="false">IF(AC37="Р",8,"")</f>
        <v/>
      </c>
      <c r="AD38" s="170" t="n">
        <f aca="false">IF(AD37="Р",8,"")</f>
        <v>8</v>
      </c>
      <c r="AE38" s="170" t="n">
        <f aca="false">IF(AE37="Р",8,"")</f>
        <v>8</v>
      </c>
      <c r="AF38" s="170" t="n">
        <f aca="false">IF(AF37="Р",8,"")</f>
        <v>8</v>
      </c>
      <c r="AG38" s="170" t="n">
        <f aca="false">IF(AG37="Р",8,"")</f>
        <v>8</v>
      </c>
      <c r="AH38" s="170"/>
      <c r="AI38" s="170"/>
      <c r="AJ38" s="170"/>
      <c r="AK38" s="93"/>
      <c r="AL38" s="94"/>
      <c r="AM38" s="95"/>
      <c r="AN38" s="96"/>
      <c r="AO38" s="70"/>
      <c r="AP38" s="70"/>
      <c r="AQ38" s="70"/>
      <c r="AR38" s="98"/>
      <c r="AS38" s="98"/>
      <c r="AT38" s="98"/>
      <c r="AU38" s="98"/>
      <c r="AV38" s="98"/>
      <c r="AW38" s="98"/>
      <c r="AX38" s="98"/>
      <c r="AY38" s="99"/>
      <c r="AZ38" s="99"/>
      <c r="BA38" s="73"/>
    </row>
    <row r="39" customFormat="false" ht="15" hidden="false" customHeight="true" outlineLevel="0" collapsed="false">
      <c r="A39" s="57"/>
      <c r="B39" s="58"/>
      <c r="C39" s="102"/>
      <c r="D39" s="60"/>
      <c r="E39" s="100"/>
      <c r="F39" s="81" t="str">
        <f aca="false">IF(F40&gt;0,"НУ","")</f>
        <v/>
      </c>
      <c r="G39" s="183" t="str">
        <f aca="false">IF(G40&gt;0,"НУ","")</f>
        <v/>
      </c>
      <c r="H39" s="183" t="str">
        <f aca="false">IF(H40&gt;0,"НУ","")</f>
        <v/>
      </c>
      <c r="I39" s="183" t="str">
        <f aca="false">IF(I40&gt;0,"НУ","")</f>
        <v/>
      </c>
      <c r="J39" s="183" t="str">
        <f aca="false">IF(J40&gt;0,"НУ","")</f>
        <v/>
      </c>
      <c r="K39" s="183" t="str">
        <f aca="false">IF(K40&gt;0,"НУ","")</f>
        <v/>
      </c>
      <c r="L39" s="183" t="str">
        <f aca="false">IF(L40&gt;0,"НУ","")</f>
        <v/>
      </c>
      <c r="M39" s="183" t="str">
        <f aca="false">IF(M40&gt;0,"НУ","")</f>
        <v/>
      </c>
      <c r="N39" s="183" t="str">
        <f aca="false">IF(N40&gt;0,"НУ","")</f>
        <v/>
      </c>
      <c r="O39" s="183" t="str">
        <f aca="false">IF(O40&gt;0,"НУ","")</f>
        <v/>
      </c>
      <c r="P39" s="183" t="str">
        <f aca="false">IF(P40&gt;0,"НУ","")</f>
        <v/>
      </c>
      <c r="Q39" s="183" t="str">
        <f aca="false">IF(Q40&gt;0,"НУ","")</f>
        <v/>
      </c>
      <c r="R39" s="183" t="str">
        <f aca="false">IF(R40&gt;0,"НУ","")</f>
        <v/>
      </c>
      <c r="S39" s="183" t="str">
        <f aca="false">IF(S40&gt;0,"НУ","")</f>
        <v/>
      </c>
      <c r="T39" s="183" t="str">
        <f aca="false">IF(T40&gt;0,"НУ","")</f>
        <v/>
      </c>
      <c r="U39" s="183" t="str">
        <f aca="false">IF(U40&gt;0,"НУ","")</f>
        <v/>
      </c>
      <c r="V39" s="183" t="str">
        <f aca="false">IF(V40&gt;0,"НУ","")</f>
        <v/>
      </c>
      <c r="W39" s="183" t="str">
        <f aca="false">IF(W40&gt;0,"НУ","")</f>
        <v/>
      </c>
      <c r="X39" s="183" t="str">
        <f aca="false">IF(X40&gt;0,"НУ","")</f>
        <v/>
      </c>
      <c r="Y39" s="183" t="str">
        <f aca="false">IF(Y40&gt;0,"НУ","")</f>
        <v/>
      </c>
      <c r="Z39" s="183" t="str">
        <f aca="false">IF(Z40&gt;0,"НУ","")</f>
        <v/>
      </c>
      <c r="AA39" s="183" t="str">
        <f aca="false">IF(AA40&gt;0,"НУ","")</f>
        <v/>
      </c>
      <c r="AB39" s="183" t="str">
        <f aca="false">IF(AB40&gt;0,"НУ","")</f>
        <v/>
      </c>
      <c r="AC39" s="183" t="str">
        <f aca="false">IF(AC40&gt;0,"НУ","")</f>
        <v/>
      </c>
      <c r="AD39" s="183" t="str">
        <f aca="false">IF(AD40&gt;0,"НУ","")</f>
        <v/>
      </c>
      <c r="AE39" s="183" t="str">
        <f aca="false">IF(AE40&gt;0,"НУ","")</f>
        <v/>
      </c>
      <c r="AF39" s="183" t="str">
        <f aca="false">IF(AF40&gt;0,"НУ","")</f>
        <v/>
      </c>
      <c r="AG39" s="183" t="str">
        <f aca="false">IF(AG40&gt;0,"НУ","")</f>
        <v/>
      </c>
      <c r="AH39" s="183" t="str">
        <f aca="false">IF(AH40&gt;0,"НУ","")</f>
        <v/>
      </c>
      <c r="AI39" s="183" t="str">
        <f aca="false">IF(AI40&gt;0,"НУ","")</f>
        <v/>
      </c>
      <c r="AJ39" s="183" t="str">
        <f aca="false">IF(AJ40&gt;0,"НУ","")</f>
        <v/>
      </c>
      <c r="AK39" s="93"/>
      <c r="AL39" s="94"/>
      <c r="AM39" s="95"/>
      <c r="AN39" s="96"/>
      <c r="AO39" s="70"/>
      <c r="AP39" s="70"/>
      <c r="AQ39" s="70"/>
      <c r="AR39" s="98"/>
      <c r="AS39" s="98"/>
      <c r="AT39" s="98"/>
      <c r="AU39" s="98"/>
      <c r="AV39" s="98"/>
      <c r="AW39" s="98"/>
      <c r="AX39" s="98"/>
      <c r="AY39" s="99"/>
      <c r="AZ39" s="99"/>
      <c r="BA39" s="73"/>
    </row>
    <row r="40" customFormat="false" ht="15" hidden="false" customHeight="true" outlineLevel="0" collapsed="false">
      <c r="A40" s="57"/>
      <c r="B40" s="58"/>
      <c r="C40" s="102"/>
      <c r="D40" s="60"/>
      <c r="E40" s="101"/>
      <c r="F40" s="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93"/>
      <c r="AL40" s="94"/>
      <c r="AM40" s="95"/>
      <c r="AN40" s="96"/>
      <c r="AO40" s="70"/>
      <c r="AP40" s="70"/>
      <c r="AQ40" s="70"/>
      <c r="AR40" s="98"/>
      <c r="AS40" s="98"/>
      <c r="AT40" s="98"/>
      <c r="AU40" s="98"/>
      <c r="AV40" s="98"/>
      <c r="AW40" s="98"/>
      <c r="AX40" s="98"/>
      <c r="AY40" s="99"/>
      <c r="AZ40" s="99"/>
      <c r="BA40" s="73"/>
    </row>
    <row r="41" customFormat="false" ht="15" hidden="false" customHeight="true" outlineLevel="0" collapsed="false">
      <c r="A41" s="57" t="n">
        <v>8</v>
      </c>
      <c r="B41" s="58" t="str">
        <f aca="false">IFERROR(VLOOKUP($C41,Списки!$A$1:$C$3999,2,0),"")</f>
        <v/>
      </c>
      <c r="C41" s="102"/>
      <c r="D41" s="60" t="str">
        <f aca="false">IFERROR(VLOOKUP($C41,Списки!$A$1:$C$3999,3,0),"")</f>
        <v/>
      </c>
      <c r="E41" s="92"/>
      <c r="F41" s="61" t="str">
        <f aca="false">VLOOKUP(F$11,Графік!$I$5:$L$32,3,0)</f>
        <v>Р</v>
      </c>
      <c r="G41" s="62" t="str">
        <f aca="false">VLOOKUP(G$11,Графік!$I$5:$L$32,3,0)</f>
        <v>Р</v>
      </c>
      <c r="H41" s="62" t="str">
        <f aca="false">VLOOKUP(H$11,Графік!$I$5:$L$32,3,0)</f>
        <v>Р</v>
      </c>
      <c r="I41" s="62" t="str">
        <f aca="false">VLOOKUP(I$11,Графік!$I$5:$L$32,3,0)</f>
        <v>Р</v>
      </c>
      <c r="J41" s="62" t="str">
        <f aca="false">VLOOKUP(J$11,Графік!$I$5:$L$32,3,0)</f>
        <v>ВВ</v>
      </c>
      <c r="K41" s="62" t="str">
        <f aca="false">VLOOKUP(K$11,Графік!$I$5:$L$32,3,0)</f>
        <v>ВВ</v>
      </c>
      <c r="L41" s="62" t="str">
        <f aca="false">VLOOKUP(L$11,Графік!$I$5:$L$32,3,0)</f>
        <v>Р</v>
      </c>
      <c r="M41" s="62" t="str">
        <f aca="false">VLOOKUP(M$11,Графік!$I$5:$L$32,3,0)</f>
        <v>Р</v>
      </c>
      <c r="N41" s="62" t="str">
        <f aca="false">VLOOKUP(N$11,Графік!$I$5:$L$32,3,0)</f>
        <v>Р</v>
      </c>
      <c r="O41" s="62" t="str">
        <f aca="false">VLOOKUP(O$11,Графік!$I$5:$L$32,3,0)</f>
        <v>Р</v>
      </c>
      <c r="P41" s="62" t="str">
        <f aca="false">VLOOKUP(P$11,Графік!$I$5:$L$32,3,0)</f>
        <v>ВВ</v>
      </c>
      <c r="Q41" s="62" t="str">
        <f aca="false">VLOOKUP(Q$11,Графік!$I$5:$L$32,3,0)</f>
        <v>ВВ</v>
      </c>
      <c r="R41" s="62" t="str">
        <f aca="false">VLOOKUP(R$11,Графік!$I$5:$L$32,3,0)</f>
        <v>Р</v>
      </c>
      <c r="S41" s="62" t="str">
        <f aca="false">VLOOKUP(S$11,Графік!$I$5:$L$32,3,0)</f>
        <v>Р</v>
      </c>
      <c r="T41" s="62" t="str">
        <f aca="false">VLOOKUP(T$11,Графік!$I$5:$L$32,3,0)</f>
        <v>Р</v>
      </c>
      <c r="U41" s="62" t="str">
        <f aca="false">VLOOKUP(U$11,Графік!$I$5:$L$32,3,0)</f>
        <v>Р</v>
      </c>
      <c r="V41" s="62" t="str">
        <f aca="false">VLOOKUP(V$11,Графік!$I$5:$L$32,3,0)</f>
        <v>ВВ</v>
      </c>
      <c r="W41" s="62" t="str">
        <f aca="false">VLOOKUP(W$11,Графік!$I$5:$L$32,3,0)</f>
        <v>ВВ</v>
      </c>
      <c r="X41" s="62" t="str">
        <f aca="false">VLOOKUP(X$11,Графік!$I$5:$L$32,3,0)</f>
        <v>Р</v>
      </c>
      <c r="Y41" s="62" t="str">
        <f aca="false">VLOOKUP(Y$11,Графік!$I$5:$L$32,3,0)</f>
        <v>Р</v>
      </c>
      <c r="Z41" s="62" t="str">
        <f aca="false">VLOOKUP(Z$11,Графік!$I$5:$L$32,3,0)</f>
        <v>Р</v>
      </c>
      <c r="AA41" s="62" t="str">
        <f aca="false">VLOOKUP(AA$11,Графік!$I$5:$L$32,3,0)</f>
        <v>Р</v>
      </c>
      <c r="AB41" s="62" t="str">
        <f aca="false">VLOOKUP(AB$11,Графік!$I$5:$L$32,3,0)</f>
        <v>ВВ</v>
      </c>
      <c r="AC41" s="62" t="str">
        <f aca="false">VLOOKUP(AC$11,Графік!$I$5:$L$32,3,0)</f>
        <v>ВВ</v>
      </c>
      <c r="AD41" s="62" t="str">
        <f aca="false">VLOOKUP(AD$11,Графік!$I$5:$L$32,3,0)</f>
        <v>Р</v>
      </c>
      <c r="AE41" s="62" t="str">
        <f aca="false">VLOOKUP(AE$11,Графік!$I$5:$L$32,3,0)</f>
        <v>Р</v>
      </c>
      <c r="AF41" s="62" t="str">
        <f aca="false">VLOOKUP(AF$11,Графік!$I$5:$L$32,3,0)</f>
        <v>Р</v>
      </c>
      <c r="AG41" s="62" t="str">
        <f aca="false">VLOOKUP(AG$11,Графік!$I$5:$L$32,3,0)</f>
        <v>Р</v>
      </c>
      <c r="AH41" s="62"/>
      <c r="AI41" s="62"/>
      <c r="AJ41" s="62"/>
      <c r="AK41" s="93" t="n">
        <f aca="false">SUMIF($F41:$AJ44,"Р",$F42:$AJ42)</f>
        <v>160</v>
      </c>
      <c r="AL41" s="94" t="n">
        <f aca="false">SUMIF($F43:$AJ44,"НУ",$F44:$AJ44)</f>
        <v>0</v>
      </c>
      <c r="AM41" s="95" t="n">
        <f aca="false">SUMIF(F41:AJ44,"РВ",F42:AJ42)</f>
        <v>0</v>
      </c>
      <c r="AN41" s="96" t="n">
        <f aca="false">AK41+AL41+AM41</f>
        <v>160</v>
      </c>
      <c r="AO41" s="70" t="n">
        <f aca="false">COUNTIF($F41:$AJ44,"=Р")</f>
        <v>20</v>
      </c>
      <c r="AP41" s="97" t="n">
        <f aca="false">COUNTIF($F41:$AJ44,"=ВВ")</f>
        <v>8</v>
      </c>
      <c r="AQ41" s="97" t="n">
        <f aca="false">COUNTIF($F41:$AJ44,"=В")</f>
        <v>0</v>
      </c>
      <c r="AR41" s="98" t="n">
        <f aca="false">COUNTIF($F41:$AJ44,"=НА")</f>
        <v>0</v>
      </c>
      <c r="AS41" s="98" t="n">
        <f aca="false">COUNTIF(F41:AJ44,"=ТН")</f>
        <v>0</v>
      </c>
      <c r="AT41" s="98" t="n">
        <f aca="false">COUNTIF($F41:$AJ44,"=ВД")</f>
        <v>0</v>
      </c>
      <c r="AU41" s="98" t="n">
        <f aca="false">COUNTIF($F41:$AJ44,"=ВП")</f>
        <v>0</v>
      </c>
      <c r="AV41" s="98" t="n">
        <f aca="false">COUNTIF($F41:$AJ44,"=ДД")</f>
        <v>0</v>
      </c>
      <c r="AW41" s="98" t="n">
        <f aca="false">COUNTIF($F41:$AJ44,"=П")</f>
        <v>0</v>
      </c>
      <c r="AX41" s="98" t="n">
        <f aca="false">COUNTIF($F41:$AJ44,"=ПР")</f>
        <v>0</v>
      </c>
      <c r="AY41" s="99" t="n">
        <f aca="false">COUNTIF($F41:$AJ44,"=І")</f>
        <v>0</v>
      </c>
      <c r="AZ41" s="99" t="n">
        <f aca="false">COUNTIF($F41:$AJ44,"=НЗ")</f>
        <v>0</v>
      </c>
      <c r="BA41" s="73" t="str">
        <f aca="false">IF(C41&gt;1,Графік!$L$36,"")</f>
        <v/>
      </c>
    </row>
    <row r="42" customFormat="false" ht="15" hidden="false" customHeight="true" outlineLevel="0" collapsed="false">
      <c r="A42" s="57"/>
      <c r="B42" s="58"/>
      <c r="C42" s="102"/>
      <c r="D42" s="60"/>
      <c r="E42" s="100"/>
      <c r="F42" s="75" t="n">
        <f aca="false">IF(F41="Р",8,"")</f>
        <v>8</v>
      </c>
      <c r="G42" s="170" t="n">
        <f aca="false">IF(G41="Р",8,"")</f>
        <v>8</v>
      </c>
      <c r="H42" s="170" t="n">
        <f aca="false">IF(H41="Р",8,"")</f>
        <v>8</v>
      </c>
      <c r="I42" s="170" t="n">
        <f aca="false">IF(I41="Р",8,"")</f>
        <v>8</v>
      </c>
      <c r="J42" s="170" t="str">
        <f aca="false">IF(J41="Р",8,"")</f>
        <v/>
      </c>
      <c r="K42" s="170" t="str">
        <f aca="false">IF(K41="Р",8,"")</f>
        <v/>
      </c>
      <c r="L42" s="170" t="n">
        <f aca="false">IF(L41="Р",8,"")</f>
        <v>8</v>
      </c>
      <c r="M42" s="170" t="n">
        <f aca="false">IF(M41="Р",8,"")</f>
        <v>8</v>
      </c>
      <c r="N42" s="170" t="n">
        <f aca="false">IF(N41="Р",8,"")</f>
        <v>8</v>
      </c>
      <c r="O42" s="170" t="n">
        <f aca="false">IF(O41="Р",8,"")</f>
        <v>8</v>
      </c>
      <c r="P42" s="170" t="str">
        <f aca="false">IF(P41="Р",8,"")</f>
        <v/>
      </c>
      <c r="Q42" s="170" t="str">
        <f aca="false">IF(Q41="Р",8,"")</f>
        <v/>
      </c>
      <c r="R42" s="170" t="n">
        <f aca="false">IF(R41="Р",8,"")</f>
        <v>8</v>
      </c>
      <c r="S42" s="170" t="n">
        <f aca="false">IF(S41="Р",8,"")</f>
        <v>8</v>
      </c>
      <c r="T42" s="170" t="n">
        <f aca="false">IF(T41="Р",8,"")</f>
        <v>8</v>
      </c>
      <c r="U42" s="170" t="n">
        <f aca="false">IF(U41="Р",8,"")</f>
        <v>8</v>
      </c>
      <c r="V42" s="170" t="str">
        <f aca="false">IF(V41="Р",8,"")</f>
        <v/>
      </c>
      <c r="W42" s="170" t="str">
        <f aca="false">IF(W41="Р",8,"")</f>
        <v/>
      </c>
      <c r="X42" s="170" t="n">
        <f aca="false">IF(X41="Р",8,"")</f>
        <v>8</v>
      </c>
      <c r="Y42" s="170" t="n">
        <f aca="false">IF(Y41="Р",8,"")</f>
        <v>8</v>
      </c>
      <c r="Z42" s="170" t="n">
        <f aca="false">IF(Z41="Р",8,"")</f>
        <v>8</v>
      </c>
      <c r="AA42" s="170" t="n">
        <f aca="false">IF(AA41="Р",8,"")</f>
        <v>8</v>
      </c>
      <c r="AB42" s="170" t="str">
        <f aca="false">IF(AB41="Р",8,"")</f>
        <v/>
      </c>
      <c r="AC42" s="170" t="str">
        <f aca="false">IF(AC41="Р",8,"")</f>
        <v/>
      </c>
      <c r="AD42" s="170" t="n">
        <f aca="false">IF(AD41="Р",8,"")</f>
        <v>8</v>
      </c>
      <c r="AE42" s="170" t="n">
        <f aca="false">IF(AE41="Р",8,"")</f>
        <v>8</v>
      </c>
      <c r="AF42" s="170" t="n">
        <f aca="false">IF(AF41="Р",8,"")</f>
        <v>8</v>
      </c>
      <c r="AG42" s="170" t="n">
        <f aca="false">IF(AG41="Р",8,"")</f>
        <v>8</v>
      </c>
      <c r="AH42" s="170"/>
      <c r="AI42" s="170"/>
      <c r="AJ42" s="170"/>
      <c r="AK42" s="93"/>
      <c r="AL42" s="94"/>
      <c r="AM42" s="95"/>
      <c r="AN42" s="96"/>
      <c r="AO42" s="70"/>
      <c r="AP42" s="70"/>
      <c r="AQ42" s="70"/>
      <c r="AR42" s="98"/>
      <c r="AS42" s="98"/>
      <c r="AT42" s="98"/>
      <c r="AU42" s="98"/>
      <c r="AV42" s="98"/>
      <c r="AW42" s="98"/>
      <c r="AX42" s="98"/>
      <c r="AY42" s="99"/>
      <c r="AZ42" s="99"/>
      <c r="BA42" s="73"/>
    </row>
    <row r="43" customFormat="false" ht="15" hidden="false" customHeight="true" outlineLevel="0" collapsed="false">
      <c r="A43" s="57"/>
      <c r="B43" s="58"/>
      <c r="C43" s="102"/>
      <c r="D43" s="60"/>
      <c r="E43" s="100"/>
      <c r="F43" s="81" t="str">
        <f aca="false">IF(F44&gt;0,"НУ","")</f>
        <v/>
      </c>
      <c r="G43" s="183" t="str">
        <f aca="false">IF(G44&gt;0,"НУ","")</f>
        <v/>
      </c>
      <c r="H43" s="183" t="str">
        <f aca="false">IF(H44&gt;0,"НУ","")</f>
        <v/>
      </c>
      <c r="I43" s="183" t="str">
        <f aca="false">IF(I44&gt;0,"НУ","")</f>
        <v/>
      </c>
      <c r="J43" s="183" t="str">
        <f aca="false">IF(J44&gt;0,"НУ","")</f>
        <v/>
      </c>
      <c r="K43" s="183" t="str">
        <f aca="false">IF(K44&gt;0,"НУ","")</f>
        <v/>
      </c>
      <c r="L43" s="183" t="str">
        <f aca="false">IF(L44&gt;0,"НУ","")</f>
        <v/>
      </c>
      <c r="M43" s="183" t="str">
        <f aca="false">IF(M44&gt;0,"НУ","")</f>
        <v/>
      </c>
      <c r="N43" s="183" t="str">
        <f aca="false">IF(N44&gt;0,"НУ","")</f>
        <v/>
      </c>
      <c r="O43" s="183" t="str">
        <f aca="false">IF(O44&gt;0,"НУ","")</f>
        <v/>
      </c>
      <c r="P43" s="183" t="str">
        <f aca="false">IF(P44&gt;0,"НУ","")</f>
        <v/>
      </c>
      <c r="Q43" s="183" t="str">
        <f aca="false">IF(Q44&gt;0,"НУ","")</f>
        <v/>
      </c>
      <c r="R43" s="183" t="str">
        <f aca="false">IF(R44&gt;0,"НУ","")</f>
        <v/>
      </c>
      <c r="S43" s="183" t="str">
        <f aca="false">IF(S44&gt;0,"НУ","")</f>
        <v/>
      </c>
      <c r="T43" s="183" t="str">
        <f aca="false">IF(T44&gt;0,"НУ","")</f>
        <v/>
      </c>
      <c r="U43" s="183" t="str">
        <f aca="false">IF(U44&gt;0,"НУ","")</f>
        <v/>
      </c>
      <c r="V43" s="183" t="str">
        <f aca="false">IF(V44&gt;0,"НУ","")</f>
        <v/>
      </c>
      <c r="W43" s="183" t="str">
        <f aca="false">IF(W44&gt;0,"НУ","")</f>
        <v/>
      </c>
      <c r="X43" s="183" t="str">
        <f aca="false">IF(X44&gt;0,"НУ","")</f>
        <v/>
      </c>
      <c r="Y43" s="183" t="str">
        <f aca="false">IF(Y44&gt;0,"НУ","")</f>
        <v/>
      </c>
      <c r="Z43" s="183" t="str">
        <f aca="false">IF(Z44&gt;0,"НУ","")</f>
        <v/>
      </c>
      <c r="AA43" s="183" t="str">
        <f aca="false">IF(AA44&gt;0,"НУ","")</f>
        <v/>
      </c>
      <c r="AB43" s="183" t="str">
        <f aca="false">IF(AB44&gt;0,"НУ","")</f>
        <v/>
      </c>
      <c r="AC43" s="183" t="str">
        <f aca="false">IF(AC44&gt;0,"НУ","")</f>
        <v/>
      </c>
      <c r="AD43" s="183" t="str">
        <f aca="false">IF(AD44&gt;0,"НУ","")</f>
        <v/>
      </c>
      <c r="AE43" s="183" t="str">
        <f aca="false">IF(AE44&gt;0,"НУ","")</f>
        <v/>
      </c>
      <c r="AF43" s="183" t="str">
        <f aca="false">IF(AF44&gt;0,"НУ","")</f>
        <v/>
      </c>
      <c r="AG43" s="183" t="str">
        <f aca="false">IF(AG44&gt;0,"НУ","")</f>
        <v/>
      </c>
      <c r="AH43" s="183" t="str">
        <f aca="false">IF(AH44&gt;0,"НУ","")</f>
        <v/>
      </c>
      <c r="AI43" s="183" t="str">
        <f aca="false">IF(AI44&gt;0,"НУ","")</f>
        <v/>
      </c>
      <c r="AJ43" s="183" t="str">
        <f aca="false">IF(AJ44&gt;0,"НУ","")</f>
        <v/>
      </c>
      <c r="AK43" s="93"/>
      <c r="AL43" s="94"/>
      <c r="AM43" s="95"/>
      <c r="AN43" s="96"/>
      <c r="AO43" s="70"/>
      <c r="AP43" s="70"/>
      <c r="AQ43" s="70"/>
      <c r="AR43" s="98"/>
      <c r="AS43" s="98"/>
      <c r="AT43" s="98"/>
      <c r="AU43" s="98"/>
      <c r="AV43" s="98"/>
      <c r="AW43" s="98"/>
      <c r="AX43" s="98"/>
      <c r="AY43" s="99"/>
      <c r="AZ43" s="99"/>
      <c r="BA43" s="73"/>
    </row>
    <row r="44" customFormat="false" ht="15" hidden="false" customHeight="true" outlineLevel="0" collapsed="false">
      <c r="A44" s="57"/>
      <c r="B44" s="58"/>
      <c r="C44" s="102"/>
      <c r="D44" s="60"/>
      <c r="E44" s="101"/>
      <c r="F44" s="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7"/>
      <c r="AI44" s="187"/>
      <c r="AJ44" s="187"/>
      <c r="AK44" s="93"/>
      <c r="AL44" s="94"/>
      <c r="AM44" s="95"/>
      <c r="AN44" s="96"/>
      <c r="AO44" s="70"/>
      <c r="AP44" s="70"/>
      <c r="AQ44" s="70"/>
      <c r="AR44" s="98"/>
      <c r="AS44" s="98"/>
      <c r="AT44" s="98"/>
      <c r="AU44" s="98"/>
      <c r="AV44" s="98"/>
      <c r="AW44" s="98"/>
      <c r="AX44" s="98"/>
      <c r="AY44" s="99"/>
      <c r="AZ44" s="99"/>
      <c r="BA44" s="73"/>
    </row>
    <row r="45" customFormat="false" ht="15" hidden="false" customHeight="true" outlineLevel="0" collapsed="false">
      <c r="A45" s="57" t="n">
        <v>9</v>
      </c>
      <c r="B45" s="58" t="str">
        <f aca="false">IFERROR(VLOOKUP($C45,Списки!$A$1:$C$3999,2,0),"")</f>
        <v/>
      </c>
      <c r="C45" s="102"/>
      <c r="D45" s="60" t="str">
        <f aca="false">IFERROR(VLOOKUP($C45,Списки!$A$1:$C$3999,3,0),"")</f>
        <v/>
      </c>
      <c r="E45" s="92"/>
      <c r="F45" s="61" t="str">
        <f aca="false">VLOOKUP(F$11,Графік!$I$5:$L$32,3,0)</f>
        <v>Р</v>
      </c>
      <c r="G45" s="62" t="str">
        <f aca="false">VLOOKUP(G$11,Графік!$I$5:$L$32,3,0)</f>
        <v>Р</v>
      </c>
      <c r="H45" s="62" t="str">
        <f aca="false">VLOOKUP(H$11,Графік!$I$5:$L$32,3,0)</f>
        <v>Р</v>
      </c>
      <c r="I45" s="62" t="str">
        <f aca="false">VLOOKUP(I$11,Графік!$I$5:$L$32,3,0)</f>
        <v>Р</v>
      </c>
      <c r="J45" s="62" t="str">
        <f aca="false">VLOOKUP(J$11,Графік!$I$5:$L$32,3,0)</f>
        <v>ВВ</v>
      </c>
      <c r="K45" s="62" t="str">
        <f aca="false">VLOOKUP(K$11,Графік!$I$5:$L$32,3,0)</f>
        <v>ВВ</v>
      </c>
      <c r="L45" s="62" t="str">
        <f aca="false">VLOOKUP(L$11,Графік!$I$5:$L$32,3,0)</f>
        <v>Р</v>
      </c>
      <c r="M45" s="62" t="str">
        <f aca="false">VLOOKUP(M$11,Графік!$I$5:$L$32,3,0)</f>
        <v>Р</v>
      </c>
      <c r="N45" s="62" t="str">
        <f aca="false">VLOOKUP(N$11,Графік!$I$5:$L$32,3,0)</f>
        <v>Р</v>
      </c>
      <c r="O45" s="62" t="str">
        <f aca="false">VLOOKUP(O$11,Графік!$I$5:$L$32,3,0)</f>
        <v>Р</v>
      </c>
      <c r="P45" s="62" t="str">
        <f aca="false">VLOOKUP(P$11,Графік!$I$5:$L$32,3,0)</f>
        <v>ВВ</v>
      </c>
      <c r="Q45" s="62" t="str">
        <f aca="false">VLOOKUP(Q$11,Графік!$I$5:$L$32,3,0)</f>
        <v>ВВ</v>
      </c>
      <c r="R45" s="62" t="str">
        <f aca="false">VLOOKUP(R$11,Графік!$I$5:$L$32,3,0)</f>
        <v>Р</v>
      </c>
      <c r="S45" s="62" t="str">
        <f aca="false">VLOOKUP(S$11,Графік!$I$5:$L$32,3,0)</f>
        <v>Р</v>
      </c>
      <c r="T45" s="62" t="str">
        <f aca="false">VLOOKUP(T$11,Графік!$I$5:$L$32,3,0)</f>
        <v>Р</v>
      </c>
      <c r="U45" s="62" t="str">
        <f aca="false">VLOOKUP(U$11,Графік!$I$5:$L$32,3,0)</f>
        <v>Р</v>
      </c>
      <c r="V45" s="62" t="str">
        <f aca="false">VLOOKUP(V$11,Графік!$I$5:$L$32,3,0)</f>
        <v>ВВ</v>
      </c>
      <c r="W45" s="62" t="str">
        <f aca="false">VLOOKUP(W$11,Графік!$I$5:$L$32,3,0)</f>
        <v>ВВ</v>
      </c>
      <c r="X45" s="62" t="str">
        <f aca="false">VLOOKUP(X$11,Графік!$I$5:$L$32,3,0)</f>
        <v>Р</v>
      </c>
      <c r="Y45" s="62" t="str">
        <f aca="false">VLOOKUP(Y$11,Графік!$I$5:$L$32,3,0)</f>
        <v>Р</v>
      </c>
      <c r="Z45" s="62" t="str">
        <f aca="false">VLOOKUP(Z$11,Графік!$I$5:$L$32,3,0)</f>
        <v>Р</v>
      </c>
      <c r="AA45" s="62" t="str">
        <f aca="false">VLOOKUP(AA$11,Графік!$I$5:$L$32,3,0)</f>
        <v>Р</v>
      </c>
      <c r="AB45" s="62" t="str">
        <f aca="false">VLOOKUP(AB$11,Графік!$I$5:$L$32,3,0)</f>
        <v>ВВ</v>
      </c>
      <c r="AC45" s="62" t="str">
        <f aca="false">VLOOKUP(AC$11,Графік!$I$5:$L$32,3,0)</f>
        <v>ВВ</v>
      </c>
      <c r="AD45" s="62" t="str">
        <f aca="false">VLOOKUP(AD$11,Графік!$I$5:$L$32,3,0)</f>
        <v>Р</v>
      </c>
      <c r="AE45" s="62" t="str">
        <f aca="false">VLOOKUP(AE$11,Графік!$I$5:$L$32,3,0)</f>
        <v>Р</v>
      </c>
      <c r="AF45" s="62" t="str">
        <f aca="false">VLOOKUP(AF$11,Графік!$I$5:$L$32,3,0)</f>
        <v>Р</v>
      </c>
      <c r="AG45" s="62" t="str">
        <f aca="false">VLOOKUP(AG$11,Графік!$I$5:$L$32,3,0)</f>
        <v>Р</v>
      </c>
      <c r="AH45" s="62"/>
      <c r="AI45" s="62"/>
      <c r="AJ45" s="62"/>
      <c r="AK45" s="93" t="n">
        <f aca="false">SUMIF($F45:$AJ48,"Р",$F46:$AJ46)</f>
        <v>160</v>
      </c>
      <c r="AL45" s="94" t="n">
        <f aca="false">SUMIF($F47:$AJ48,"НУ",$F48:$AJ48)</f>
        <v>0</v>
      </c>
      <c r="AM45" s="95" t="n">
        <f aca="false">SUMIF(F45:AJ48,"РВ",F46:AJ46)</f>
        <v>0</v>
      </c>
      <c r="AN45" s="96" t="n">
        <f aca="false">AK45+AL45+AM45</f>
        <v>160</v>
      </c>
      <c r="AO45" s="70" t="n">
        <f aca="false">COUNTIF($F45:$AJ48,"=Р")</f>
        <v>20</v>
      </c>
      <c r="AP45" s="97" t="n">
        <f aca="false">COUNTIF($F45:$AJ48,"=ВВ")</f>
        <v>8</v>
      </c>
      <c r="AQ45" s="97" t="n">
        <f aca="false">COUNTIF($F45:$AJ48,"=В")</f>
        <v>0</v>
      </c>
      <c r="AR45" s="98" t="n">
        <f aca="false">COUNTIF($F45:$AJ48,"=НА")</f>
        <v>0</v>
      </c>
      <c r="AS45" s="98" t="n">
        <f aca="false">COUNTIF(F45:AJ48,"=ТН")</f>
        <v>0</v>
      </c>
      <c r="AT45" s="98" t="n">
        <f aca="false">COUNTIF($F45:$AJ48,"=ВД")</f>
        <v>0</v>
      </c>
      <c r="AU45" s="98" t="n">
        <f aca="false">COUNTIF($F45:$AJ48,"=ВП")</f>
        <v>0</v>
      </c>
      <c r="AV45" s="98" t="n">
        <f aca="false">COUNTIF($F45:$AJ48,"=ДД")</f>
        <v>0</v>
      </c>
      <c r="AW45" s="98" t="n">
        <f aca="false">COUNTIF($F45:$AJ48,"=П")</f>
        <v>0</v>
      </c>
      <c r="AX45" s="98" t="n">
        <f aca="false">COUNTIF($F45:$AJ48,"=ПР")</f>
        <v>0</v>
      </c>
      <c r="AY45" s="99" t="n">
        <f aca="false">COUNTIF($F45:$AJ48,"=І")</f>
        <v>0</v>
      </c>
      <c r="AZ45" s="99" t="n">
        <f aca="false">COUNTIF($F45:$AJ48,"=НЗ")</f>
        <v>0</v>
      </c>
      <c r="BA45" s="73" t="str">
        <f aca="false">IF(C45&gt;1,Графік!$L$36,"")</f>
        <v/>
      </c>
    </row>
    <row r="46" customFormat="false" ht="15" hidden="false" customHeight="true" outlineLevel="0" collapsed="false">
      <c r="A46" s="57"/>
      <c r="B46" s="58"/>
      <c r="C46" s="102"/>
      <c r="D46" s="60"/>
      <c r="E46" s="100"/>
      <c r="F46" s="75" t="n">
        <f aca="false">IF(F45="Р",8,"")</f>
        <v>8</v>
      </c>
      <c r="G46" s="170" t="n">
        <f aca="false">IF(G45="Р",8,"")</f>
        <v>8</v>
      </c>
      <c r="H46" s="170" t="n">
        <f aca="false">IF(H45="Р",8,"")</f>
        <v>8</v>
      </c>
      <c r="I46" s="170" t="n">
        <f aca="false">IF(I45="Р",8,"")</f>
        <v>8</v>
      </c>
      <c r="J46" s="170" t="str">
        <f aca="false">IF(J45="Р",8,"")</f>
        <v/>
      </c>
      <c r="K46" s="170" t="str">
        <f aca="false">IF(K45="Р",8,"")</f>
        <v/>
      </c>
      <c r="L46" s="170" t="n">
        <f aca="false">IF(L45="Р",8,"")</f>
        <v>8</v>
      </c>
      <c r="M46" s="170" t="n">
        <f aca="false">IF(M45="Р",8,"")</f>
        <v>8</v>
      </c>
      <c r="N46" s="170" t="n">
        <f aca="false">IF(N45="Р",8,"")</f>
        <v>8</v>
      </c>
      <c r="O46" s="170" t="n">
        <f aca="false">IF(O45="Р",8,"")</f>
        <v>8</v>
      </c>
      <c r="P46" s="170" t="str">
        <f aca="false">IF(P45="Р",8,"")</f>
        <v/>
      </c>
      <c r="Q46" s="170" t="str">
        <f aca="false">IF(Q45="Р",8,"")</f>
        <v/>
      </c>
      <c r="R46" s="170" t="n">
        <f aca="false">IF(R45="Р",8,"")</f>
        <v>8</v>
      </c>
      <c r="S46" s="170" t="n">
        <f aca="false">IF(S45="Р",8,"")</f>
        <v>8</v>
      </c>
      <c r="T46" s="170" t="n">
        <f aca="false">IF(T45="Р",8,"")</f>
        <v>8</v>
      </c>
      <c r="U46" s="170" t="n">
        <f aca="false">IF(U45="Р",8,"")</f>
        <v>8</v>
      </c>
      <c r="V46" s="170" t="str">
        <f aca="false">IF(V45="Р",8,"")</f>
        <v/>
      </c>
      <c r="W46" s="170" t="str">
        <f aca="false">IF(W45="Р",8,"")</f>
        <v/>
      </c>
      <c r="X46" s="170" t="n">
        <f aca="false">IF(X45="Р",8,"")</f>
        <v>8</v>
      </c>
      <c r="Y46" s="170" t="n">
        <f aca="false">IF(Y45="Р",8,"")</f>
        <v>8</v>
      </c>
      <c r="Z46" s="170" t="n">
        <f aca="false">IF(Z45="Р",8,"")</f>
        <v>8</v>
      </c>
      <c r="AA46" s="170" t="n">
        <f aca="false">IF(AA45="Р",8,"")</f>
        <v>8</v>
      </c>
      <c r="AB46" s="170" t="str">
        <f aca="false">IF(AB45="Р",8,"")</f>
        <v/>
      </c>
      <c r="AC46" s="170" t="str">
        <f aca="false">IF(AC45="Р",8,"")</f>
        <v/>
      </c>
      <c r="AD46" s="170" t="n">
        <f aca="false">IF(AD45="Р",8,"")</f>
        <v>8</v>
      </c>
      <c r="AE46" s="170" t="n">
        <f aca="false">IF(AE45="Р",8,"")</f>
        <v>8</v>
      </c>
      <c r="AF46" s="170" t="n">
        <f aca="false">IF(AF45="Р",8,"")</f>
        <v>8</v>
      </c>
      <c r="AG46" s="170" t="n">
        <f aca="false">IF(AG45="Р",8,"")</f>
        <v>8</v>
      </c>
      <c r="AH46" s="170"/>
      <c r="AI46" s="170"/>
      <c r="AJ46" s="170"/>
      <c r="AK46" s="93"/>
      <c r="AL46" s="94"/>
      <c r="AM46" s="95"/>
      <c r="AN46" s="96"/>
      <c r="AO46" s="70"/>
      <c r="AP46" s="70"/>
      <c r="AQ46" s="70"/>
      <c r="AR46" s="98"/>
      <c r="AS46" s="98"/>
      <c r="AT46" s="98"/>
      <c r="AU46" s="98"/>
      <c r="AV46" s="98"/>
      <c r="AW46" s="98"/>
      <c r="AX46" s="98"/>
      <c r="AY46" s="99"/>
      <c r="AZ46" s="99"/>
      <c r="BA46" s="73"/>
    </row>
    <row r="47" customFormat="false" ht="15" hidden="false" customHeight="true" outlineLevel="0" collapsed="false">
      <c r="A47" s="57"/>
      <c r="B47" s="58"/>
      <c r="C47" s="102"/>
      <c r="D47" s="60"/>
      <c r="E47" s="100"/>
      <c r="F47" s="81" t="str">
        <f aca="false">IF(F48&gt;0,"НУ","")</f>
        <v/>
      </c>
      <c r="G47" s="183" t="str">
        <f aca="false">IF(G48&gt;0,"НУ","")</f>
        <v/>
      </c>
      <c r="H47" s="183" t="str">
        <f aca="false">IF(H48&gt;0,"НУ","")</f>
        <v/>
      </c>
      <c r="I47" s="183" t="str">
        <f aca="false">IF(I48&gt;0,"НУ","")</f>
        <v/>
      </c>
      <c r="J47" s="183" t="str">
        <f aca="false">IF(J48&gt;0,"НУ","")</f>
        <v/>
      </c>
      <c r="K47" s="183" t="str">
        <f aca="false">IF(K48&gt;0,"НУ","")</f>
        <v/>
      </c>
      <c r="L47" s="183" t="str">
        <f aca="false">IF(L48&gt;0,"НУ","")</f>
        <v/>
      </c>
      <c r="M47" s="183" t="str">
        <f aca="false">IF(M48&gt;0,"НУ","")</f>
        <v/>
      </c>
      <c r="N47" s="183" t="str">
        <f aca="false">IF(N48&gt;0,"НУ","")</f>
        <v/>
      </c>
      <c r="O47" s="183" t="str">
        <f aca="false">IF(O48&gt;0,"НУ","")</f>
        <v/>
      </c>
      <c r="P47" s="183" t="str">
        <f aca="false">IF(P48&gt;0,"НУ","")</f>
        <v/>
      </c>
      <c r="Q47" s="183" t="str">
        <f aca="false">IF(Q48&gt;0,"НУ","")</f>
        <v/>
      </c>
      <c r="R47" s="183" t="str">
        <f aca="false">IF(R48&gt;0,"НУ","")</f>
        <v/>
      </c>
      <c r="S47" s="183" t="str">
        <f aca="false">IF(S48&gt;0,"НУ","")</f>
        <v/>
      </c>
      <c r="T47" s="183" t="str">
        <f aca="false">IF(T48&gt;0,"НУ","")</f>
        <v/>
      </c>
      <c r="U47" s="183" t="str">
        <f aca="false">IF(U48&gt;0,"НУ","")</f>
        <v/>
      </c>
      <c r="V47" s="183" t="str">
        <f aca="false">IF(V48&gt;0,"НУ","")</f>
        <v/>
      </c>
      <c r="W47" s="183" t="str">
        <f aca="false">IF(W48&gt;0,"НУ","")</f>
        <v/>
      </c>
      <c r="X47" s="183" t="str">
        <f aca="false">IF(X48&gt;0,"НУ","")</f>
        <v/>
      </c>
      <c r="Y47" s="183" t="str">
        <f aca="false">IF(Y48&gt;0,"НУ","")</f>
        <v/>
      </c>
      <c r="Z47" s="183" t="str">
        <f aca="false">IF(Z48&gt;0,"НУ","")</f>
        <v/>
      </c>
      <c r="AA47" s="183" t="str">
        <f aca="false">IF(AA48&gt;0,"НУ","")</f>
        <v/>
      </c>
      <c r="AB47" s="183" t="str">
        <f aca="false">IF(AB48&gt;0,"НУ","")</f>
        <v/>
      </c>
      <c r="AC47" s="183" t="str">
        <f aca="false">IF(AC48&gt;0,"НУ","")</f>
        <v/>
      </c>
      <c r="AD47" s="183" t="str">
        <f aca="false">IF(AD48&gt;0,"НУ","")</f>
        <v/>
      </c>
      <c r="AE47" s="183" t="str">
        <f aca="false">IF(AE48&gt;0,"НУ","")</f>
        <v/>
      </c>
      <c r="AF47" s="183" t="str">
        <f aca="false">IF(AF48&gt;0,"НУ","")</f>
        <v/>
      </c>
      <c r="AG47" s="183" t="str">
        <f aca="false">IF(AG48&gt;0,"НУ","")</f>
        <v/>
      </c>
      <c r="AH47" s="183" t="str">
        <f aca="false">IF(AH48&gt;0,"НУ","")</f>
        <v/>
      </c>
      <c r="AI47" s="183" t="str">
        <f aca="false">IF(AI48&gt;0,"НУ","")</f>
        <v/>
      </c>
      <c r="AJ47" s="183" t="str">
        <f aca="false">IF(AJ48&gt;0,"НУ","")</f>
        <v/>
      </c>
      <c r="AK47" s="93"/>
      <c r="AL47" s="94"/>
      <c r="AM47" s="95"/>
      <c r="AN47" s="96"/>
      <c r="AO47" s="70"/>
      <c r="AP47" s="70"/>
      <c r="AQ47" s="70"/>
      <c r="AR47" s="98"/>
      <c r="AS47" s="98"/>
      <c r="AT47" s="98"/>
      <c r="AU47" s="98"/>
      <c r="AV47" s="98"/>
      <c r="AW47" s="98"/>
      <c r="AX47" s="98"/>
      <c r="AY47" s="99"/>
      <c r="AZ47" s="99"/>
      <c r="BA47" s="73"/>
    </row>
    <row r="48" customFormat="false" ht="15" hidden="false" customHeight="true" outlineLevel="0" collapsed="false">
      <c r="A48" s="57"/>
      <c r="B48" s="58"/>
      <c r="C48" s="102"/>
      <c r="D48" s="60"/>
      <c r="E48" s="101"/>
      <c r="F48" s="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  <c r="X48" s="187"/>
      <c r="Y48" s="187"/>
      <c r="Z48" s="187"/>
      <c r="AA48" s="187"/>
      <c r="AB48" s="187"/>
      <c r="AC48" s="187"/>
      <c r="AD48" s="187"/>
      <c r="AE48" s="187"/>
      <c r="AF48" s="187"/>
      <c r="AG48" s="187"/>
      <c r="AH48" s="187"/>
      <c r="AI48" s="187"/>
      <c r="AJ48" s="187"/>
      <c r="AK48" s="93"/>
      <c r="AL48" s="94"/>
      <c r="AM48" s="95"/>
      <c r="AN48" s="96"/>
      <c r="AO48" s="70"/>
      <c r="AP48" s="70"/>
      <c r="AQ48" s="70"/>
      <c r="AR48" s="98"/>
      <c r="AS48" s="98"/>
      <c r="AT48" s="98"/>
      <c r="AU48" s="98"/>
      <c r="AV48" s="98"/>
      <c r="AW48" s="98"/>
      <c r="AX48" s="98"/>
      <c r="AY48" s="99"/>
      <c r="AZ48" s="99"/>
      <c r="BA48" s="73"/>
    </row>
    <row r="49" customFormat="false" ht="15" hidden="false" customHeight="true" outlineLevel="0" collapsed="false">
      <c r="A49" s="57" t="n">
        <v>10</v>
      </c>
      <c r="B49" s="58" t="str">
        <f aca="false">IFERROR(VLOOKUP($C49,Списки!$A$1:$C$3999,2,0),"")</f>
        <v/>
      </c>
      <c r="C49" s="102"/>
      <c r="D49" s="60" t="str">
        <f aca="false">IFERROR(VLOOKUP($C49,Списки!$A$1:$C$3999,3,0),"")</f>
        <v/>
      </c>
      <c r="E49" s="92"/>
      <c r="F49" s="61" t="str">
        <f aca="false">VLOOKUP(F$11,Графік!$I$5:$L$32,3,0)</f>
        <v>Р</v>
      </c>
      <c r="G49" s="62" t="str">
        <f aca="false">VLOOKUP(G$11,Графік!$I$5:$L$32,3,0)</f>
        <v>Р</v>
      </c>
      <c r="H49" s="62" t="str">
        <f aca="false">VLOOKUP(H$11,Графік!$I$5:$L$32,3,0)</f>
        <v>Р</v>
      </c>
      <c r="I49" s="62" t="str">
        <f aca="false">VLOOKUP(I$11,Графік!$I$5:$L$32,3,0)</f>
        <v>Р</v>
      </c>
      <c r="J49" s="62" t="str">
        <f aca="false">VLOOKUP(J$11,Графік!$I$5:$L$32,3,0)</f>
        <v>ВВ</v>
      </c>
      <c r="K49" s="62" t="str">
        <f aca="false">VLOOKUP(K$11,Графік!$I$5:$L$32,3,0)</f>
        <v>ВВ</v>
      </c>
      <c r="L49" s="62" t="str">
        <f aca="false">VLOOKUP(L$11,Графік!$I$5:$L$32,3,0)</f>
        <v>Р</v>
      </c>
      <c r="M49" s="62" t="str">
        <f aca="false">VLOOKUP(M$11,Графік!$I$5:$L$32,3,0)</f>
        <v>Р</v>
      </c>
      <c r="N49" s="62" t="str">
        <f aca="false">VLOOKUP(N$11,Графік!$I$5:$L$32,3,0)</f>
        <v>Р</v>
      </c>
      <c r="O49" s="62" t="str">
        <f aca="false">VLOOKUP(O$11,Графік!$I$5:$L$32,3,0)</f>
        <v>Р</v>
      </c>
      <c r="P49" s="62" t="str">
        <f aca="false">VLOOKUP(P$11,Графік!$I$5:$L$32,3,0)</f>
        <v>ВВ</v>
      </c>
      <c r="Q49" s="62" t="str">
        <f aca="false">VLOOKUP(Q$11,Графік!$I$5:$L$32,3,0)</f>
        <v>ВВ</v>
      </c>
      <c r="R49" s="62" t="str">
        <f aca="false">VLOOKUP(R$11,Графік!$I$5:$L$32,3,0)</f>
        <v>Р</v>
      </c>
      <c r="S49" s="62" t="str">
        <f aca="false">VLOOKUP(S$11,Графік!$I$5:$L$32,3,0)</f>
        <v>Р</v>
      </c>
      <c r="T49" s="62" t="str">
        <f aca="false">VLOOKUP(T$11,Графік!$I$5:$L$32,3,0)</f>
        <v>Р</v>
      </c>
      <c r="U49" s="62" t="str">
        <f aca="false">VLOOKUP(U$11,Графік!$I$5:$L$32,3,0)</f>
        <v>Р</v>
      </c>
      <c r="V49" s="62" t="str">
        <f aca="false">VLOOKUP(V$11,Графік!$I$5:$L$32,3,0)</f>
        <v>ВВ</v>
      </c>
      <c r="W49" s="62" t="str">
        <f aca="false">VLOOKUP(W$11,Графік!$I$5:$L$32,3,0)</f>
        <v>ВВ</v>
      </c>
      <c r="X49" s="62" t="str">
        <f aca="false">VLOOKUP(X$11,Графік!$I$5:$L$32,3,0)</f>
        <v>Р</v>
      </c>
      <c r="Y49" s="62" t="str">
        <f aca="false">VLOOKUP(Y$11,Графік!$I$5:$L$32,3,0)</f>
        <v>Р</v>
      </c>
      <c r="Z49" s="62" t="str">
        <f aca="false">VLOOKUP(Z$11,Графік!$I$5:$L$32,3,0)</f>
        <v>Р</v>
      </c>
      <c r="AA49" s="62" t="str">
        <f aca="false">VLOOKUP(AA$11,Графік!$I$5:$L$32,3,0)</f>
        <v>Р</v>
      </c>
      <c r="AB49" s="62" t="str">
        <f aca="false">VLOOKUP(AB$11,Графік!$I$5:$L$32,3,0)</f>
        <v>ВВ</v>
      </c>
      <c r="AC49" s="62" t="str">
        <f aca="false">VLOOKUP(AC$11,Графік!$I$5:$L$32,3,0)</f>
        <v>ВВ</v>
      </c>
      <c r="AD49" s="62" t="str">
        <f aca="false">VLOOKUP(AD$11,Графік!$I$5:$L$32,3,0)</f>
        <v>Р</v>
      </c>
      <c r="AE49" s="62" t="str">
        <f aca="false">VLOOKUP(AE$11,Графік!$I$5:$L$32,3,0)</f>
        <v>Р</v>
      </c>
      <c r="AF49" s="62" t="str">
        <f aca="false">VLOOKUP(AF$11,Графік!$I$5:$L$32,3,0)</f>
        <v>Р</v>
      </c>
      <c r="AG49" s="62" t="str">
        <f aca="false">VLOOKUP(AG$11,Графік!$I$5:$L$32,3,0)</f>
        <v>Р</v>
      </c>
      <c r="AH49" s="62"/>
      <c r="AI49" s="62"/>
      <c r="AJ49" s="62"/>
      <c r="AK49" s="93" t="n">
        <f aca="false">SUMIF($F49:$AJ52,"Р",$F50:$AJ50)</f>
        <v>160</v>
      </c>
      <c r="AL49" s="94" t="n">
        <f aca="false">SUMIF($F51:$AJ52,"НУ",$F52:$AJ52)</f>
        <v>0</v>
      </c>
      <c r="AM49" s="95" t="n">
        <f aca="false">SUMIF(F49:AJ52,"РВ",F50:AJ50)</f>
        <v>0</v>
      </c>
      <c r="AN49" s="96" t="n">
        <f aca="false">AK49+AL49+AM49</f>
        <v>160</v>
      </c>
      <c r="AO49" s="70" t="n">
        <f aca="false">COUNTIF($F49:$AJ52,"=Р")</f>
        <v>20</v>
      </c>
      <c r="AP49" s="97" t="n">
        <f aca="false">COUNTIF($F49:$AJ52,"=ВВ")</f>
        <v>8</v>
      </c>
      <c r="AQ49" s="97" t="n">
        <f aca="false">COUNTIF($F49:$AJ52,"=В")</f>
        <v>0</v>
      </c>
      <c r="AR49" s="98" t="n">
        <f aca="false">COUNTIF($F49:$AJ52,"=НА")</f>
        <v>0</v>
      </c>
      <c r="AS49" s="98" t="n">
        <f aca="false">COUNTIF(F49:AJ52,"=ТН")</f>
        <v>0</v>
      </c>
      <c r="AT49" s="98" t="n">
        <f aca="false">COUNTIF($F49:$AJ52,"=ВД")</f>
        <v>0</v>
      </c>
      <c r="AU49" s="98" t="n">
        <f aca="false">COUNTIF($F49:$AJ52,"=ВП")</f>
        <v>0</v>
      </c>
      <c r="AV49" s="98" t="n">
        <f aca="false">COUNTIF($F49:$AJ52,"=ДД")</f>
        <v>0</v>
      </c>
      <c r="AW49" s="98" t="n">
        <f aca="false">COUNTIF($F49:$AJ52,"=П")</f>
        <v>0</v>
      </c>
      <c r="AX49" s="98" t="n">
        <f aca="false">COUNTIF($F49:$AJ52,"=ПР")</f>
        <v>0</v>
      </c>
      <c r="AY49" s="99" t="n">
        <f aca="false">COUNTIF($F49:$AJ52,"=І")</f>
        <v>0</v>
      </c>
      <c r="AZ49" s="99" t="n">
        <f aca="false">COUNTIF($F49:$AJ52,"=НЗ")</f>
        <v>0</v>
      </c>
      <c r="BA49" s="73" t="str">
        <f aca="false">IF(C49&gt;1,Графік!$L$36,"")</f>
        <v/>
      </c>
    </row>
    <row r="50" customFormat="false" ht="15" hidden="false" customHeight="true" outlineLevel="0" collapsed="false">
      <c r="A50" s="57"/>
      <c r="B50" s="58"/>
      <c r="C50" s="102"/>
      <c r="D50" s="60"/>
      <c r="E50" s="100"/>
      <c r="F50" s="75" t="n">
        <f aca="false">IF(F49="Р",8,"")</f>
        <v>8</v>
      </c>
      <c r="G50" s="170" t="n">
        <f aca="false">IF(G49="Р",8,"")</f>
        <v>8</v>
      </c>
      <c r="H50" s="170" t="n">
        <f aca="false">IF(H49="Р",8,"")</f>
        <v>8</v>
      </c>
      <c r="I50" s="170" t="n">
        <f aca="false">IF(I49="Р",8,"")</f>
        <v>8</v>
      </c>
      <c r="J50" s="170" t="str">
        <f aca="false">IF(J49="Р",8,"")</f>
        <v/>
      </c>
      <c r="K50" s="170" t="str">
        <f aca="false">IF(K49="Р",8,"")</f>
        <v/>
      </c>
      <c r="L50" s="170" t="n">
        <f aca="false">IF(L49="Р",8,"")</f>
        <v>8</v>
      </c>
      <c r="M50" s="170" t="n">
        <f aca="false">IF(M49="Р",8,"")</f>
        <v>8</v>
      </c>
      <c r="N50" s="170" t="n">
        <f aca="false">IF(N49="Р",8,"")</f>
        <v>8</v>
      </c>
      <c r="O50" s="170" t="n">
        <f aca="false">IF(O49="Р",8,"")</f>
        <v>8</v>
      </c>
      <c r="P50" s="170" t="str">
        <f aca="false">IF(P49="Р",8,"")</f>
        <v/>
      </c>
      <c r="Q50" s="170" t="str">
        <f aca="false">IF(Q49="Р",8,"")</f>
        <v/>
      </c>
      <c r="R50" s="170" t="n">
        <f aca="false">IF(R49="Р",8,"")</f>
        <v>8</v>
      </c>
      <c r="S50" s="170" t="n">
        <f aca="false">IF(S49="Р",8,"")</f>
        <v>8</v>
      </c>
      <c r="T50" s="170" t="n">
        <f aca="false">IF(T49="Р",8,"")</f>
        <v>8</v>
      </c>
      <c r="U50" s="170" t="n">
        <f aca="false">IF(U49="Р",8,"")</f>
        <v>8</v>
      </c>
      <c r="V50" s="170" t="str">
        <f aca="false">IF(V49="Р",8,"")</f>
        <v/>
      </c>
      <c r="W50" s="170" t="str">
        <f aca="false">IF(W49="Р",8,"")</f>
        <v/>
      </c>
      <c r="X50" s="170" t="n">
        <f aca="false">IF(X49="Р",8,"")</f>
        <v>8</v>
      </c>
      <c r="Y50" s="170" t="n">
        <f aca="false">IF(Y49="Р",8,"")</f>
        <v>8</v>
      </c>
      <c r="Z50" s="170" t="n">
        <f aca="false">IF(Z49="Р",8,"")</f>
        <v>8</v>
      </c>
      <c r="AA50" s="170" t="n">
        <f aca="false">IF(AA49="Р",8,"")</f>
        <v>8</v>
      </c>
      <c r="AB50" s="170" t="str">
        <f aca="false">IF(AB49="Р",8,"")</f>
        <v/>
      </c>
      <c r="AC50" s="170" t="str">
        <f aca="false">IF(AC49="Р",8,"")</f>
        <v/>
      </c>
      <c r="AD50" s="170" t="n">
        <f aca="false">IF(AD49="Р",8,"")</f>
        <v>8</v>
      </c>
      <c r="AE50" s="170" t="n">
        <f aca="false">IF(AE49="Р",8,"")</f>
        <v>8</v>
      </c>
      <c r="AF50" s="170" t="n">
        <f aca="false">IF(AF49="Р",8,"")</f>
        <v>8</v>
      </c>
      <c r="AG50" s="170" t="n">
        <f aca="false">IF(AG49="Р",8,"")</f>
        <v>8</v>
      </c>
      <c r="AH50" s="170"/>
      <c r="AI50" s="170"/>
      <c r="AJ50" s="170"/>
      <c r="AK50" s="93"/>
      <c r="AL50" s="94"/>
      <c r="AM50" s="95"/>
      <c r="AN50" s="96"/>
      <c r="AO50" s="70"/>
      <c r="AP50" s="70"/>
      <c r="AQ50" s="70"/>
      <c r="AR50" s="98"/>
      <c r="AS50" s="98"/>
      <c r="AT50" s="98"/>
      <c r="AU50" s="98"/>
      <c r="AV50" s="98"/>
      <c r="AW50" s="98"/>
      <c r="AX50" s="98"/>
      <c r="AY50" s="99"/>
      <c r="AZ50" s="99"/>
      <c r="BA50" s="73"/>
    </row>
    <row r="51" customFormat="false" ht="15" hidden="false" customHeight="true" outlineLevel="0" collapsed="false">
      <c r="A51" s="57"/>
      <c r="B51" s="58"/>
      <c r="C51" s="102"/>
      <c r="D51" s="60"/>
      <c r="E51" s="100"/>
      <c r="F51" s="81" t="str">
        <f aca="false">IF(F52&gt;0,"НУ","")</f>
        <v/>
      </c>
      <c r="G51" s="183" t="str">
        <f aca="false">IF(G52&gt;0,"НУ","")</f>
        <v/>
      </c>
      <c r="H51" s="183" t="str">
        <f aca="false">IF(H52&gt;0,"НУ","")</f>
        <v/>
      </c>
      <c r="I51" s="183" t="str">
        <f aca="false">IF(I52&gt;0,"НУ","")</f>
        <v/>
      </c>
      <c r="J51" s="183" t="str">
        <f aca="false">IF(J52&gt;0,"НУ","")</f>
        <v/>
      </c>
      <c r="K51" s="183" t="str">
        <f aca="false">IF(K52&gt;0,"НУ","")</f>
        <v/>
      </c>
      <c r="L51" s="183" t="str">
        <f aca="false">IF(L52&gt;0,"НУ","")</f>
        <v/>
      </c>
      <c r="M51" s="183" t="str">
        <f aca="false">IF(M52&gt;0,"НУ","")</f>
        <v/>
      </c>
      <c r="N51" s="183" t="str">
        <f aca="false">IF(N52&gt;0,"НУ","")</f>
        <v/>
      </c>
      <c r="O51" s="183" t="str">
        <f aca="false">IF(O52&gt;0,"НУ","")</f>
        <v/>
      </c>
      <c r="P51" s="183" t="str">
        <f aca="false">IF(P52&gt;0,"НУ","")</f>
        <v/>
      </c>
      <c r="Q51" s="183" t="str">
        <f aca="false">IF(Q52&gt;0,"НУ","")</f>
        <v/>
      </c>
      <c r="R51" s="183" t="str">
        <f aca="false">IF(R52&gt;0,"НУ","")</f>
        <v/>
      </c>
      <c r="S51" s="183" t="str">
        <f aca="false">IF(S52&gt;0,"НУ","")</f>
        <v/>
      </c>
      <c r="T51" s="183" t="str">
        <f aca="false">IF(T52&gt;0,"НУ","")</f>
        <v/>
      </c>
      <c r="U51" s="183" t="str">
        <f aca="false">IF(U52&gt;0,"НУ","")</f>
        <v/>
      </c>
      <c r="V51" s="183" t="str">
        <f aca="false">IF(V52&gt;0,"НУ","")</f>
        <v/>
      </c>
      <c r="W51" s="183" t="str">
        <f aca="false">IF(W52&gt;0,"НУ","")</f>
        <v/>
      </c>
      <c r="X51" s="183" t="str">
        <f aca="false">IF(X52&gt;0,"НУ","")</f>
        <v/>
      </c>
      <c r="Y51" s="183" t="str">
        <f aca="false">IF(Y52&gt;0,"НУ","")</f>
        <v/>
      </c>
      <c r="Z51" s="183" t="str">
        <f aca="false">IF(Z52&gt;0,"НУ","")</f>
        <v/>
      </c>
      <c r="AA51" s="183" t="str">
        <f aca="false">IF(AA52&gt;0,"НУ","")</f>
        <v/>
      </c>
      <c r="AB51" s="183" t="str">
        <f aca="false">IF(AB52&gt;0,"НУ","")</f>
        <v/>
      </c>
      <c r="AC51" s="183" t="str">
        <f aca="false">IF(AC52&gt;0,"НУ","")</f>
        <v/>
      </c>
      <c r="AD51" s="183" t="str">
        <f aca="false">IF(AD52&gt;0,"НУ","")</f>
        <v/>
      </c>
      <c r="AE51" s="183" t="str">
        <f aca="false">IF(AE52&gt;0,"НУ","")</f>
        <v/>
      </c>
      <c r="AF51" s="183" t="str">
        <f aca="false">IF(AF52&gt;0,"НУ","")</f>
        <v/>
      </c>
      <c r="AG51" s="183" t="str">
        <f aca="false">IF(AG52&gt;0,"НУ","")</f>
        <v/>
      </c>
      <c r="AH51" s="183" t="str">
        <f aca="false">IF(AH52&gt;0,"НУ","")</f>
        <v/>
      </c>
      <c r="AI51" s="183" t="str">
        <f aca="false">IF(AI52&gt;0,"НУ","")</f>
        <v/>
      </c>
      <c r="AJ51" s="183" t="str">
        <f aca="false">IF(AJ52&gt;0,"НУ","")</f>
        <v/>
      </c>
      <c r="AK51" s="93"/>
      <c r="AL51" s="94"/>
      <c r="AM51" s="95"/>
      <c r="AN51" s="96"/>
      <c r="AO51" s="70"/>
      <c r="AP51" s="70"/>
      <c r="AQ51" s="70"/>
      <c r="AR51" s="98"/>
      <c r="AS51" s="98"/>
      <c r="AT51" s="98"/>
      <c r="AU51" s="98"/>
      <c r="AV51" s="98"/>
      <c r="AW51" s="98"/>
      <c r="AX51" s="98"/>
      <c r="AY51" s="99"/>
      <c r="AZ51" s="99"/>
      <c r="BA51" s="73"/>
    </row>
    <row r="52" customFormat="false" ht="15" hidden="false" customHeight="true" outlineLevel="0" collapsed="false">
      <c r="A52" s="57"/>
      <c r="B52" s="58"/>
      <c r="C52" s="102"/>
      <c r="D52" s="60"/>
      <c r="E52" s="101"/>
      <c r="F52" s="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  <c r="AA52" s="187"/>
      <c r="AB52" s="187"/>
      <c r="AC52" s="187"/>
      <c r="AD52" s="187"/>
      <c r="AE52" s="187"/>
      <c r="AF52" s="187"/>
      <c r="AG52" s="187"/>
      <c r="AH52" s="187"/>
      <c r="AI52" s="187"/>
      <c r="AJ52" s="187"/>
      <c r="AK52" s="93"/>
      <c r="AL52" s="94"/>
      <c r="AM52" s="95"/>
      <c r="AN52" s="96"/>
      <c r="AO52" s="70"/>
      <c r="AP52" s="70"/>
      <c r="AQ52" s="70"/>
      <c r="AR52" s="98"/>
      <c r="AS52" s="98"/>
      <c r="AT52" s="98"/>
      <c r="AU52" s="98"/>
      <c r="AV52" s="98"/>
      <c r="AW52" s="98"/>
      <c r="AX52" s="98"/>
      <c r="AY52" s="99"/>
      <c r="AZ52" s="99"/>
      <c r="BA52" s="73"/>
    </row>
    <row r="53" customFormat="false" ht="15" hidden="false" customHeight="true" outlineLevel="0" collapsed="false">
      <c r="A53" s="57" t="n">
        <v>11</v>
      </c>
      <c r="B53" s="58" t="str">
        <f aca="false">IFERROR(VLOOKUP($C53,Списки!$A$1:$C$3999,2,0),"")</f>
        <v/>
      </c>
      <c r="C53" s="102"/>
      <c r="D53" s="60" t="str">
        <f aca="false">IFERROR(VLOOKUP($C53,Списки!$A$1:$C$3999,3,0),"")</f>
        <v/>
      </c>
      <c r="E53" s="92"/>
      <c r="F53" s="61" t="str">
        <f aca="false">VLOOKUP(F$11,Графік!$I$5:$L$32,3,0)</f>
        <v>Р</v>
      </c>
      <c r="G53" s="62" t="str">
        <f aca="false">VLOOKUP(G$11,Графік!$I$5:$L$32,3,0)</f>
        <v>Р</v>
      </c>
      <c r="H53" s="62" t="str">
        <f aca="false">VLOOKUP(H$11,Графік!$I$5:$L$32,3,0)</f>
        <v>Р</v>
      </c>
      <c r="I53" s="62" t="str">
        <f aca="false">VLOOKUP(I$11,Графік!$I$5:$L$32,3,0)</f>
        <v>Р</v>
      </c>
      <c r="J53" s="62" t="str">
        <f aca="false">VLOOKUP(J$11,Графік!$I$5:$L$32,3,0)</f>
        <v>ВВ</v>
      </c>
      <c r="K53" s="62" t="str">
        <f aca="false">VLOOKUP(K$11,Графік!$I$5:$L$32,3,0)</f>
        <v>ВВ</v>
      </c>
      <c r="L53" s="62" t="str">
        <f aca="false">VLOOKUP(L$11,Графік!$I$5:$L$32,3,0)</f>
        <v>Р</v>
      </c>
      <c r="M53" s="62" t="str">
        <f aca="false">VLOOKUP(M$11,Графік!$I$5:$L$32,3,0)</f>
        <v>Р</v>
      </c>
      <c r="N53" s="62" t="str">
        <f aca="false">VLOOKUP(N$11,Графік!$I$5:$L$32,3,0)</f>
        <v>Р</v>
      </c>
      <c r="O53" s="62" t="str">
        <f aca="false">VLOOKUP(O$11,Графік!$I$5:$L$32,3,0)</f>
        <v>Р</v>
      </c>
      <c r="P53" s="62" t="str">
        <f aca="false">VLOOKUP(P$11,Графік!$I$5:$L$32,3,0)</f>
        <v>ВВ</v>
      </c>
      <c r="Q53" s="62" t="str">
        <f aca="false">VLOOKUP(Q$11,Графік!$I$5:$L$32,3,0)</f>
        <v>ВВ</v>
      </c>
      <c r="R53" s="62" t="str">
        <f aca="false">VLOOKUP(R$11,Графік!$I$5:$L$32,3,0)</f>
        <v>Р</v>
      </c>
      <c r="S53" s="62" t="str">
        <f aca="false">VLOOKUP(S$11,Графік!$I$5:$L$32,3,0)</f>
        <v>Р</v>
      </c>
      <c r="T53" s="62" t="str">
        <f aca="false">VLOOKUP(T$11,Графік!$I$5:$L$32,3,0)</f>
        <v>Р</v>
      </c>
      <c r="U53" s="62" t="str">
        <f aca="false">VLOOKUP(U$11,Графік!$I$5:$L$32,3,0)</f>
        <v>Р</v>
      </c>
      <c r="V53" s="62" t="str">
        <f aca="false">VLOOKUP(V$11,Графік!$I$5:$L$32,3,0)</f>
        <v>ВВ</v>
      </c>
      <c r="W53" s="62" t="str">
        <f aca="false">VLOOKUP(W$11,Графік!$I$5:$L$32,3,0)</f>
        <v>ВВ</v>
      </c>
      <c r="X53" s="62" t="str">
        <f aca="false">VLOOKUP(X$11,Графік!$I$5:$L$32,3,0)</f>
        <v>Р</v>
      </c>
      <c r="Y53" s="62" t="str">
        <f aca="false">VLOOKUP(Y$11,Графік!$I$5:$L$32,3,0)</f>
        <v>Р</v>
      </c>
      <c r="Z53" s="62" t="str">
        <f aca="false">VLOOKUP(Z$11,Графік!$I$5:$L$32,3,0)</f>
        <v>Р</v>
      </c>
      <c r="AA53" s="62" t="str">
        <f aca="false">VLOOKUP(AA$11,Графік!$I$5:$L$32,3,0)</f>
        <v>Р</v>
      </c>
      <c r="AB53" s="62" t="str">
        <f aca="false">VLOOKUP(AB$11,Графік!$I$5:$L$32,3,0)</f>
        <v>ВВ</v>
      </c>
      <c r="AC53" s="62" t="str">
        <f aca="false">VLOOKUP(AC$11,Графік!$I$5:$L$32,3,0)</f>
        <v>ВВ</v>
      </c>
      <c r="AD53" s="62" t="str">
        <f aca="false">VLOOKUP(AD$11,Графік!$I$5:$L$32,3,0)</f>
        <v>Р</v>
      </c>
      <c r="AE53" s="62" t="str">
        <f aca="false">VLOOKUP(AE$11,Графік!$I$5:$L$32,3,0)</f>
        <v>Р</v>
      </c>
      <c r="AF53" s="62" t="str">
        <f aca="false">VLOOKUP(AF$11,Графік!$I$5:$L$32,3,0)</f>
        <v>Р</v>
      </c>
      <c r="AG53" s="62" t="str">
        <f aca="false">VLOOKUP(AG$11,Графік!$I$5:$L$32,3,0)</f>
        <v>Р</v>
      </c>
      <c r="AH53" s="62"/>
      <c r="AI53" s="62"/>
      <c r="AJ53" s="62"/>
      <c r="AK53" s="93" t="n">
        <f aca="false">SUMIF($F53:$AJ56,"Р",$F54:$AJ54)</f>
        <v>160</v>
      </c>
      <c r="AL53" s="94" t="n">
        <f aca="false">SUMIF($F55:$AJ56,"НУ",$F56:$AJ56)</f>
        <v>0</v>
      </c>
      <c r="AM53" s="95" t="n">
        <f aca="false">SUMIF(F53:AJ56,"РВ",F54:AJ54)</f>
        <v>0</v>
      </c>
      <c r="AN53" s="96" t="n">
        <f aca="false">AK53+AL53+AM53</f>
        <v>160</v>
      </c>
      <c r="AO53" s="70" t="n">
        <f aca="false">COUNTIF($F53:$AJ56,"=Р")</f>
        <v>20</v>
      </c>
      <c r="AP53" s="97" t="n">
        <f aca="false">COUNTIF($F53:$AJ56,"=ВВ")</f>
        <v>8</v>
      </c>
      <c r="AQ53" s="97" t="n">
        <f aca="false">COUNTIF($F53:$AJ56,"=В")</f>
        <v>0</v>
      </c>
      <c r="AR53" s="98" t="n">
        <f aca="false">COUNTIF($F53:$AJ56,"=НА")</f>
        <v>0</v>
      </c>
      <c r="AS53" s="98" t="n">
        <f aca="false">COUNTIF(F53:AJ56,"=ТН")</f>
        <v>0</v>
      </c>
      <c r="AT53" s="98" t="n">
        <f aca="false">COUNTIF($F53:$AJ56,"=ВД")</f>
        <v>0</v>
      </c>
      <c r="AU53" s="98" t="n">
        <f aca="false">COUNTIF($F53:$AJ56,"=ВП")</f>
        <v>0</v>
      </c>
      <c r="AV53" s="98" t="n">
        <f aca="false">COUNTIF($F53:$AJ56,"=ДД")</f>
        <v>0</v>
      </c>
      <c r="AW53" s="98" t="n">
        <f aca="false">COUNTIF($F53:$AJ56,"=П")</f>
        <v>0</v>
      </c>
      <c r="AX53" s="98" t="n">
        <f aca="false">COUNTIF($F53:$AJ56,"=ПР")</f>
        <v>0</v>
      </c>
      <c r="AY53" s="99" t="n">
        <f aca="false">COUNTIF($F53:$AJ56,"=І")</f>
        <v>0</v>
      </c>
      <c r="AZ53" s="99" t="n">
        <f aca="false">COUNTIF($F53:$AJ56,"=НЗ")</f>
        <v>0</v>
      </c>
      <c r="BA53" s="73" t="str">
        <f aca="false">IF(C53&gt;1,Графік!$L$36,"")</f>
        <v/>
      </c>
    </row>
    <row r="54" customFormat="false" ht="15" hidden="false" customHeight="true" outlineLevel="0" collapsed="false">
      <c r="A54" s="57"/>
      <c r="B54" s="58"/>
      <c r="C54" s="102"/>
      <c r="D54" s="60"/>
      <c r="E54" s="100"/>
      <c r="F54" s="75" t="n">
        <f aca="false">IF(F53="Р",8,"")</f>
        <v>8</v>
      </c>
      <c r="G54" s="170" t="n">
        <f aca="false">IF(G53="Р",8,"")</f>
        <v>8</v>
      </c>
      <c r="H54" s="170" t="n">
        <f aca="false">IF(H53="Р",8,"")</f>
        <v>8</v>
      </c>
      <c r="I54" s="170" t="n">
        <f aca="false">IF(I53="Р",8,"")</f>
        <v>8</v>
      </c>
      <c r="J54" s="170" t="str">
        <f aca="false">IF(J53="Р",8,"")</f>
        <v/>
      </c>
      <c r="K54" s="170" t="str">
        <f aca="false">IF(K53="Р",8,"")</f>
        <v/>
      </c>
      <c r="L54" s="170" t="n">
        <f aca="false">IF(L53="Р",8,"")</f>
        <v>8</v>
      </c>
      <c r="M54" s="170" t="n">
        <f aca="false">IF(M53="Р",8,"")</f>
        <v>8</v>
      </c>
      <c r="N54" s="170" t="n">
        <f aca="false">IF(N53="Р",8,"")</f>
        <v>8</v>
      </c>
      <c r="O54" s="170" t="n">
        <f aca="false">IF(O53="Р",8,"")</f>
        <v>8</v>
      </c>
      <c r="P54" s="170" t="str">
        <f aca="false">IF(P53="Р",8,"")</f>
        <v/>
      </c>
      <c r="Q54" s="170" t="str">
        <f aca="false">IF(Q53="Р",8,"")</f>
        <v/>
      </c>
      <c r="R54" s="170" t="n">
        <f aca="false">IF(R53="Р",8,"")</f>
        <v>8</v>
      </c>
      <c r="S54" s="170" t="n">
        <f aca="false">IF(S53="Р",8,"")</f>
        <v>8</v>
      </c>
      <c r="T54" s="170" t="n">
        <f aca="false">IF(T53="Р",8,"")</f>
        <v>8</v>
      </c>
      <c r="U54" s="170" t="n">
        <f aca="false">IF(U53="Р",8,"")</f>
        <v>8</v>
      </c>
      <c r="V54" s="170" t="str">
        <f aca="false">IF(V53="Р",8,"")</f>
        <v/>
      </c>
      <c r="W54" s="170" t="str">
        <f aca="false">IF(W53="Р",8,"")</f>
        <v/>
      </c>
      <c r="X54" s="170" t="n">
        <f aca="false">IF(X53="Р",8,"")</f>
        <v>8</v>
      </c>
      <c r="Y54" s="170" t="n">
        <f aca="false">IF(Y53="Р",8,"")</f>
        <v>8</v>
      </c>
      <c r="Z54" s="170" t="n">
        <f aca="false">IF(Z53="Р",8,"")</f>
        <v>8</v>
      </c>
      <c r="AA54" s="170" t="n">
        <f aca="false">IF(AA53="Р",8,"")</f>
        <v>8</v>
      </c>
      <c r="AB54" s="170" t="str">
        <f aca="false">IF(AB53="Р",8,"")</f>
        <v/>
      </c>
      <c r="AC54" s="170" t="str">
        <f aca="false">IF(AC53="Р",8,"")</f>
        <v/>
      </c>
      <c r="AD54" s="170" t="n">
        <f aca="false">IF(AD53="Р",8,"")</f>
        <v>8</v>
      </c>
      <c r="AE54" s="170" t="n">
        <f aca="false">IF(AE53="Р",8,"")</f>
        <v>8</v>
      </c>
      <c r="AF54" s="170" t="n">
        <f aca="false">IF(AF53="Р",8,"")</f>
        <v>8</v>
      </c>
      <c r="AG54" s="170" t="n">
        <f aca="false">IF(AG53="Р",8,"")</f>
        <v>8</v>
      </c>
      <c r="AH54" s="170"/>
      <c r="AI54" s="170"/>
      <c r="AJ54" s="170"/>
      <c r="AK54" s="93"/>
      <c r="AL54" s="94"/>
      <c r="AM54" s="95"/>
      <c r="AN54" s="96"/>
      <c r="AO54" s="70"/>
      <c r="AP54" s="70"/>
      <c r="AQ54" s="70"/>
      <c r="AR54" s="98"/>
      <c r="AS54" s="98"/>
      <c r="AT54" s="98"/>
      <c r="AU54" s="98"/>
      <c r="AV54" s="98"/>
      <c r="AW54" s="98"/>
      <c r="AX54" s="98"/>
      <c r="AY54" s="99"/>
      <c r="AZ54" s="99"/>
      <c r="BA54" s="73"/>
    </row>
    <row r="55" customFormat="false" ht="15" hidden="false" customHeight="true" outlineLevel="0" collapsed="false">
      <c r="A55" s="57"/>
      <c r="B55" s="58"/>
      <c r="C55" s="102"/>
      <c r="D55" s="60"/>
      <c r="E55" s="100"/>
      <c r="F55" s="81" t="str">
        <f aca="false">IF(F56&gt;0,"НУ","")</f>
        <v/>
      </c>
      <c r="G55" s="183" t="str">
        <f aca="false">IF(G56&gt;0,"НУ","")</f>
        <v/>
      </c>
      <c r="H55" s="183" t="str">
        <f aca="false">IF(H56&gt;0,"НУ","")</f>
        <v/>
      </c>
      <c r="I55" s="183" t="str">
        <f aca="false">IF(I56&gt;0,"НУ","")</f>
        <v/>
      </c>
      <c r="J55" s="183" t="str">
        <f aca="false">IF(J56&gt;0,"НУ","")</f>
        <v/>
      </c>
      <c r="K55" s="183" t="str">
        <f aca="false">IF(K56&gt;0,"НУ","")</f>
        <v/>
      </c>
      <c r="L55" s="183" t="str">
        <f aca="false">IF(L56&gt;0,"НУ","")</f>
        <v/>
      </c>
      <c r="M55" s="183" t="str">
        <f aca="false">IF(M56&gt;0,"НУ","")</f>
        <v/>
      </c>
      <c r="N55" s="183" t="str">
        <f aca="false">IF(N56&gt;0,"НУ","")</f>
        <v/>
      </c>
      <c r="O55" s="183" t="str">
        <f aca="false">IF(O56&gt;0,"НУ","")</f>
        <v/>
      </c>
      <c r="P55" s="183" t="str">
        <f aca="false">IF(P56&gt;0,"НУ","")</f>
        <v/>
      </c>
      <c r="Q55" s="183" t="str">
        <f aca="false">IF(Q56&gt;0,"НУ","")</f>
        <v/>
      </c>
      <c r="R55" s="183" t="str">
        <f aca="false">IF(R56&gt;0,"НУ","")</f>
        <v/>
      </c>
      <c r="S55" s="183" t="str">
        <f aca="false">IF(S56&gt;0,"НУ","")</f>
        <v/>
      </c>
      <c r="T55" s="183" t="str">
        <f aca="false">IF(T56&gt;0,"НУ","")</f>
        <v/>
      </c>
      <c r="U55" s="183" t="str">
        <f aca="false">IF(U56&gt;0,"НУ","")</f>
        <v/>
      </c>
      <c r="V55" s="183" t="str">
        <f aca="false">IF(V56&gt;0,"НУ","")</f>
        <v/>
      </c>
      <c r="W55" s="183" t="str">
        <f aca="false">IF(W56&gt;0,"НУ","")</f>
        <v/>
      </c>
      <c r="X55" s="183" t="str">
        <f aca="false">IF(X56&gt;0,"НУ","")</f>
        <v/>
      </c>
      <c r="Y55" s="183" t="str">
        <f aca="false">IF(Y56&gt;0,"НУ","")</f>
        <v/>
      </c>
      <c r="Z55" s="183" t="str">
        <f aca="false">IF(Z56&gt;0,"НУ","")</f>
        <v/>
      </c>
      <c r="AA55" s="183" t="str">
        <f aca="false">IF(AA56&gt;0,"НУ","")</f>
        <v/>
      </c>
      <c r="AB55" s="183" t="str">
        <f aca="false">IF(AB56&gt;0,"НУ","")</f>
        <v/>
      </c>
      <c r="AC55" s="183" t="str">
        <f aca="false">IF(AC56&gt;0,"НУ","")</f>
        <v/>
      </c>
      <c r="AD55" s="183" t="str">
        <f aca="false">IF(AD56&gt;0,"НУ","")</f>
        <v/>
      </c>
      <c r="AE55" s="183" t="str">
        <f aca="false">IF(AE56&gt;0,"НУ","")</f>
        <v/>
      </c>
      <c r="AF55" s="183" t="str">
        <f aca="false">IF(AF56&gt;0,"НУ","")</f>
        <v/>
      </c>
      <c r="AG55" s="183" t="str">
        <f aca="false">IF(AG56&gt;0,"НУ","")</f>
        <v/>
      </c>
      <c r="AH55" s="183" t="str">
        <f aca="false">IF(AH56&gt;0,"НУ","")</f>
        <v/>
      </c>
      <c r="AI55" s="183" t="str">
        <f aca="false">IF(AI56&gt;0,"НУ","")</f>
        <v/>
      </c>
      <c r="AJ55" s="183" t="str">
        <f aca="false">IF(AJ56&gt;0,"НУ","")</f>
        <v/>
      </c>
      <c r="AK55" s="93"/>
      <c r="AL55" s="94"/>
      <c r="AM55" s="95"/>
      <c r="AN55" s="96"/>
      <c r="AO55" s="70"/>
      <c r="AP55" s="70"/>
      <c r="AQ55" s="70"/>
      <c r="AR55" s="98"/>
      <c r="AS55" s="98"/>
      <c r="AT55" s="98"/>
      <c r="AU55" s="98"/>
      <c r="AV55" s="98"/>
      <c r="AW55" s="98"/>
      <c r="AX55" s="98"/>
      <c r="AY55" s="99"/>
      <c r="AZ55" s="99"/>
      <c r="BA55" s="73"/>
    </row>
    <row r="56" customFormat="false" ht="15" hidden="false" customHeight="true" outlineLevel="0" collapsed="false">
      <c r="A56" s="57"/>
      <c r="B56" s="58"/>
      <c r="C56" s="102"/>
      <c r="D56" s="60"/>
      <c r="E56" s="101"/>
      <c r="F56" s="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187"/>
      <c r="Y56" s="187"/>
      <c r="Z56" s="187"/>
      <c r="AA56" s="187"/>
      <c r="AB56" s="187"/>
      <c r="AC56" s="187"/>
      <c r="AD56" s="187"/>
      <c r="AE56" s="187"/>
      <c r="AF56" s="187"/>
      <c r="AG56" s="187"/>
      <c r="AH56" s="187"/>
      <c r="AI56" s="187"/>
      <c r="AJ56" s="187"/>
      <c r="AK56" s="93"/>
      <c r="AL56" s="94"/>
      <c r="AM56" s="95"/>
      <c r="AN56" s="96"/>
      <c r="AO56" s="70"/>
      <c r="AP56" s="70"/>
      <c r="AQ56" s="70"/>
      <c r="AR56" s="98"/>
      <c r="AS56" s="98"/>
      <c r="AT56" s="98"/>
      <c r="AU56" s="98"/>
      <c r="AV56" s="98"/>
      <c r="AW56" s="98"/>
      <c r="AX56" s="98"/>
      <c r="AY56" s="99"/>
      <c r="AZ56" s="99"/>
      <c r="BA56" s="73"/>
    </row>
    <row r="57" customFormat="false" ht="15" hidden="false" customHeight="true" outlineLevel="0" collapsed="false">
      <c r="A57" s="57" t="n">
        <v>12</v>
      </c>
      <c r="B57" s="58" t="str">
        <f aca="false">IFERROR(VLOOKUP($C57,Списки!$A$1:$C$3999,2,0),"")</f>
        <v/>
      </c>
      <c r="C57" s="102"/>
      <c r="D57" s="60" t="str">
        <f aca="false">IFERROR(VLOOKUP($C57,Списки!$A$1:$C$3999,3,0),"")</f>
        <v/>
      </c>
      <c r="E57" s="92"/>
      <c r="F57" s="61" t="str">
        <f aca="false">VLOOKUP(F$11,Графік!$I$5:$L$32,3,0)</f>
        <v>Р</v>
      </c>
      <c r="G57" s="62" t="str">
        <f aca="false">VLOOKUP(G$11,Графік!$I$5:$L$32,3,0)</f>
        <v>Р</v>
      </c>
      <c r="H57" s="62" t="str">
        <f aca="false">VLOOKUP(H$11,Графік!$I$5:$L$32,3,0)</f>
        <v>Р</v>
      </c>
      <c r="I57" s="62" t="str">
        <f aca="false">VLOOKUP(I$11,Графік!$I$5:$L$32,3,0)</f>
        <v>Р</v>
      </c>
      <c r="J57" s="62" t="str">
        <f aca="false">VLOOKUP(J$11,Графік!$I$5:$L$32,3,0)</f>
        <v>ВВ</v>
      </c>
      <c r="K57" s="62" t="str">
        <f aca="false">VLOOKUP(K$11,Графік!$I$5:$L$32,3,0)</f>
        <v>ВВ</v>
      </c>
      <c r="L57" s="62" t="str">
        <f aca="false">VLOOKUP(L$11,Графік!$I$5:$L$32,3,0)</f>
        <v>Р</v>
      </c>
      <c r="M57" s="62" t="str">
        <f aca="false">VLOOKUP(M$11,Графік!$I$5:$L$32,3,0)</f>
        <v>Р</v>
      </c>
      <c r="N57" s="62" t="str">
        <f aca="false">VLOOKUP(N$11,Графік!$I$5:$L$32,3,0)</f>
        <v>Р</v>
      </c>
      <c r="O57" s="62" t="str">
        <f aca="false">VLOOKUP(O$11,Графік!$I$5:$L$32,3,0)</f>
        <v>Р</v>
      </c>
      <c r="P57" s="62" t="str">
        <f aca="false">VLOOKUP(P$11,Графік!$I$5:$L$32,3,0)</f>
        <v>ВВ</v>
      </c>
      <c r="Q57" s="62" t="str">
        <f aca="false">VLOOKUP(Q$11,Графік!$I$5:$L$32,3,0)</f>
        <v>ВВ</v>
      </c>
      <c r="R57" s="62" t="str">
        <f aca="false">VLOOKUP(R$11,Графік!$I$5:$L$32,3,0)</f>
        <v>Р</v>
      </c>
      <c r="S57" s="62" t="str">
        <f aca="false">VLOOKUP(S$11,Графік!$I$5:$L$32,3,0)</f>
        <v>Р</v>
      </c>
      <c r="T57" s="62" t="str">
        <f aca="false">VLOOKUP(T$11,Графік!$I$5:$L$32,3,0)</f>
        <v>Р</v>
      </c>
      <c r="U57" s="62" t="str">
        <f aca="false">VLOOKUP(U$11,Графік!$I$5:$L$32,3,0)</f>
        <v>Р</v>
      </c>
      <c r="V57" s="62" t="str">
        <f aca="false">VLOOKUP(V$11,Графік!$I$5:$L$32,3,0)</f>
        <v>ВВ</v>
      </c>
      <c r="W57" s="62" t="str">
        <f aca="false">VLOOKUP(W$11,Графік!$I$5:$L$32,3,0)</f>
        <v>ВВ</v>
      </c>
      <c r="X57" s="62" t="str">
        <f aca="false">VLOOKUP(X$11,Графік!$I$5:$L$32,3,0)</f>
        <v>Р</v>
      </c>
      <c r="Y57" s="62" t="str">
        <f aca="false">VLOOKUP(Y$11,Графік!$I$5:$L$32,3,0)</f>
        <v>Р</v>
      </c>
      <c r="Z57" s="62" t="str">
        <f aca="false">VLOOKUP(Z$11,Графік!$I$5:$L$32,3,0)</f>
        <v>Р</v>
      </c>
      <c r="AA57" s="62" t="str">
        <f aca="false">VLOOKUP(AA$11,Графік!$I$5:$L$32,3,0)</f>
        <v>Р</v>
      </c>
      <c r="AB57" s="62" t="str">
        <f aca="false">VLOOKUP(AB$11,Графік!$I$5:$L$32,3,0)</f>
        <v>ВВ</v>
      </c>
      <c r="AC57" s="62" t="str">
        <f aca="false">VLOOKUP(AC$11,Графік!$I$5:$L$32,3,0)</f>
        <v>ВВ</v>
      </c>
      <c r="AD57" s="62" t="str">
        <f aca="false">VLOOKUP(AD$11,Графік!$I$5:$L$32,3,0)</f>
        <v>Р</v>
      </c>
      <c r="AE57" s="62" t="str">
        <f aca="false">VLOOKUP(AE$11,Графік!$I$5:$L$32,3,0)</f>
        <v>Р</v>
      </c>
      <c r="AF57" s="62" t="str">
        <f aca="false">VLOOKUP(AF$11,Графік!$I$5:$L$32,3,0)</f>
        <v>Р</v>
      </c>
      <c r="AG57" s="62" t="str">
        <f aca="false">VLOOKUP(AG$11,Графік!$I$5:$L$32,3,0)</f>
        <v>Р</v>
      </c>
      <c r="AH57" s="62"/>
      <c r="AI57" s="62"/>
      <c r="AJ57" s="62"/>
      <c r="AK57" s="93" t="n">
        <f aca="false">SUMIF($F57:$AJ60,"Р",$F58:$AJ58)</f>
        <v>160</v>
      </c>
      <c r="AL57" s="94" t="n">
        <f aca="false">SUMIF($F59:$AJ60,"НУ",$F60:$AJ60)</f>
        <v>0</v>
      </c>
      <c r="AM57" s="95" t="n">
        <f aca="false">SUMIF(F57:AJ60,"РВ",F58:AJ58)</f>
        <v>0</v>
      </c>
      <c r="AN57" s="96" t="n">
        <f aca="false">AK57+AL57+AM57</f>
        <v>160</v>
      </c>
      <c r="AO57" s="70" t="n">
        <f aca="false">COUNTIF($F57:$AJ60,"=Р")</f>
        <v>20</v>
      </c>
      <c r="AP57" s="97" t="n">
        <f aca="false">COUNTIF($F57:$AJ60,"=ВВ")</f>
        <v>8</v>
      </c>
      <c r="AQ57" s="97" t="n">
        <f aca="false">COUNTIF($F57:$AJ60,"=В")</f>
        <v>0</v>
      </c>
      <c r="AR57" s="98" t="n">
        <f aca="false">COUNTIF($F57:$AJ60,"=НА")</f>
        <v>0</v>
      </c>
      <c r="AS57" s="98" t="n">
        <f aca="false">COUNTIF(F57:AJ60,"=ТН")</f>
        <v>0</v>
      </c>
      <c r="AT57" s="98" t="n">
        <f aca="false">COUNTIF($F57:$AJ60,"=ВД")</f>
        <v>0</v>
      </c>
      <c r="AU57" s="98" t="n">
        <f aca="false">COUNTIF($F57:$AJ60,"=ВП")</f>
        <v>0</v>
      </c>
      <c r="AV57" s="98" t="n">
        <f aca="false">COUNTIF($F57:$AJ60,"=ДД")</f>
        <v>0</v>
      </c>
      <c r="AW57" s="98" t="n">
        <f aca="false">COUNTIF($F57:$AJ60,"=П")</f>
        <v>0</v>
      </c>
      <c r="AX57" s="98" t="n">
        <f aca="false">COUNTIF($F57:$AJ60,"=ПР")</f>
        <v>0</v>
      </c>
      <c r="AY57" s="99" t="n">
        <f aca="false">COUNTIF($F57:$AJ60,"=І")</f>
        <v>0</v>
      </c>
      <c r="AZ57" s="99" t="n">
        <f aca="false">COUNTIF($F57:$AJ60,"=НЗ")</f>
        <v>0</v>
      </c>
      <c r="BA57" s="73" t="str">
        <f aca="false">IF(C57&gt;1,Графік!$L$36,"")</f>
        <v/>
      </c>
    </row>
    <row r="58" customFormat="false" ht="15" hidden="false" customHeight="true" outlineLevel="0" collapsed="false">
      <c r="A58" s="57"/>
      <c r="B58" s="58"/>
      <c r="C58" s="102"/>
      <c r="D58" s="60"/>
      <c r="E58" s="100"/>
      <c r="F58" s="75" t="n">
        <f aca="false">IF(F57="Р",8,"")</f>
        <v>8</v>
      </c>
      <c r="G58" s="170" t="n">
        <f aca="false">IF(G57="Р",8,"")</f>
        <v>8</v>
      </c>
      <c r="H58" s="170" t="n">
        <f aca="false">IF(H57="Р",8,"")</f>
        <v>8</v>
      </c>
      <c r="I58" s="170" t="n">
        <f aca="false">IF(I57="Р",8,"")</f>
        <v>8</v>
      </c>
      <c r="J58" s="170" t="str">
        <f aca="false">IF(J57="Р",8,"")</f>
        <v/>
      </c>
      <c r="K58" s="170" t="str">
        <f aca="false">IF(K57="Р",8,"")</f>
        <v/>
      </c>
      <c r="L58" s="170" t="n">
        <f aca="false">IF(L57="Р",8,"")</f>
        <v>8</v>
      </c>
      <c r="M58" s="170" t="n">
        <f aca="false">IF(M57="Р",8,"")</f>
        <v>8</v>
      </c>
      <c r="N58" s="170" t="n">
        <f aca="false">IF(N57="Р",8,"")</f>
        <v>8</v>
      </c>
      <c r="O58" s="170" t="n">
        <f aca="false">IF(O57="Р",8,"")</f>
        <v>8</v>
      </c>
      <c r="P58" s="170" t="str">
        <f aca="false">IF(P57="Р",8,"")</f>
        <v/>
      </c>
      <c r="Q58" s="170" t="str">
        <f aca="false">IF(Q57="Р",8,"")</f>
        <v/>
      </c>
      <c r="R58" s="170" t="n">
        <f aca="false">IF(R57="Р",8,"")</f>
        <v>8</v>
      </c>
      <c r="S58" s="170" t="n">
        <f aca="false">IF(S57="Р",8,"")</f>
        <v>8</v>
      </c>
      <c r="T58" s="170" t="n">
        <f aca="false">IF(T57="Р",8,"")</f>
        <v>8</v>
      </c>
      <c r="U58" s="170" t="n">
        <f aca="false">IF(U57="Р",8,"")</f>
        <v>8</v>
      </c>
      <c r="V58" s="170" t="str">
        <f aca="false">IF(V57="Р",8,"")</f>
        <v/>
      </c>
      <c r="W58" s="170" t="str">
        <f aca="false">IF(W57="Р",8,"")</f>
        <v/>
      </c>
      <c r="X58" s="170" t="n">
        <f aca="false">IF(X57="Р",8,"")</f>
        <v>8</v>
      </c>
      <c r="Y58" s="170" t="n">
        <f aca="false">IF(Y57="Р",8,"")</f>
        <v>8</v>
      </c>
      <c r="Z58" s="170" t="n">
        <f aca="false">IF(Z57="Р",8,"")</f>
        <v>8</v>
      </c>
      <c r="AA58" s="170" t="n">
        <f aca="false">IF(AA57="Р",8,"")</f>
        <v>8</v>
      </c>
      <c r="AB58" s="170" t="str">
        <f aca="false">IF(AB57="Р",8,"")</f>
        <v/>
      </c>
      <c r="AC58" s="170" t="str">
        <f aca="false">IF(AC57="Р",8,"")</f>
        <v/>
      </c>
      <c r="AD58" s="170" t="n">
        <f aca="false">IF(AD57="Р",8,"")</f>
        <v>8</v>
      </c>
      <c r="AE58" s="170" t="n">
        <f aca="false">IF(AE57="Р",8,"")</f>
        <v>8</v>
      </c>
      <c r="AF58" s="170" t="n">
        <f aca="false">IF(AF57="Р",8,"")</f>
        <v>8</v>
      </c>
      <c r="AG58" s="170" t="n">
        <f aca="false">IF(AG57="Р",8,"")</f>
        <v>8</v>
      </c>
      <c r="AH58" s="170"/>
      <c r="AI58" s="170"/>
      <c r="AJ58" s="170"/>
      <c r="AK58" s="93"/>
      <c r="AL58" s="94"/>
      <c r="AM58" s="95"/>
      <c r="AN58" s="96"/>
      <c r="AO58" s="70"/>
      <c r="AP58" s="70"/>
      <c r="AQ58" s="70"/>
      <c r="AR58" s="98"/>
      <c r="AS58" s="98"/>
      <c r="AT58" s="98"/>
      <c r="AU58" s="98"/>
      <c r="AV58" s="98"/>
      <c r="AW58" s="98"/>
      <c r="AX58" s="98"/>
      <c r="AY58" s="99"/>
      <c r="AZ58" s="99"/>
      <c r="BA58" s="73"/>
    </row>
    <row r="59" customFormat="false" ht="15" hidden="false" customHeight="true" outlineLevel="0" collapsed="false">
      <c r="A59" s="57"/>
      <c r="B59" s="58"/>
      <c r="C59" s="102"/>
      <c r="D59" s="60"/>
      <c r="E59" s="100"/>
      <c r="F59" s="81" t="str">
        <f aca="false">IF(F60&gt;0,"НУ","")</f>
        <v/>
      </c>
      <c r="G59" s="183" t="str">
        <f aca="false">IF(G60&gt;0,"НУ","")</f>
        <v/>
      </c>
      <c r="H59" s="183" t="str">
        <f aca="false">IF(H60&gt;0,"НУ","")</f>
        <v/>
      </c>
      <c r="I59" s="183" t="str">
        <f aca="false">IF(I60&gt;0,"НУ","")</f>
        <v/>
      </c>
      <c r="J59" s="183" t="str">
        <f aca="false">IF(J60&gt;0,"НУ","")</f>
        <v/>
      </c>
      <c r="K59" s="183" t="str">
        <f aca="false">IF(K60&gt;0,"НУ","")</f>
        <v/>
      </c>
      <c r="L59" s="183" t="str">
        <f aca="false">IF(L60&gt;0,"НУ","")</f>
        <v/>
      </c>
      <c r="M59" s="183" t="str">
        <f aca="false">IF(M60&gt;0,"НУ","")</f>
        <v/>
      </c>
      <c r="N59" s="183" t="str">
        <f aca="false">IF(N60&gt;0,"НУ","")</f>
        <v/>
      </c>
      <c r="O59" s="183" t="str">
        <f aca="false">IF(O60&gt;0,"НУ","")</f>
        <v/>
      </c>
      <c r="P59" s="183" t="str">
        <f aca="false">IF(P60&gt;0,"НУ","")</f>
        <v/>
      </c>
      <c r="Q59" s="183" t="str">
        <f aca="false">IF(Q60&gt;0,"НУ","")</f>
        <v/>
      </c>
      <c r="R59" s="183" t="str">
        <f aca="false">IF(R60&gt;0,"НУ","")</f>
        <v/>
      </c>
      <c r="S59" s="183" t="str">
        <f aca="false">IF(S60&gt;0,"НУ","")</f>
        <v/>
      </c>
      <c r="T59" s="183" t="str">
        <f aca="false">IF(T60&gt;0,"НУ","")</f>
        <v/>
      </c>
      <c r="U59" s="183" t="str">
        <f aca="false">IF(U60&gt;0,"НУ","")</f>
        <v/>
      </c>
      <c r="V59" s="183" t="str">
        <f aca="false">IF(V60&gt;0,"НУ","")</f>
        <v/>
      </c>
      <c r="W59" s="183" t="str">
        <f aca="false">IF(W60&gt;0,"НУ","")</f>
        <v/>
      </c>
      <c r="X59" s="183" t="str">
        <f aca="false">IF(X60&gt;0,"НУ","")</f>
        <v/>
      </c>
      <c r="Y59" s="183" t="str">
        <f aca="false">IF(Y60&gt;0,"НУ","")</f>
        <v/>
      </c>
      <c r="Z59" s="183" t="str">
        <f aca="false">IF(Z60&gt;0,"НУ","")</f>
        <v/>
      </c>
      <c r="AA59" s="183" t="str">
        <f aca="false">IF(AA60&gt;0,"НУ","")</f>
        <v/>
      </c>
      <c r="AB59" s="183" t="str">
        <f aca="false">IF(AB60&gt;0,"НУ","")</f>
        <v/>
      </c>
      <c r="AC59" s="183" t="str">
        <f aca="false">IF(AC60&gt;0,"НУ","")</f>
        <v/>
      </c>
      <c r="AD59" s="183" t="str">
        <f aca="false">IF(AD60&gt;0,"НУ","")</f>
        <v/>
      </c>
      <c r="AE59" s="183" t="str">
        <f aca="false">IF(AE60&gt;0,"НУ","")</f>
        <v/>
      </c>
      <c r="AF59" s="183" t="str">
        <f aca="false">IF(AF60&gt;0,"НУ","")</f>
        <v/>
      </c>
      <c r="AG59" s="183" t="str">
        <f aca="false">IF(AG60&gt;0,"НУ","")</f>
        <v/>
      </c>
      <c r="AH59" s="183" t="str">
        <f aca="false">IF(AH60&gt;0,"НУ","")</f>
        <v/>
      </c>
      <c r="AI59" s="183" t="str">
        <f aca="false">IF(AI60&gt;0,"НУ","")</f>
        <v/>
      </c>
      <c r="AJ59" s="183" t="str">
        <f aca="false">IF(AJ60&gt;0,"НУ","")</f>
        <v/>
      </c>
      <c r="AK59" s="93"/>
      <c r="AL59" s="94"/>
      <c r="AM59" s="95"/>
      <c r="AN59" s="96"/>
      <c r="AO59" s="70"/>
      <c r="AP59" s="70"/>
      <c r="AQ59" s="70"/>
      <c r="AR59" s="98"/>
      <c r="AS59" s="98"/>
      <c r="AT59" s="98"/>
      <c r="AU59" s="98"/>
      <c r="AV59" s="98"/>
      <c r="AW59" s="98"/>
      <c r="AX59" s="98"/>
      <c r="AY59" s="99"/>
      <c r="AZ59" s="99"/>
      <c r="BA59" s="73"/>
    </row>
    <row r="60" customFormat="false" ht="15" hidden="false" customHeight="true" outlineLevel="0" collapsed="false">
      <c r="A60" s="57"/>
      <c r="B60" s="58"/>
      <c r="C60" s="102"/>
      <c r="D60" s="60"/>
      <c r="E60" s="101"/>
      <c r="F60" s="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J60" s="187"/>
      <c r="AK60" s="93"/>
      <c r="AL60" s="94"/>
      <c r="AM60" s="95"/>
      <c r="AN60" s="96"/>
      <c r="AO60" s="70"/>
      <c r="AP60" s="70"/>
      <c r="AQ60" s="70"/>
      <c r="AR60" s="98"/>
      <c r="AS60" s="98"/>
      <c r="AT60" s="98"/>
      <c r="AU60" s="98"/>
      <c r="AV60" s="98"/>
      <c r="AW60" s="98"/>
      <c r="AX60" s="98"/>
      <c r="AY60" s="99"/>
      <c r="AZ60" s="99"/>
      <c r="BA60" s="73"/>
    </row>
    <row r="61" customFormat="false" ht="15" hidden="false" customHeight="true" outlineLevel="0" collapsed="false">
      <c r="A61" s="57" t="n">
        <v>13</v>
      </c>
      <c r="B61" s="58" t="str">
        <f aca="false">IFERROR(VLOOKUP($C61,Списки!$A$1:$C$3999,2,0),"")</f>
        <v/>
      </c>
      <c r="C61" s="102"/>
      <c r="D61" s="60" t="str">
        <f aca="false">IFERROR(VLOOKUP($C61,Списки!$A$1:$C$3999,3,0),"")</f>
        <v/>
      </c>
      <c r="E61" s="92"/>
      <c r="F61" s="61" t="str">
        <f aca="false">VLOOKUP(F$11,Графік!$I$5:$L$32,3,0)</f>
        <v>Р</v>
      </c>
      <c r="G61" s="62" t="str">
        <f aca="false">VLOOKUP(G$11,Графік!$I$5:$L$32,3,0)</f>
        <v>Р</v>
      </c>
      <c r="H61" s="62" t="str">
        <f aca="false">VLOOKUP(H$11,Графік!$I$5:$L$32,3,0)</f>
        <v>Р</v>
      </c>
      <c r="I61" s="62" t="str">
        <f aca="false">VLOOKUP(I$11,Графік!$I$5:$L$32,3,0)</f>
        <v>Р</v>
      </c>
      <c r="J61" s="62" t="str">
        <f aca="false">VLOOKUP(J$11,Графік!$I$5:$L$32,3,0)</f>
        <v>ВВ</v>
      </c>
      <c r="K61" s="62" t="str">
        <f aca="false">VLOOKUP(K$11,Графік!$I$5:$L$32,3,0)</f>
        <v>ВВ</v>
      </c>
      <c r="L61" s="62" t="str">
        <f aca="false">VLOOKUP(L$11,Графік!$I$5:$L$32,3,0)</f>
        <v>Р</v>
      </c>
      <c r="M61" s="62" t="str">
        <f aca="false">VLOOKUP(M$11,Графік!$I$5:$L$32,3,0)</f>
        <v>Р</v>
      </c>
      <c r="N61" s="62" t="str">
        <f aca="false">VLOOKUP(N$11,Графік!$I$5:$L$32,3,0)</f>
        <v>Р</v>
      </c>
      <c r="O61" s="62" t="str">
        <f aca="false">VLOOKUP(O$11,Графік!$I$5:$L$32,3,0)</f>
        <v>Р</v>
      </c>
      <c r="P61" s="62" t="str">
        <f aca="false">VLOOKUP(P$11,Графік!$I$5:$L$32,3,0)</f>
        <v>ВВ</v>
      </c>
      <c r="Q61" s="62" t="str">
        <f aca="false">VLOOKUP(Q$11,Графік!$I$5:$L$32,3,0)</f>
        <v>ВВ</v>
      </c>
      <c r="R61" s="62" t="str">
        <f aca="false">VLOOKUP(R$11,Графік!$I$5:$L$32,3,0)</f>
        <v>Р</v>
      </c>
      <c r="S61" s="62" t="str">
        <f aca="false">VLOOKUP(S$11,Графік!$I$5:$L$32,3,0)</f>
        <v>Р</v>
      </c>
      <c r="T61" s="62" t="str">
        <f aca="false">VLOOKUP(T$11,Графік!$I$5:$L$32,3,0)</f>
        <v>Р</v>
      </c>
      <c r="U61" s="62" t="str">
        <f aca="false">VLOOKUP(U$11,Графік!$I$5:$L$32,3,0)</f>
        <v>Р</v>
      </c>
      <c r="V61" s="62" t="str">
        <f aca="false">VLOOKUP(V$11,Графік!$I$5:$L$32,3,0)</f>
        <v>ВВ</v>
      </c>
      <c r="W61" s="62" t="str">
        <f aca="false">VLOOKUP(W$11,Графік!$I$5:$L$32,3,0)</f>
        <v>ВВ</v>
      </c>
      <c r="X61" s="62" t="str">
        <f aca="false">VLOOKUP(X$11,Графік!$I$5:$L$32,3,0)</f>
        <v>Р</v>
      </c>
      <c r="Y61" s="62" t="str">
        <f aca="false">VLOOKUP(Y$11,Графік!$I$5:$L$32,3,0)</f>
        <v>Р</v>
      </c>
      <c r="Z61" s="62" t="str">
        <f aca="false">VLOOKUP(Z$11,Графік!$I$5:$L$32,3,0)</f>
        <v>Р</v>
      </c>
      <c r="AA61" s="62" t="str">
        <f aca="false">VLOOKUP(AA$11,Графік!$I$5:$L$32,3,0)</f>
        <v>Р</v>
      </c>
      <c r="AB61" s="62" t="str">
        <f aca="false">VLOOKUP(AB$11,Графік!$I$5:$L$32,3,0)</f>
        <v>ВВ</v>
      </c>
      <c r="AC61" s="62" t="str">
        <f aca="false">VLOOKUP(AC$11,Графік!$I$5:$L$32,3,0)</f>
        <v>ВВ</v>
      </c>
      <c r="AD61" s="62" t="str">
        <f aca="false">VLOOKUP(AD$11,Графік!$I$5:$L$32,3,0)</f>
        <v>Р</v>
      </c>
      <c r="AE61" s="62" t="str">
        <f aca="false">VLOOKUP(AE$11,Графік!$I$5:$L$32,3,0)</f>
        <v>Р</v>
      </c>
      <c r="AF61" s="62" t="str">
        <f aca="false">VLOOKUP(AF$11,Графік!$I$5:$L$32,3,0)</f>
        <v>Р</v>
      </c>
      <c r="AG61" s="62" t="str">
        <f aca="false">VLOOKUP(AG$11,Графік!$I$5:$L$32,3,0)</f>
        <v>Р</v>
      </c>
      <c r="AH61" s="62"/>
      <c r="AI61" s="62"/>
      <c r="AJ61" s="62"/>
      <c r="AK61" s="93" t="n">
        <f aca="false">SUMIF($F61:$AJ64,"Р",$F62:$AJ62)</f>
        <v>160</v>
      </c>
      <c r="AL61" s="94" t="n">
        <f aca="false">SUMIF($F63:$AJ64,"НУ",$F64:$AJ64)</f>
        <v>0</v>
      </c>
      <c r="AM61" s="95" t="n">
        <f aca="false">SUMIF(F61:AJ64,"РВ",F62:AJ62)</f>
        <v>0</v>
      </c>
      <c r="AN61" s="96" t="n">
        <f aca="false">AK61+AL61+AM61</f>
        <v>160</v>
      </c>
      <c r="AO61" s="70" t="n">
        <f aca="false">COUNTIF($F61:$AJ64,"=Р")</f>
        <v>20</v>
      </c>
      <c r="AP61" s="97" t="n">
        <f aca="false">COUNTIF($F61:$AJ64,"=ВВ")</f>
        <v>8</v>
      </c>
      <c r="AQ61" s="97" t="n">
        <f aca="false">COUNTIF($F61:$AJ64,"=В")</f>
        <v>0</v>
      </c>
      <c r="AR61" s="98" t="n">
        <f aca="false">COUNTIF($F61:$AJ64,"=НА")</f>
        <v>0</v>
      </c>
      <c r="AS61" s="98" t="n">
        <f aca="false">COUNTIF(F61:AJ64,"=ТН")</f>
        <v>0</v>
      </c>
      <c r="AT61" s="98" t="n">
        <f aca="false">COUNTIF($F61:$AJ64,"=ВД")</f>
        <v>0</v>
      </c>
      <c r="AU61" s="98" t="n">
        <f aca="false">COUNTIF($F61:$AJ64,"=ВП")</f>
        <v>0</v>
      </c>
      <c r="AV61" s="98" t="n">
        <f aca="false">COUNTIF($F61:$AJ64,"=ДД")</f>
        <v>0</v>
      </c>
      <c r="AW61" s="98" t="n">
        <f aca="false">COUNTIF($F61:$AJ64,"=П")</f>
        <v>0</v>
      </c>
      <c r="AX61" s="98" t="n">
        <f aca="false">COUNTIF($F61:$AJ64,"=ПР")</f>
        <v>0</v>
      </c>
      <c r="AY61" s="99" t="n">
        <f aca="false">COUNTIF($F61:$AJ64,"=І")</f>
        <v>0</v>
      </c>
      <c r="AZ61" s="99" t="n">
        <f aca="false">COUNTIF($F61:$AJ64,"=НЗ")</f>
        <v>0</v>
      </c>
      <c r="BA61" s="73" t="str">
        <f aca="false">IF(C61&gt;1,Графік!$L$36,"")</f>
        <v/>
      </c>
    </row>
    <row r="62" customFormat="false" ht="15" hidden="false" customHeight="true" outlineLevel="0" collapsed="false">
      <c r="A62" s="57"/>
      <c r="B62" s="58"/>
      <c r="C62" s="102"/>
      <c r="D62" s="60"/>
      <c r="E62" s="100"/>
      <c r="F62" s="75" t="n">
        <f aca="false">IF(F61="Р",8,"")</f>
        <v>8</v>
      </c>
      <c r="G62" s="170" t="n">
        <f aca="false">IF(G61="Р",8,"")</f>
        <v>8</v>
      </c>
      <c r="H62" s="170" t="n">
        <f aca="false">IF(H61="Р",8,"")</f>
        <v>8</v>
      </c>
      <c r="I62" s="170" t="n">
        <f aca="false">IF(I61="Р",8,"")</f>
        <v>8</v>
      </c>
      <c r="J62" s="170" t="str">
        <f aca="false">IF(J61="Р",8,"")</f>
        <v/>
      </c>
      <c r="K62" s="170" t="str">
        <f aca="false">IF(K61="Р",8,"")</f>
        <v/>
      </c>
      <c r="L62" s="170" t="n">
        <f aca="false">IF(L61="Р",8,"")</f>
        <v>8</v>
      </c>
      <c r="M62" s="170" t="n">
        <f aca="false">IF(M61="Р",8,"")</f>
        <v>8</v>
      </c>
      <c r="N62" s="170" t="n">
        <f aca="false">IF(N61="Р",8,"")</f>
        <v>8</v>
      </c>
      <c r="O62" s="170" t="n">
        <f aca="false">IF(O61="Р",8,"")</f>
        <v>8</v>
      </c>
      <c r="P62" s="170" t="str">
        <f aca="false">IF(P61="Р",8,"")</f>
        <v/>
      </c>
      <c r="Q62" s="170" t="str">
        <f aca="false">IF(Q61="Р",8,"")</f>
        <v/>
      </c>
      <c r="R62" s="170" t="n">
        <f aca="false">IF(R61="Р",8,"")</f>
        <v>8</v>
      </c>
      <c r="S62" s="170" t="n">
        <f aca="false">IF(S61="Р",8,"")</f>
        <v>8</v>
      </c>
      <c r="T62" s="170" t="n">
        <f aca="false">IF(T61="Р",8,"")</f>
        <v>8</v>
      </c>
      <c r="U62" s="170" t="n">
        <f aca="false">IF(U61="Р",8,"")</f>
        <v>8</v>
      </c>
      <c r="V62" s="170" t="str">
        <f aca="false">IF(V61="Р",8,"")</f>
        <v/>
      </c>
      <c r="W62" s="170" t="str">
        <f aca="false">IF(W61="Р",8,"")</f>
        <v/>
      </c>
      <c r="X62" s="170" t="n">
        <f aca="false">IF(X61="Р",8,"")</f>
        <v>8</v>
      </c>
      <c r="Y62" s="170" t="n">
        <f aca="false">IF(Y61="Р",8,"")</f>
        <v>8</v>
      </c>
      <c r="Z62" s="170" t="n">
        <f aca="false">IF(Z61="Р",8,"")</f>
        <v>8</v>
      </c>
      <c r="AA62" s="170" t="n">
        <f aca="false">IF(AA61="Р",8,"")</f>
        <v>8</v>
      </c>
      <c r="AB62" s="170" t="str">
        <f aca="false">IF(AB61="Р",8,"")</f>
        <v/>
      </c>
      <c r="AC62" s="170" t="str">
        <f aca="false">IF(AC61="Р",8,"")</f>
        <v/>
      </c>
      <c r="AD62" s="170" t="n">
        <f aca="false">IF(AD61="Р",8,"")</f>
        <v>8</v>
      </c>
      <c r="AE62" s="170" t="n">
        <f aca="false">IF(AE61="Р",8,"")</f>
        <v>8</v>
      </c>
      <c r="AF62" s="170" t="n">
        <f aca="false">IF(AF61="Р",8,"")</f>
        <v>8</v>
      </c>
      <c r="AG62" s="170" t="n">
        <f aca="false">IF(AG61="Р",8,"")</f>
        <v>8</v>
      </c>
      <c r="AH62" s="170"/>
      <c r="AI62" s="170"/>
      <c r="AJ62" s="170"/>
      <c r="AK62" s="93"/>
      <c r="AL62" s="94"/>
      <c r="AM62" s="95"/>
      <c r="AN62" s="96"/>
      <c r="AO62" s="70"/>
      <c r="AP62" s="70"/>
      <c r="AQ62" s="70"/>
      <c r="AR62" s="98"/>
      <c r="AS62" s="98"/>
      <c r="AT62" s="98"/>
      <c r="AU62" s="98"/>
      <c r="AV62" s="98"/>
      <c r="AW62" s="98"/>
      <c r="AX62" s="98"/>
      <c r="AY62" s="99"/>
      <c r="AZ62" s="99"/>
      <c r="BA62" s="73"/>
    </row>
    <row r="63" customFormat="false" ht="15" hidden="false" customHeight="true" outlineLevel="0" collapsed="false">
      <c r="A63" s="57"/>
      <c r="B63" s="58"/>
      <c r="C63" s="102"/>
      <c r="D63" s="60"/>
      <c r="E63" s="100"/>
      <c r="F63" s="81" t="str">
        <f aca="false">IF(F64&gt;0,"НУ","")</f>
        <v/>
      </c>
      <c r="G63" s="183" t="str">
        <f aca="false">IF(G64&gt;0,"НУ","")</f>
        <v/>
      </c>
      <c r="H63" s="183" t="str">
        <f aca="false">IF(H64&gt;0,"НУ","")</f>
        <v/>
      </c>
      <c r="I63" s="183" t="str">
        <f aca="false">IF(I64&gt;0,"НУ","")</f>
        <v/>
      </c>
      <c r="J63" s="183" t="str">
        <f aca="false">IF(J64&gt;0,"НУ","")</f>
        <v/>
      </c>
      <c r="K63" s="183" t="str">
        <f aca="false">IF(K64&gt;0,"НУ","")</f>
        <v/>
      </c>
      <c r="L63" s="183" t="str">
        <f aca="false">IF(L64&gt;0,"НУ","")</f>
        <v/>
      </c>
      <c r="M63" s="183" t="str">
        <f aca="false">IF(M64&gt;0,"НУ","")</f>
        <v/>
      </c>
      <c r="N63" s="183" t="str">
        <f aca="false">IF(N64&gt;0,"НУ","")</f>
        <v/>
      </c>
      <c r="O63" s="183" t="str">
        <f aca="false">IF(O64&gt;0,"НУ","")</f>
        <v/>
      </c>
      <c r="P63" s="183" t="str">
        <f aca="false">IF(P64&gt;0,"НУ","")</f>
        <v/>
      </c>
      <c r="Q63" s="183" t="str">
        <f aca="false">IF(Q64&gt;0,"НУ","")</f>
        <v/>
      </c>
      <c r="R63" s="183" t="str">
        <f aca="false">IF(R64&gt;0,"НУ","")</f>
        <v/>
      </c>
      <c r="S63" s="183" t="str">
        <f aca="false">IF(S64&gt;0,"НУ","")</f>
        <v/>
      </c>
      <c r="T63" s="183" t="str">
        <f aca="false">IF(T64&gt;0,"НУ","")</f>
        <v/>
      </c>
      <c r="U63" s="183" t="str">
        <f aca="false">IF(U64&gt;0,"НУ","")</f>
        <v/>
      </c>
      <c r="V63" s="183" t="str">
        <f aca="false">IF(V64&gt;0,"НУ","")</f>
        <v/>
      </c>
      <c r="W63" s="183" t="str">
        <f aca="false">IF(W64&gt;0,"НУ","")</f>
        <v/>
      </c>
      <c r="X63" s="183" t="str">
        <f aca="false">IF(X64&gt;0,"НУ","")</f>
        <v/>
      </c>
      <c r="Y63" s="183" t="str">
        <f aca="false">IF(Y64&gt;0,"НУ","")</f>
        <v/>
      </c>
      <c r="Z63" s="183" t="str">
        <f aca="false">IF(Z64&gt;0,"НУ","")</f>
        <v/>
      </c>
      <c r="AA63" s="183" t="str">
        <f aca="false">IF(AA64&gt;0,"НУ","")</f>
        <v/>
      </c>
      <c r="AB63" s="183" t="str">
        <f aca="false">IF(AB64&gt;0,"НУ","")</f>
        <v/>
      </c>
      <c r="AC63" s="183" t="str">
        <f aca="false">IF(AC64&gt;0,"НУ","")</f>
        <v/>
      </c>
      <c r="AD63" s="183" t="str">
        <f aca="false">IF(AD64&gt;0,"НУ","")</f>
        <v/>
      </c>
      <c r="AE63" s="183" t="str">
        <f aca="false">IF(AE64&gt;0,"НУ","")</f>
        <v/>
      </c>
      <c r="AF63" s="183" t="str">
        <f aca="false">IF(AF64&gt;0,"НУ","")</f>
        <v/>
      </c>
      <c r="AG63" s="183" t="str">
        <f aca="false">IF(AG64&gt;0,"НУ","")</f>
        <v/>
      </c>
      <c r="AH63" s="183" t="str">
        <f aca="false">IF(AH64&gt;0,"НУ","")</f>
        <v/>
      </c>
      <c r="AI63" s="183" t="str">
        <f aca="false">IF(AI64&gt;0,"НУ","")</f>
        <v/>
      </c>
      <c r="AJ63" s="183" t="str">
        <f aca="false">IF(AJ64&gt;0,"НУ","")</f>
        <v/>
      </c>
      <c r="AK63" s="93"/>
      <c r="AL63" s="94"/>
      <c r="AM63" s="95"/>
      <c r="AN63" s="96"/>
      <c r="AO63" s="70"/>
      <c r="AP63" s="70"/>
      <c r="AQ63" s="70"/>
      <c r="AR63" s="98"/>
      <c r="AS63" s="98"/>
      <c r="AT63" s="98"/>
      <c r="AU63" s="98"/>
      <c r="AV63" s="98"/>
      <c r="AW63" s="98"/>
      <c r="AX63" s="98"/>
      <c r="AY63" s="99"/>
      <c r="AZ63" s="99"/>
      <c r="BA63" s="73"/>
    </row>
    <row r="64" customFormat="false" ht="15" hidden="false" customHeight="true" outlineLevel="0" collapsed="false">
      <c r="A64" s="57"/>
      <c r="B64" s="58"/>
      <c r="C64" s="102"/>
      <c r="D64" s="60"/>
      <c r="E64" s="101"/>
      <c r="F64" s="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7"/>
      <c r="Y64" s="187"/>
      <c r="Z64" s="187"/>
      <c r="AA64" s="187"/>
      <c r="AB64" s="187"/>
      <c r="AC64" s="187"/>
      <c r="AD64" s="187"/>
      <c r="AE64" s="187"/>
      <c r="AF64" s="187"/>
      <c r="AG64" s="187"/>
      <c r="AH64" s="187"/>
      <c r="AI64" s="187"/>
      <c r="AJ64" s="187"/>
      <c r="AK64" s="93"/>
      <c r="AL64" s="94"/>
      <c r="AM64" s="95"/>
      <c r="AN64" s="96"/>
      <c r="AO64" s="70"/>
      <c r="AP64" s="70"/>
      <c r="AQ64" s="70"/>
      <c r="AR64" s="98"/>
      <c r="AS64" s="98"/>
      <c r="AT64" s="98"/>
      <c r="AU64" s="98"/>
      <c r="AV64" s="98"/>
      <c r="AW64" s="98"/>
      <c r="AX64" s="98"/>
      <c r="AY64" s="99"/>
      <c r="AZ64" s="99"/>
      <c r="BA64" s="73"/>
    </row>
    <row r="65" customFormat="false" ht="15" hidden="false" customHeight="true" outlineLevel="0" collapsed="false">
      <c r="A65" s="57" t="n">
        <v>14</v>
      </c>
      <c r="B65" s="58" t="str">
        <f aca="false">IFERROR(VLOOKUP($C65,Списки!$A$1:$C$3999,2,0),"")</f>
        <v/>
      </c>
      <c r="C65" s="102"/>
      <c r="D65" s="60" t="str">
        <f aca="false">IFERROR(VLOOKUP($C65,Списки!$A$1:$C$3999,3,0),"")</f>
        <v/>
      </c>
      <c r="E65" s="92"/>
      <c r="F65" s="61" t="str">
        <f aca="false">VLOOKUP(F$11,Графік!$I$5:$L$32,3,0)</f>
        <v>Р</v>
      </c>
      <c r="G65" s="62" t="str">
        <f aca="false">VLOOKUP(G$11,Графік!$I$5:$L$32,3,0)</f>
        <v>Р</v>
      </c>
      <c r="H65" s="62" t="str">
        <f aca="false">VLOOKUP(H$11,Графік!$I$5:$L$32,3,0)</f>
        <v>Р</v>
      </c>
      <c r="I65" s="62" t="str">
        <f aca="false">VLOOKUP(I$11,Графік!$I$5:$L$32,3,0)</f>
        <v>Р</v>
      </c>
      <c r="J65" s="62" t="str">
        <f aca="false">VLOOKUP(J$11,Графік!$I$5:$L$32,3,0)</f>
        <v>ВВ</v>
      </c>
      <c r="K65" s="62" t="str">
        <f aca="false">VLOOKUP(K$11,Графік!$I$5:$L$32,3,0)</f>
        <v>ВВ</v>
      </c>
      <c r="L65" s="62" t="str">
        <f aca="false">VLOOKUP(L$11,Графік!$I$5:$L$32,3,0)</f>
        <v>Р</v>
      </c>
      <c r="M65" s="62" t="str">
        <f aca="false">VLOOKUP(M$11,Графік!$I$5:$L$32,3,0)</f>
        <v>Р</v>
      </c>
      <c r="N65" s="62" t="str">
        <f aca="false">VLOOKUP(N$11,Графік!$I$5:$L$32,3,0)</f>
        <v>Р</v>
      </c>
      <c r="O65" s="62" t="str">
        <f aca="false">VLOOKUP(O$11,Графік!$I$5:$L$32,3,0)</f>
        <v>Р</v>
      </c>
      <c r="P65" s="62" t="str">
        <f aca="false">VLOOKUP(P$11,Графік!$I$5:$L$32,3,0)</f>
        <v>ВВ</v>
      </c>
      <c r="Q65" s="62" t="str">
        <f aca="false">VLOOKUP(Q$11,Графік!$I$5:$L$32,3,0)</f>
        <v>ВВ</v>
      </c>
      <c r="R65" s="62" t="str">
        <f aca="false">VLOOKUP(R$11,Графік!$I$5:$L$32,3,0)</f>
        <v>Р</v>
      </c>
      <c r="S65" s="62" t="str">
        <f aca="false">VLOOKUP(S$11,Графік!$I$5:$L$32,3,0)</f>
        <v>Р</v>
      </c>
      <c r="T65" s="62" t="str">
        <f aca="false">VLOOKUP(T$11,Графік!$I$5:$L$32,3,0)</f>
        <v>Р</v>
      </c>
      <c r="U65" s="62" t="str">
        <f aca="false">VLOOKUP(U$11,Графік!$I$5:$L$32,3,0)</f>
        <v>Р</v>
      </c>
      <c r="V65" s="62" t="str">
        <f aca="false">VLOOKUP(V$11,Графік!$I$5:$L$32,3,0)</f>
        <v>ВВ</v>
      </c>
      <c r="W65" s="62" t="str">
        <f aca="false">VLOOKUP(W$11,Графік!$I$5:$L$32,3,0)</f>
        <v>ВВ</v>
      </c>
      <c r="X65" s="62" t="str">
        <f aca="false">VLOOKUP(X$11,Графік!$I$5:$L$32,3,0)</f>
        <v>Р</v>
      </c>
      <c r="Y65" s="62" t="str">
        <f aca="false">VLOOKUP(Y$11,Графік!$I$5:$L$32,3,0)</f>
        <v>Р</v>
      </c>
      <c r="Z65" s="62" t="str">
        <f aca="false">VLOOKUP(Z$11,Графік!$I$5:$L$32,3,0)</f>
        <v>Р</v>
      </c>
      <c r="AA65" s="62" t="str">
        <f aca="false">VLOOKUP(AA$11,Графік!$I$5:$L$32,3,0)</f>
        <v>Р</v>
      </c>
      <c r="AB65" s="62" t="str">
        <f aca="false">VLOOKUP(AB$11,Графік!$I$5:$L$32,3,0)</f>
        <v>ВВ</v>
      </c>
      <c r="AC65" s="62" t="str">
        <f aca="false">VLOOKUP(AC$11,Графік!$I$5:$L$32,3,0)</f>
        <v>ВВ</v>
      </c>
      <c r="AD65" s="62" t="str">
        <f aca="false">VLOOKUP(AD$11,Графік!$I$5:$L$32,3,0)</f>
        <v>Р</v>
      </c>
      <c r="AE65" s="62" t="str">
        <f aca="false">VLOOKUP(AE$11,Графік!$I$5:$L$32,3,0)</f>
        <v>Р</v>
      </c>
      <c r="AF65" s="62" t="str">
        <f aca="false">VLOOKUP(AF$11,Графік!$I$5:$L$32,3,0)</f>
        <v>Р</v>
      </c>
      <c r="AG65" s="62" t="str">
        <f aca="false">VLOOKUP(AG$11,Графік!$I$5:$L$32,3,0)</f>
        <v>Р</v>
      </c>
      <c r="AH65" s="62"/>
      <c r="AI65" s="62"/>
      <c r="AJ65" s="62"/>
      <c r="AK65" s="93" t="n">
        <f aca="false">SUMIF($F65:$AJ68,"Р",$F66:$AJ66)</f>
        <v>160</v>
      </c>
      <c r="AL65" s="94" t="n">
        <f aca="false">SUMIF($F67:$AJ68,"НУ",$F68:$AJ68)</f>
        <v>0</v>
      </c>
      <c r="AM65" s="95" t="n">
        <f aca="false">SUMIF(F65:AJ68,"РВ",F66:AJ66)</f>
        <v>0</v>
      </c>
      <c r="AN65" s="96" t="n">
        <f aca="false">AK65+AL65+AM65</f>
        <v>160</v>
      </c>
      <c r="AO65" s="70" t="n">
        <f aca="false">COUNTIF($F65:$AJ68,"=Р")</f>
        <v>20</v>
      </c>
      <c r="AP65" s="97" t="n">
        <f aca="false">COUNTIF($F65:$AJ68,"=ВВ")</f>
        <v>8</v>
      </c>
      <c r="AQ65" s="97" t="n">
        <f aca="false">COUNTIF($F65:$AJ68,"=В")</f>
        <v>0</v>
      </c>
      <c r="AR65" s="98" t="n">
        <f aca="false">COUNTIF($F65:$AJ68,"=НА")</f>
        <v>0</v>
      </c>
      <c r="AS65" s="98" t="n">
        <f aca="false">COUNTIF(F65:AJ68,"=ТН")</f>
        <v>0</v>
      </c>
      <c r="AT65" s="98" t="n">
        <f aca="false">COUNTIF($F65:$AJ68,"=ВД")</f>
        <v>0</v>
      </c>
      <c r="AU65" s="98" t="n">
        <f aca="false">COUNTIF($F65:$AJ68,"=ВП")</f>
        <v>0</v>
      </c>
      <c r="AV65" s="98" t="n">
        <f aca="false">COUNTIF($F65:$AJ68,"=ДД")</f>
        <v>0</v>
      </c>
      <c r="AW65" s="98" t="n">
        <f aca="false">COUNTIF($F65:$AJ68,"=П")</f>
        <v>0</v>
      </c>
      <c r="AX65" s="98" t="n">
        <f aca="false">COUNTIF($F65:$AJ68,"=ПР")</f>
        <v>0</v>
      </c>
      <c r="AY65" s="99" t="n">
        <f aca="false">COUNTIF($F65:$AJ68,"=І")</f>
        <v>0</v>
      </c>
      <c r="AZ65" s="99" t="n">
        <f aca="false">COUNTIF($F65:$AJ68,"=НЗ")</f>
        <v>0</v>
      </c>
      <c r="BA65" s="73" t="str">
        <f aca="false">IF(C65&gt;1,Графік!$L$36,"")</f>
        <v/>
      </c>
    </row>
    <row r="66" customFormat="false" ht="15" hidden="false" customHeight="true" outlineLevel="0" collapsed="false">
      <c r="A66" s="57"/>
      <c r="B66" s="58"/>
      <c r="C66" s="102"/>
      <c r="D66" s="60"/>
      <c r="E66" s="100"/>
      <c r="F66" s="75" t="n">
        <f aca="false">IF(F65="Р",8,"")</f>
        <v>8</v>
      </c>
      <c r="G66" s="170" t="n">
        <f aca="false">IF(G65="Р",8,"")</f>
        <v>8</v>
      </c>
      <c r="H66" s="170" t="n">
        <f aca="false">IF(H65="Р",8,"")</f>
        <v>8</v>
      </c>
      <c r="I66" s="170" t="n">
        <f aca="false">IF(I65="Р",8,"")</f>
        <v>8</v>
      </c>
      <c r="J66" s="170" t="str">
        <f aca="false">IF(J65="Р",8,"")</f>
        <v/>
      </c>
      <c r="K66" s="170" t="str">
        <f aca="false">IF(K65="Р",8,"")</f>
        <v/>
      </c>
      <c r="L66" s="170" t="n">
        <f aca="false">IF(L65="Р",8,"")</f>
        <v>8</v>
      </c>
      <c r="M66" s="170" t="n">
        <f aca="false">IF(M65="Р",8,"")</f>
        <v>8</v>
      </c>
      <c r="N66" s="170" t="n">
        <f aca="false">IF(N65="Р",8,"")</f>
        <v>8</v>
      </c>
      <c r="O66" s="170" t="n">
        <f aca="false">IF(O65="Р",8,"")</f>
        <v>8</v>
      </c>
      <c r="P66" s="170" t="str">
        <f aca="false">IF(P65="Р",8,"")</f>
        <v/>
      </c>
      <c r="Q66" s="170" t="str">
        <f aca="false">IF(Q65="Р",8,"")</f>
        <v/>
      </c>
      <c r="R66" s="170" t="n">
        <f aca="false">IF(R65="Р",8,"")</f>
        <v>8</v>
      </c>
      <c r="S66" s="170" t="n">
        <f aca="false">IF(S65="Р",8,"")</f>
        <v>8</v>
      </c>
      <c r="T66" s="170" t="n">
        <f aca="false">IF(T65="Р",8,"")</f>
        <v>8</v>
      </c>
      <c r="U66" s="170" t="n">
        <f aca="false">IF(U65="Р",8,"")</f>
        <v>8</v>
      </c>
      <c r="V66" s="170" t="str">
        <f aca="false">IF(V65="Р",8,"")</f>
        <v/>
      </c>
      <c r="W66" s="170" t="str">
        <f aca="false">IF(W65="Р",8,"")</f>
        <v/>
      </c>
      <c r="X66" s="170" t="n">
        <f aca="false">IF(X65="Р",8,"")</f>
        <v>8</v>
      </c>
      <c r="Y66" s="170" t="n">
        <f aca="false">IF(Y65="Р",8,"")</f>
        <v>8</v>
      </c>
      <c r="Z66" s="170" t="n">
        <f aca="false">IF(Z65="Р",8,"")</f>
        <v>8</v>
      </c>
      <c r="AA66" s="170" t="n">
        <f aca="false">IF(AA65="Р",8,"")</f>
        <v>8</v>
      </c>
      <c r="AB66" s="170" t="str">
        <f aca="false">IF(AB65="Р",8,"")</f>
        <v/>
      </c>
      <c r="AC66" s="170" t="str">
        <f aca="false">IF(AC65="Р",8,"")</f>
        <v/>
      </c>
      <c r="AD66" s="170" t="n">
        <f aca="false">IF(AD65="Р",8,"")</f>
        <v>8</v>
      </c>
      <c r="AE66" s="170" t="n">
        <f aca="false">IF(AE65="Р",8,"")</f>
        <v>8</v>
      </c>
      <c r="AF66" s="170" t="n">
        <f aca="false">IF(AF65="Р",8,"")</f>
        <v>8</v>
      </c>
      <c r="AG66" s="170" t="n">
        <f aca="false">IF(AG65="Р",8,"")</f>
        <v>8</v>
      </c>
      <c r="AH66" s="170"/>
      <c r="AI66" s="170"/>
      <c r="AJ66" s="170"/>
      <c r="AK66" s="93"/>
      <c r="AL66" s="94"/>
      <c r="AM66" s="95"/>
      <c r="AN66" s="96"/>
      <c r="AO66" s="70"/>
      <c r="AP66" s="70"/>
      <c r="AQ66" s="70"/>
      <c r="AR66" s="98"/>
      <c r="AS66" s="98"/>
      <c r="AT66" s="98"/>
      <c r="AU66" s="98"/>
      <c r="AV66" s="98"/>
      <c r="AW66" s="98"/>
      <c r="AX66" s="98"/>
      <c r="AY66" s="99"/>
      <c r="AZ66" s="99"/>
      <c r="BA66" s="73"/>
    </row>
    <row r="67" customFormat="false" ht="15" hidden="false" customHeight="true" outlineLevel="0" collapsed="false">
      <c r="A67" s="57"/>
      <c r="B67" s="58"/>
      <c r="C67" s="102"/>
      <c r="D67" s="60"/>
      <c r="E67" s="100"/>
      <c r="F67" s="81" t="str">
        <f aca="false">IF(F68&gt;0,"НУ","")</f>
        <v/>
      </c>
      <c r="G67" s="183" t="str">
        <f aca="false">IF(G68&gt;0,"НУ","")</f>
        <v/>
      </c>
      <c r="H67" s="183" t="str">
        <f aca="false">IF(H68&gt;0,"НУ","")</f>
        <v/>
      </c>
      <c r="I67" s="183" t="str">
        <f aca="false">IF(I68&gt;0,"НУ","")</f>
        <v/>
      </c>
      <c r="J67" s="183" t="str">
        <f aca="false">IF(J68&gt;0,"НУ","")</f>
        <v/>
      </c>
      <c r="K67" s="183" t="str">
        <f aca="false">IF(K68&gt;0,"НУ","")</f>
        <v/>
      </c>
      <c r="L67" s="183" t="str">
        <f aca="false">IF(L68&gt;0,"НУ","")</f>
        <v/>
      </c>
      <c r="M67" s="183" t="str">
        <f aca="false">IF(M68&gt;0,"НУ","")</f>
        <v/>
      </c>
      <c r="N67" s="183" t="str">
        <f aca="false">IF(N68&gt;0,"НУ","")</f>
        <v/>
      </c>
      <c r="O67" s="183" t="str">
        <f aca="false">IF(O68&gt;0,"НУ","")</f>
        <v/>
      </c>
      <c r="P67" s="183" t="str">
        <f aca="false">IF(P68&gt;0,"НУ","")</f>
        <v/>
      </c>
      <c r="Q67" s="183" t="str">
        <f aca="false">IF(Q68&gt;0,"НУ","")</f>
        <v/>
      </c>
      <c r="R67" s="183" t="str">
        <f aca="false">IF(R68&gt;0,"НУ","")</f>
        <v/>
      </c>
      <c r="S67" s="183" t="str">
        <f aca="false">IF(S68&gt;0,"НУ","")</f>
        <v/>
      </c>
      <c r="T67" s="183" t="str">
        <f aca="false">IF(T68&gt;0,"НУ","")</f>
        <v/>
      </c>
      <c r="U67" s="183" t="str">
        <f aca="false">IF(U68&gt;0,"НУ","")</f>
        <v/>
      </c>
      <c r="V67" s="183" t="str">
        <f aca="false">IF(V68&gt;0,"НУ","")</f>
        <v/>
      </c>
      <c r="W67" s="183" t="str">
        <f aca="false">IF(W68&gt;0,"НУ","")</f>
        <v/>
      </c>
      <c r="X67" s="183" t="str">
        <f aca="false">IF(X68&gt;0,"НУ","")</f>
        <v/>
      </c>
      <c r="Y67" s="183" t="str">
        <f aca="false">IF(Y68&gt;0,"НУ","")</f>
        <v/>
      </c>
      <c r="Z67" s="183" t="str">
        <f aca="false">IF(Z68&gt;0,"НУ","")</f>
        <v/>
      </c>
      <c r="AA67" s="183" t="str">
        <f aca="false">IF(AA68&gt;0,"НУ","")</f>
        <v/>
      </c>
      <c r="AB67" s="183" t="str">
        <f aca="false">IF(AB68&gt;0,"НУ","")</f>
        <v/>
      </c>
      <c r="AC67" s="183" t="str">
        <f aca="false">IF(AC68&gt;0,"НУ","")</f>
        <v/>
      </c>
      <c r="AD67" s="183" t="str">
        <f aca="false">IF(AD68&gt;0,"НУ","")</f>
        <v/>
      </c>
      <c r="AE67" s="183" t="str">
        <f aca="false">IF(AE68&gt;0,"НУ","")</f>
        <v/>
      </c>
      <c r="AF67" s="183" t="str">
        <f aca="false">IF(AF68&gt;0,"НУ","")</f>
        <v/>
      </c>
      <c r="AG67" s="183" t="str">
        <f aca="false">IF(AG68&gt;0,"НУ","")</f>
        <v/>
      </c>
      <c r="AH67" s="183" t="str">
        <f aca="false">IF(AH68&gt;0,"НУ","")</f>
        <v/>
      </c>
      <c r="AI67" s="183" t="str">
        <f aca="false">IF(AI68&gt;0,"НУ","")</f>
        <v/>
      </c>
      <c r="AJ67" s="183" t="str">
        <f aca="false">IF(AJ68&gt;0,"НУ","")</f>
        <v/>
      </c>
      <c r="AK67" s="93"/>
      <c r="AL67" s="94"/>
      <c r="AM67" s="95"/>
      <c r="AN67" s="96"/>
      <c r="AO67" s="70"/>
      <c r="AP67" s="70"/>
      <c r="AQ67" s="70"/>
      <c r="AR67" s="98"/>
      <c r="AS67" s="98"/>
      <c r="AT67" s="98"/>
      <c r="AU67" s="98"/>
      <c r="AV67" s="98"/>
      <c r="AW67" s="98"/>
      <c r="AX67" s="98"/>
      <c r="AY67" s="99"/>
      <c r="AZ67" s="99"/>
      <c r="BA67" s="73"/>
    </row>
    <row r="68" customFormat="false" ht="15" hidden="false" customHeight="true" outlineLevel="0" collapsed="false">
      <c r="A68" s="57"/>
      <c r="B68" s="58"/>
      <c r="C68" s="102"/>
      <c r="D68" s="60"/>
      <c r="E68" s="101"/>
      <c r="F68" s="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  <c r="AA68" s="187"/>
      <c r="AB68" s="187"/>
      <c r="AC68" s="187"/>
      <c r="AD68" s="187"/>
      <c r="AE68" s="187"/>
      <c r="AF68" s="187"/>
      <c r="AG68" s="187"/>
      <c r="AH68" s="187"/>
      <c r="AI68" s="187"/>
      <c r="AJ68" s="187"/>
      <c r="AK68" s="93"/>
      <c r="AL68" s="94"/>
      <c r="AM68" s="95"/>
      <c r="AN68" s="96"/>
      <c r="AO68" s="70"/>
      <c r="AP68" s="70"/>
      <c r="AQ68" s="70"/>
      <c r="AR68" s="98"/>
      <c r="AS68" s="98"/>
      <c r="AT68" s="98"/>
      <c r="AU68" s="98"/>
      <c r="AV68" s="98"/>
      <c r="AW68" s="98"/>
      <c r="AX68" s="98"/>
      <c r="AY68" s="99"/>
      <c r="AZ68" s="99"/>
      <c r="BA68" s="73"/>
    </row>
    <row r="69" customFormat="false" ht="15" hidden="false" customHeight="true" outlineLevel="0" collapsed="false">
      <c r="A69" s="57" t="n">
        <v>15</v>
      </c>
      <c r="B69" s="58" t="str">
        <f aca="false">IFERROR(VLOOKUP($C69,Списки!$A$1:$C$3999,2,0),"")</f>
        <v/>
      </c>
      <c r="C69" s="102"/>
      <c r="D69" s="60" t="str">
        <f aca="false">IFERROR(VLOOKUP($C69,Списки!$A$1:$C$3999,3,0),"")</f>
        <v/>
      </c>
      <c r="E69" s="92"/>
      <c r="F69" s="61" t="str">
        <f aca="false">VLOOKUP(F$11,Графік!$I$5:$L$32,3,0)</f>
        <v>Р</v>
      </c>
      <c r="G69" s="62" t="str">
        <f aca="false">VLOOKUP(G$11,Графік!$I$5:$L$32,3,0)</f>
        <v>Р</v>
      </c>
      <c r="H69" s="62" t="str">
        <f aca="false">VLOOKUP(H$11,Графік!$I$5:$L$32,3,0)</f>
        <v>Р</v>
      </c>
      <c r="I69" s="62" t="str">
        <f aca="false">VLOOKUP(I$11,Графік!$I$5:$L$32,3,0)</f>
        <v>Р</v>
      </c>
      <c r="J69" s="62" t="str">
        <f aca="false">VLOOKUP(J$11,Графік!$I$5:$L$32,3,0)</f>
        <v>ВВ</v>
      </c>
      <c r="K69" s="62" t="str">
        <f aca="false">VLOOKUP(K$11,Графік!$I$5:$L$32,3,0)</f>
        <v>ВВ</v>
      </c>
      <c r="L69" s="62" t="str">
        <f aca="false">VLOOKUP(L$11,Графік!$I$5:$L$32,3,0)</f>
        <v>Р</v>
      </c>
      <c r="M69" s="62" t="str">
        <f aca="false">VLOOKUP(M$11,Графік!$I$5:$L$32,3,0)</f>
        <v>Р</v>
      </c>
      <c r="N69" s="62" t="str">
        <f aca="false">VLOOKUP(N$11,Графік!$I$5:$L$32,3,0)</f>
        <v>Р</v>
      </c>
      <c r="O69" s="62" t="str">
        <f aca="false">VLOOKUP(O$11,Графік!$I$5:$L$32,3,0)</f>
        <v>Р</v>
      </c>
      <c r="P69" s="62" t="str">
        <f aca="false">VLOOKUP(P$11,Графік!$I$5:$L$32,3,0)</f>
        <v>ВВ</v>
      </c>
      <c r="Q69" s="62" t="str">
        <f aca="false">VLOOKUP(Q$11,Графік!$I$5:$L$32,3,0)</f>
        <v>ВВ</v>
      </c>
      <c r="R69" s="62" t="str">
        <f aca="false">VLOOKUP(R$11,Графік!$I$5:$L$32,3,0)</f>
        <v>Р</v>
      </c>
      <c r="S69" s="62" t="str">
        <f aca="false">VLOOKUP(S$11,Графік!$I$5:$L$32,3,0)</f>
        <v>Р</v>
      </c>
      <c r="T69" s="62" t="str">
        <f aca="false">VLOOKUP(T$11,Графік!$I$5:$L$32,3,0)</f>
        <v>Р</v>
      </c>
      <c r="U69" s="62" t="str">
        <f aca="false">VLOOKUP(U$11,Графік!$I$5:$L$32,3,0)</f>
        <v>Р</v>
      </c>
      <c r="V69" s="62" t="str">
        <f aca="false">VLOOKUP(V$11,Графік!$I$5:$L$32,3,0)</f>
        <v>ВВ</v>
      </c>
      <c r="W69" s="62" t="str">
        <f aca="false">VLOOKUP(W$11,Графік!$I$5:$L$32,3,0)</f>
        <v>ВВ</v>
      </c>
      <c r="X69" s="62" t="str">
        <f aca="false">VLOOKUP(X$11,Графік!$I$5:$L$32,3,0)</f>
        <v>Р</v>
      </c>
      <c r="Y69" s="62" t="str">
        <f aca="false">VLOOKUP(Y$11,Графік!$I$5:$L$32,3,0)</f>
        <v>Р</v>
      </c>
      <c r="Z69" s="62" t="str">
        <f aca="false">VLOOKUP(Z$11,Графік!$I$5:$L$32,3,0)</f>
        <v>Р</v>
      </c>
      <c r="AA69" s="62" t="str">
        <f aca="false">VLOOKUP(AA$11,Графік!$I$5:$L$32,3,0)</f>
        <v>Р</v>
      </c>
      <c r="AB69" s="62" t="str">
        <f aca="false">VLOOKUP(AB$11,Графік!$I$5:$L$32,3,0)</f>
        <v>ВВ</v>
      </c>
      <c r="AC69" s="62" t="str">
        <f aca="false">VLOOKUP(AC$11,Графік!$I$5:$L$32,3,0)</f>
        <v>ВВ</v>
      </c>
      <c r="AD69" s="62" t="str">
        <f aca="false">VLOOKUP(AD$11,Графік!$I$5:$L$32,3,0)</f>
        <v>Р</v>
      </c>
      <c r="AE69" s="62" t="str">
        <f aca="false">VLOOKUP(AE$11,Графік!$I$5:$L$32,3,0)</f>
        <v>Р</v>
      </c>
      <c r="AF69" s="62" t="str">
        <f aca="false">VLOOKUP(AF$11,Графік!$I$5:$L$32,3,0)</f>
        <v>Р</v>
      </c>
      <c r="AG69" s="62" t="str">
        <f aca="false">VLOOKUP(AG$11,Графік!$I$5:$L$32,3,0)</f>
        <v>Р</v>
      </c>
      <c r="AH69" s="62"/>
      <c r="AI69" s="62"/>
      <c r="AJ69" s="62"/>
      <c r="AK69" s="93" t="n">
        <f aca="false">SUMIF($F69:$AJ72,"Р",$F70:$AJ70)</f>
        <v>160</v>
      </c>
      <c r="AL69" s="94" t="n">
        <f aca="false">SUMIF($F71:$AJ72,"НУ",$F72:$AJ72)</f>
        <v>0</v>
      </c>
      <c r="AM69" s="95" t="n">
        <f aca="false">SUMIF(F69:AJ72,"РВ",F70:AJ70)</f>
        <v>0</v>
      </c>
      <c r="AN69" s="96" t="n">
        <f aca="false">AK69+AL69+AM69</f>
        <v>160</v>
      </c>
      <c r="AO69" s="70" t="n">
        <f aca="false">COUNTIF($F69:$AJ72,"=Р")</f>
        <v>20</v>
      </c>
      <c r="AP69" s="97" t="n">
        <f aca="false">COUNTIF($F69:$AJ72,"=ВВ")</f>
        <v>8</v>
      </c>
      <c r="AQ69" s="97" t="n">
        <f aca="false">COUNTIF($F69:$AJ72,"=В")</f>
        <v>0</v>
      </c>
      <c r="AR69" s="98" t="n">
        <f aca="false">COUNTIF($F69:$AJ72,"=НА")</f>
        <v>0</v>
      </c>
      <c r="AS69" s="98" t="n">
        <f aca="false">COUNTIF(F69:AJ72,"=ТН")</f>
        <v>0</v>
      </c>
      <c r="AT69" s="98" t="n">
        <f aca="false">COUNTIF($F69:$AJ72,"=ВД")</f>
        <v>0</v>
      </c>
      <c r="AU69" s="98" t="n">
        <f aca="false">COUNTIF($F69:$AJ72,"=ВП")</f>
        <v>0</v>
      </c>
      <c r="AV69" s="98" t="n">
        <f aca="false">COUNTIF($F69:$AJ72,"=ДД")</f>
        <v>0</v>
      </c>
      <c r="AW69" s="98" t="n">
        <f aca="false">COUNTIF($F69:$AJ72,"=П")</f>
        <v>0</v>
      </c>
      <c r="AX69" s="98" t="n">
        <f aca="false">COUNTIF($F69:$AJ72,"=ПР")</f>
        <v>0</v>
      </c>
      <c r="AY69" s="99" t="n">
        <f aca="false">COUNTIF($F69:$AJ72,"=І")</f>
        <v>0</v>
      </c>
      <c r="AZ69" s="99" t="n">
        <f aca="false">COUNTIF($F69:$AJ72,"=НЗ")</f>
        <v>0</v>
      </c>
      <c r="BA69" s="73" t="str">
        <f aca="false">IF(C69&gt;1,Графік!$L$36,"")</f>
        <v/>
      </c>
    </row>
    <row r="70" customFormat="false" ht="15" hidden="false" customHeight="true" outlineLevel="0" collapsed="false">
      <c r="A70" s="57"/>
      <c r="B70" s="58"/>
      <c r="C70" s="102"/>
      <c r="D70" s="60"/>
      <c r="E70" s="100"/>
      <c r="F70" s="75" t="n">
        <f aca="false">IF(F69="Р",8,"")</f>
        <v>8</v>
      </c>
      <c r="G70" s="170" t="n">
        <f aca="false">IF(G69="Р",8,"")</f>
        <v>8</v>
      </c>
      <c r="H70" s="170" t="n">
        <f aca="false">IF(H69="Р",8,"")</f>
        <v>8</v>
      </c>
      <c r="I70" s="170" t="n">
        <f aca="false">IF(I69="Р",8,"")</f>
        <v>8</v>
      </c>
      <c r="J70" s="170" t="str">
        <f aca="false">IF(J69="Р",8,"")</f>
        <v/>
      </c>
      <c r="K70" s="170" t="str">
        <f aca="false">IF(K69="Р",8,"")</f>
        <v/>
      </c>
      <c r="L70" s="170" t="n">
        <f aca="false">IF(L69="Р",8,"")</f>
        <v>8</v>
      </c>
      <c r="M70" s="170" t="n">
        <f aca="false">IF(M69="Р",8,"")</f>
        <v>8</v>
      </c>
      <c r="N70" s="170" t="n">
        <f aca="false">IF(N69="Р",8,"")</f>
        <v>8</v>
      </c>
      <c r="O70" s="170" t="n">
        <f aca="false">IF(O69="Р",8,"")</f>
        <v>8</v>
      </c>
      <c r="P70" s="170" t="str">
        <f aca="false">IF(P69="Р",8,"")</f>
        <v/>
      </c>
      <c r="Q70" s="170" t="str">
        <f aca="false">IF(Q69="Р",8,"")</f>
        <v/>
      </c>
      <c r="R70" s="170" t="n">
        <f aca="false">IF(R69="Р",8,"")</f>
        <v>8</v>
      </c>
      <c r="S70" s="170" t="n">
        <f aca="false">IF(S69="Р",8,"")</f>
        <v>8</v>
      </c>
      <c r="T70" s="170" t="n">
        <f aca="false">IF(T69="Р",8,"")</f>
        <v>8</v>
      </c>
      <c r="U70" s="170" t="n">
        <f aca="false">IF(U69="Р",8,"")</f>
        <v>8</v>
      </c>
      <c r="V70" s="170" t="str">
        <f aca="false">IF(V69="Р",8,"")</f>
        <v/>
      </c>
      <c r="W70" s="170" t="str">
        <f aca="false">IF(W69="Р",8,"")</f>
        <v/>
      </c>
      <c r="X70" s="170" t="n">
        <f aca="false">IF(X69="Р",8,"")</f>
        <v>8</v>
      </c>
      <c r="Y70" s="170" t="n">
        <f aca="false">IF(Y69="Р",8,"")</f>
        <v>8</v>
      </c>
      <c r="Z70" s="170" t="n">
        <f aca="false">IF(Z69="Р",8,"")</f>
        <v>8</v>
      </c>
      <c r="AA70" s="170" t="n">
        <f aca="false">IF(AA69="Р",8,"")</f>
        <v>8</v>
      </c>
      <c r="AB70" s="170" t="str">
        <f aca="false">IF(AB69="Р",8,"")</f>
        <v/>
      </c>
      <c r="AC70" s="170" t="str">
        <f aca="false">IF(AC69="Р",8,"")</f>
        <v/>
      </c>
      <c r="AD70" s="170" t="n">
        <f aca="false">IF(AD69="Р",8,"")</f>
        <v>8</v>
      </c>
      <c r="AE70" s="170" t="n">
        <f aca="false">IF(AE69="Р",8,"")</f>
        <v>8</v>
      </c>
      <c r="AF70" s="170" t="n">
        <f aca="false">IF(AF69="Р",8,"")</f>
        <v>8</v>
      </c>
      <c r="AG70" s="170" t="n">
        <f aca="false">IF(AG69="Р",8,"")</f>
        <v>8</v>
      </c>
      <c r="AH70" s="170"/>
      <c r="AI70" s="170"/>
      <c r="AJ70" s="170"/>
      <c r="AK70" s="93"/>
      <c r="AL70" s="94"/>
      <c r="AM70" s="95"/>
      <c r="AN70" s="96"/>
      <c r="AO70" s="70"/>
      <c r="AP70" s="70"/>
      <c r="AQ70" s="70"/>
      <c r="AR70" s="98"/>
      <c r="AS70" s="98"/>
      <c r="AT70" s="98"/>
      <c r="AU70" s="98"/>
      <c r="AV70" s="98"/>
      <c r="AW70" s="98"/>
      <c r="AX70" s="98"/>
      <c r="AY70" s="99"/>
      <c r="AZ70" s="99"/>
      <c r="BA70" s="73"/>
    </row>
    <row r="71" customFormat="false" ht="15" hidden="false" customHeight="true" outlineLevel="0" collapsed="false">
      <c r="A71" s="57"/>
      <c r="B71" s="58"/>
      <c r="C71" s="102"/>
      <c r="D71" s="60"/>
      <c r="E71" s="100"/>
      <c r="F71" s="81" t="str">
        <f aca="false">IF(F72&gt;0,"НУ","")</f>
        <v/>
      </c>
      <c r="G71" s="183" t="str">
        <f aca="false">IF(G72&gt;0,"НУ","")</f>
        <v/>
      </c>
      <c r="H71" s="183" t="str">
        <f aca="false">IF(H72&gt;0,"НУ","")</f>
        <v/>
      </c>
      <c r="I71" s="183" t="str">
        <f aca="false">IF(I72&gt;0,"НУ","")</f>
        <v/>
      </c>
      <c r="J71" s="183" t="str">
        <f aca="false">IF(J72&gt;0,"НУ","")</f>
        <v/>
      </c>
      <c r="K71" s="183" t="str">
        <f aca="false">IF(K72&gt;0,"НУ","")</f>
        <v/>
      </c>
      <c r="L71" s="183" t="str">
        <f aca="false">IF(L72&gt;0,"НУ","")</f>
        <v/>
      </c>
      <c r="M71" s="183" t="str">
        <f aca="false">IF(M72&gt;0,"НУ","")</f>
        <v/>
      </c>
      <c r="N71" s="183" t="str">
        <f aca="false">IF(N72&gt;0,"НУ","")</f>
        <v/>
      </c>
      <c r="O71" s="183" t="str">
        <f aca="false">IF(O72&gt;0,"НУ","")</f>
        <v/>
      </c>
      <c r="P71" s="183" t="str">
        <f aca="false">IF(P72&gt;0,"НУ","")</f>
        <v/>
      </c>
      <c r="Q71" s="183" t="str">
        <f aca="false">IF(Q72&gt;0,"НУ","")</f>
        <v/>
      </c>
      <c r="R71" s="183" t="str">
        <f aca="false">IF(R72&gt;0,"НУ","")</f>
        <v/>
      </c>
      <c r="S71" s="183" t="str">
        <f aca="false">IF(S72&gt;0,"НУ","")</f>
        <v/>
      </c>
      <c r="T71" s="183" t="str">
        <f aca="false">IF(T72&gt;0,"НУ","")</f>
        <v/>
      </c>
      <c r="U71" s="183" t="str">
        <f aca="false">IF(U72&gt;0,"НУ","")</f>
        <v/>
      </c>
      <c r="V71" s="183" t="str">
        <f aca="false">IF(V72&gt;0,"НУ","")</f>
        <v/>
      </c>
      <c r="W71" s="183" t="str">
        <f aca="false">IF(W72&gt;0,"НУ","")</f>
        <v/>
      </c>
      <c r="X71" s="183" t="str">
        <f aca="false">IF(X72&gt;0,"НУ","")</f>
        <v/>
      </c>
      <c r="Y71" s="183" t="str">
        <f aca="false">IF(Y72&gt;0,"НУ","")</f>
        <v/>
      </c>
      <c r="Z71" s="183" t="str">
        <f aca="false">IF(Z72&gt;0,"НУ","")</f>
        <v/>
      </c>
      <c r="AA71" s="183" t="str">
        <f aca="false">IF(AA72&gt;0,"НУ","")</f>
        <v/>
      </c>
      <c r="AB71" s="183" t="str">
        <f aca="false">IF(AB72&gt;0,"НУ","")</f>
        <v/>
      </c>
      <c r="AC71" s="183" t="str">
        <f aca="false">IF(AC72&gt;0,"НУ","")</f>
        <v/>
      </c>
      <c r="AD71" s="183" t="str">
        <f aca="false">IF(AD72&gt;0,"НУ","")</f>
        <v/>
      </c>
      <c r="AE71" s="183" t="str">
        <f aca="false">IF(AE72&gt;0,"НУ","")</f>
        <v/>
      </c>
      <c r="AF71" s="183" t="str">
        <f aca="false">IF(AF72&gt;0,"НУ","")</f>
        <v/>
      </c>
      <c r="AG71" s="183" t="str">
        <f aca="false">IF(AG72&gt;0,"НУ","")</f>
        <v/>
      </c>
      <c r="AH71" s="183" t="str">
        <f aca="false">IF(AH72&gt;0,"НУ","")</f>
        <v/>
      </c>
      <c r="AI71" s="183" t="str">
        <f aca="false">IF(AI72&gt;0,"НУ","")</f>
        <v/>
      </c>
      <c r="AJ71" s="183" t="str">
        <f aca="false">IF(AJ72&gt;0,"НУ","")</f>
        <v/>
      </c>
      <c r="AK71" s="93"/>
      <c r="AL71" s="94"/>
      <c r="AM71" s="95"/>
      <c r="AN71" s="96"/>
      <c r="AO71" s="70"/>
      <c r="AP71" s="70"/>
      <c r="AQ71" s="70"/>
      <c r="AR71" s="98"/>
      <c r="AS71" s="98"/>
      <c r="AT71" s="98"/>
      <c r="AU71" s="98"/>
      <c r="AV71" s="98"/>
      <c r="AW71" s="98"/>
      <c r="AX71" s="98"/>
      <c r="AY71" s="99"/>
      <c r="AZ71" s="99"/>
      <c r="BA71" s="73"/>
    </row>
    <row r="72" customFormat="false" ht="15" hidden="false" customHeight="true" outlineLevel="0" collapsed="false">
      <c r="A72" s="57"/>
      <c r="B72" s="58"/>
      <c r="C72" s="102"/>
      <c r="D72" s="60"/>
      <c r="E72" s="101"/>
      <c r="F72" s="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187"/>
      <c r="Y72" s="187"/>
      <c r="Z72" s="187"/>
      <c r="AA72" s="187"/>
      <c r="AB72" s="187"/>
      <c r="AC72" s="187"/>
      <c r="AD72" s="187"/>
      <c r="AE72" s="187"/>
      <c r="AF72" s="187"/>
      <c r="AG72" s="187"/>
      <c r="AH72" s="187"/>
      <c r="AI72" s="187"/>
      <c r="AJ72" s="187"/>
      <c r="AK72" s="93"/>
      <c r="AL72" s="94"/>
      <c r="AM72" s="95"/>
      <c r="AN72" s="96"/>
      <c r="AO72" s="70"/>
      <c r="AP72" s="70"/>
      <c r="AQ72" s="70"/>
      <c r="AR72" s="98"/>
      <c r="AS72" s="98"/>
      <c r="AT72" s="98"/>
      <c r="AU72" s="98"/>
      <c r="AV72" s="98"/>
      <c r="AW72" s="98"/>
      <c r="AX72" s="98"/>
      <c r="AY72" s="99"/>
      <c r="AZ72" s="99"/>
      <c r="BA72" s="73"/>
    </row>
    <row r="73" customFormat="false" ht="15" hidden="false" customHeight="true" outlineLevel="0" collapsed="false">
      <c r="A73" s="57" t="n">
        <v>16</v>
      </c>
      <c r="B73" s="58" t="str">
        <f aca="false">IFERROR(VLOOKUP($C73,Списки!$A$1:$C$3999,2,0),"")</f>
        <v/>
      </c>
      <c r="C73" s="102"/>
      <c r="D73" s="60" t="str">
        <f aca="false">IFERROR(VLOOKUP($C73,Списки!$A$1:$C$3999,3,0),"")</f>
        <v/>
      </c>
      <c r="E73" s="92"/>
      <c r="F73" s="61" t="str">
        <f aca="false">VLOOKUP(F$11,Графік!$I$5:$L$32,3,0)</f>
        <v>Р</v>
      </c>
      <c r="G73" s="62" t="str">
        <f aca="false">VLOOKUP(G$11,Графік!$I$5:$L$32,3,0)</f>
        <v>Р</v>
      </c>
      <c r="H73" s="62" t="str">
        <f aca="false">VLOOKUP(H$11,Графік!$I$5:$L$32,3,0)</f>
        <v>Р</v>
      </c>
      <c r="I73" s="62" t="str">
        <f aca="false">VLOOKUP(I$11,Графік!$I$5:$L$32,3,0)</f>
        <v>Р</v>
      </c>
      <c r="J73" s="62" t="str">
        <f aca="false">VLOOKUP(J$11,Графік!$I$5:$L$32,3,0)</f>
        <v>ВВ</v>
      </c>
      <c r="K73" s="62" t="str">
        <f aca="false">VLOOKUP(K$11,Графік!$I$5:$L$32,3,0)</f>
        <v>ВВ</v>
      </c>
      <c r="L73" s="62" t="str">
        <f aca="false">VLOOKUP(L$11,Графік!$I$5:$L$32,3,0)</f>
        <v>Р</v>
      </c>
      <c r="M73" s="62" t="str">
        <f aca="false">VLOOKUP(M$11,Графік!$I$5:$L$32,3,0)</f>
        <v>Р</v>
      </c>
      <c r="N73" s="62" t="str">
        <f aca="false">VLOOKUP(N$11,Графік!$I$5:$L$32,3,0)</f>
        <v>Р</v>
      </c>
      <c r="O73" s="62" t="str">
        <f aca="false">VLOOKUP(O$11,Графік!$I$5:$L$32,3,0)</f>
        <v>Р</v>
      </c>
      <c r="P73" s="62" t="str">
        <f aca="false">VLOOKUP(P$11,Графік!$I$5:$L$32,3,0)</f>
        <v>ВВ</v>
      </c>
      <c r="Q73" s="62" t="str">
        <f aca="false">VLOOKUP(Q$11,Графік!$I$5:$L$32,3,0)</f>
        <v>ВВ</v>
      </c>
      <c r="R73" s="62" t="str">
        <f aca="false">VLOOKUP(R$11,Графік!$I$5:$L$32,3,0)</f>
        <v>Р</v>
      </c>
      <c r="S73" s="62" t="str">
        <f aca="false">VLOOKUP(S$11,Графік!$I$5:$L$32,3,0)</f>
        <v>Р</v>
      </c>
      <c r="T73" s="62" t="str">
        <f aca="false">VLOOKUP(T$11,Графік!$I$5:$L$32,3,0)</f>
        <v>Р</v>
      </c>
      <c r="U73" s="62" t="str">
        <f aca="false">VLOOKUP(U$11,Графік!$I$5:$L$32,3,0)</f>
        <v>Р</v>
      </c>
      <c r="V73" s="62" t="str">
        <f aca="false">VLOOKUP(V$11,Графік!$I$5:$L$32,3,0)</f>
        <v>ВВ</v>
      </c>
      <c r="W73" s="62" t="str">
        <f aca="false">VLOOKUP(W$11,Графік!$I$5:$L$32,3,0)</f>
        <v>ВВ</v>
      </c>
      <c r="X73" s="62" t="str">
        <f aca="false">VLOOKUP(X$11,Графік!$I$5:$L$32,3,0)</f>
        <v>Р</v>
      </c>
      <c r="Y73" s="62" t="str">
        <f aca="false">VLOOKUP(Y$11,Графік!$I$5:$L$32,3,0)</f>
        <v>Р</v>
      </c>
      <c r="Z73" s="62" t="str">
        <f aca="false">VLOOKUP(Z$11,Графік!$I$5:$L$32,3,0)</f>
        <v>Р</v>
      </c>
      <c r="AA73" s="62" t="str">
        <f aca="false">VLOOKUP(AA$11,Графік!$I$5:$L$32,3,0)</f>
        <v>Р</v>
      </c>
      <c r="AB73" s="62" t="str">
        <f aca="false">VLOOKUP(AB$11,Графік!$I$5:$L$32,3,0)</f>
        <v>ВВ</v>
      </c>
      <c r="AC73" s="62" t="str">
        <f aca="false">VLOOKUP(AC$11,Графік!$I$5:$L$32,3,0)</f>
        <v>ВВ</v>
      </c>
      <c r="AD73" s="62" t="str">
        <f aca="false">VLOOKUP(AD$11,Графік!$I$5:$L$32,3,0)</f>
        <v>Р</v>
      </c>
      <c r="AE73" s="62" t="str">
        <f aca="false">VLOOKUP(AE$11,Графік!$I$5:$L$32,3,0)</f>
        <v>Р</v>
      </c>
      <c r="AF73" s="62" t="str">
        <f aca="false">VLOOKUP(AF$11,Графік!$I$5:$L$32,3,0)</f>
        <v>Р</v>
      </c>
      <c r="AG73" s="62" t="str">
        <f aca="false">VLOOKUP(AG$11,Графік!$I$5:$L$32,3,0)</f>
        <v>Р</v>
      </c>
      <c r="AH73" s="62"/>
      <c r="AI73" s="62"/>
      <c r="AJ73" s="62"/>
      <c r="AK73" s="93" t="n">
        <f aca="false">SUMIF($F73:$AJ76,"Р",$F74:$AJ74)</f>
        <v>160</v>
      </c>
      <c r="AL73" s="94" t="n">
        <f aca="false">SUMIF($F75:$AJ76,"НУ",$F76:$AJ76)</f>
        <v>0</v>
      </c>
      <c r="AM73" s="95" t="n">
        <f aca="false">SUMIF(F73:AJ76,"РВ",F74:AJ74)</f>
        <v>0</v>
      </c>
      <c r="AN73" s="96" t="n">
        <f aca="false">AK73+AL73+AM73</f>
        <v>160</v>
      </c>
      <c r="AO73" s="70" t="n">
        <f aca="false">COUNTIF($F73:$AJ76,"=Р")</f>
        <v>20</v>
      </c>
      <c r="AP73" s="97" t="n">
        <f aca="false">COUNTIF($F73:$AJ76,"=ВВ")</f>
        <v>8</v>
      </c>
      <c r="AQ73" s="97" t="n">
        <f aca="false">COUNTIF($F73:$AJ76,"=В")</f>
        <v>0</v>
      </c>
      <c r="AR73" s="98" t="n">
        <f aca="false">COUNTIF($F73:$AJ76,"=НА")</f>
        <v>0</v>
      </c>
      <c r="AS73" s="98" t="n">
        <f aca="false">COUNTIF(F73:AJ76,"=ТН")</f>
        <v>0</v>
      </c>
      <c r="AT73" s="98" t="n">
        <f aca="false">COUNTIF($F73:$AJ76,"=ВД")</f>
        <v>0</v>
      </c>
      <c r="AU73" s="98" t="n">
        <f aca="false">COUNTIF($F73:$AJ76,"=ВП")</f>
        <v>0</v>
      </c>
      <c r="AV73" s="98" t="n">
        <f aca="false">COUNTIF($F73:$AJ76,"=ДД")</f>
        <v>0</v>
      </c>
      <c r="AW73" s="98" t="n">
        <f aca="false">COUNTIF($F73:$AJ76,"=П")</f>
        <v>0</v>
      </c>
      <c r="AX73" s="98" t="n">
        <f aca="false">COUNTIF($F73:$AJ76,"=ПР")</f>
        <v>0</v>
      </c>
      <c r="AY73" s="99" t="n">
        <f aca="false">COUNTIF($F73:$AJ76,"=І")</f>
        <v>0</v>
      </c>
      <c r="AZ73" s="99" t="n">
        <f aca="false">COUNTIF($F73:$AJ76,"=НЗ")</f>
        <v>0</v>
      </c>
      <c r="BA73" s="73" t="str">
        <f aca="false">IF(C73&gt;1,Графік!$L$36,"")</f>
        <v/>
      </c>
    </row>
    <row r="74" customFormat="false" ht="15" hidden="false" customHeight="true" outlineLevel="0" collapsed="false">
      <c r="A74" s="57"/>
      <c r="B74" s="58"/>
      <c r="C74" s="102"/>
      <c r="D74" s="60"/>
      <c r="E74" s="100"/>
      <c r="F74" s="75" t="n">
        <f aca="false">IF(F73="Р",8,"")</f>
        <v>8</v>
      </c>
      <c r="G74" s="170" t="n">
        <f aca="false">IF(G73="Р",8,"")</f>
        <v>8</v>
      </c>
      <c r="H74" s="170" t="n">
        <f aca="false">IF(H73="Р",8,"")</f>
        <v>8</v>
      </c>
      <c r="I74" s="170" t="n">
        <f aca="false">IF(I73="Р",8,"")</f>
        <v>8</v>
      </c>
      <c r="J74" s="170" t="str">
        <f aca="false">IF(J73="Р",8,"")</f>
        <v/>
      </c>
      <c r="K74" s="170" t="str">
        <f aca="false">IF(K73="Р",8,"")</f>
        <v/>
      </c>
      <c r="L74" s="170" t="n">
        <f aca="false">IF(L73="Р",8,"")</f>
        <v>8</v>
      </c>
      <c r="M74" s="170" t="n">
        <f aca="false">IF(M73="Р",8,"")</f>
        <v>8</v>
      </c>
      <c r="N74" s="170" t="n">
        <f aca="false">IF(N73="Р",8,"")</f>
        <v>8</v>
      </c>
      <c r="O74" s="170" t="n">
        <f aca="false">IF(O73="Р",8,"")</f>
        <v>8</v>
      </c>
      <c r="P74" s="170" t="str">
        <f aca="false">IF(P73="Р",8,"")</f>
        <v/>
      </c>
      <c r="Q74" s="170" t="str">
        <f aca="false">IF(Q73="Р",8,"")</f>
        <v/>
      </c>
      <c r="R74" s="170" t="n">
        <f aca="false">IF(R73="Р",8,"")</f>
        <v>8</v>
      </c>
      <c r="S74" s="170" t="n">
        <f aca="false">IF(S73="Р",8,"")</f>
        <v>8</v>
      </c>
      <c r="T74" s="170" t="n">
        <f aca="false">IF(T73="Р",8,"")</f>
        <v>8</v>
      </c>
      <c r="U74" s="170" t="n">
        <f aca="false">IF(U73="Р",8,"")</f>
        <v>8</v>
      </c>
      <c r="V74" s="170" t="str">
        <f aca="false">IF(V73="Р",8,"")</f>
        <v/>
      </c>
      <c r="W74" s="170" t="str">
        <f aca="false">IF(W73="Р",8,"")</f>
        <v/>
      </c>
      <c r="X74" s="170" t="n">
        <f aca="false">IF(X73="Р",8,"")</f>
        <v>8</v>
      </c>
      <c r="Y74" s="170" t="n">
        <f aca="false">IF(Y73="Р",8,"")</f>
        <v>8</v>
      </c>
      <c r="Z74" s="170" t="n">
        <f aca="false">IF(Z73="Р",8,"")</f>
        <v>8</v>
      </c>
      <c r="AA74" s="170" t="n">
        <f aca="false">IF(AA73="Р",8,"")</f>
        <v>8</v>
      </c>
      <c r="AB74" s="170" t="str">
        <f aca="false">IF(AB73="Р",8,"")</f>
        <v/>
      </c>
      <c r="AC74" s="170" t="str">
        <f aca="false">IF(AC73="Р",8,"")</f>
        <v/>
      </c>
      <c r="AD74" s="170" t="n">
        <f aca="false">IF(AD73="Р",8,"")</f>
        <v>8</v>
      </c>
      <c r="AE74" s="170" t="n">
        <f aca="false">IF(AE73="Р",8,"")</f>
        <v>8</v>
      </c>
      <c r="AF74" s="170" t="n">
        <f aca="false">IF(AF73="Р",8,"")</f>
        <v>8</v>
      </c>
      <c r="AG74" s="170" t="n">
        <f aca="false">IF(AG73="Р",8,"")</f>
        <v>8</v>
      </c>
      <c r="AH74" s="170"/>
      <c r="AI74" s="170"/>
      <c r="AJ74" s="170"/>
      <c r="AK74" s="93"/>
      <c r="AL74" s="94"/>
      <c r="AM74" s="95"/>
      <c r="AN74" s="96"/>
      <c r="AO74" s="70"/>
      <c r="AP74" s="70"/>
      <c r="AQ74" s="70"/>
      <c r="AR74" s="98"/>
      <c r="AS74" s="98"/>
      <c r="AT74" s="98"/>
      <c r="AU74" s="98"/>
      <c r="AV74" s="98"/>
      <c r="AW74" s="98"/>
      <c r="AX74" s="98"/>
      <c r="AY74" s="99"/>
      <c r="AZ74" s="99"/>
      <c r="BA74" s="73"/>
    </row>
    <row r="75" customFormat="false" ht="15" hidden="false" customHeight="true" outlineLevel="0" collapsed="false">
      <c r="A75" s="57"/>
      <c r="B75" s="58"/>
      <c r="C75" s="102"/>
      <c r="D75" s="60"/>
      <c r="E75" s="100"/>
      <c r="F75" s="81" t="str">
        <f aca="false">IF(F76&gt;0,"НУ","")</f>
        <v/>
      </c>
      <c r="G75" s="183" t="str">
        <f aca="false">IF(G76&gt;0,"НУ","")</f>
        <v/>
      </c>
      <c r="H75" s="183" t="str">
        <f aca="false">IF(H76&gt;0,"НУ","")</f>
        <v/>
      </c>
      <c r="I75" s="183" t="str">
        <f aca="false">IF(I76&gt;0,"НУ","")</f>
        <v/>
      </c>
      <c r="J75" s="183" t="str">
        <f aca="false">IF(J76&gt;0,"НУ","")</f>
        <v/>
      </c>
      <c r="K75" s="183" t="str">
        <f aca="false">IF(K76&gt;0,"НУ","")</f>
        <v/>
      </c>
      <c r="L75" s="183" t="str">
        <f aca="false">IF(L76&gt;0,"НУ","")</f>
        <v/>
      </c>
      <c r="M75" s="183" t="str">
        <f aca="false">IF(M76&gt;0,"НУ","")</f>
        <v/>
      </c>
      <c r="N75" s="183" t="str">
        <f aca="false">IF(N76&gt;0,"НУ","")</f>
        <v/>
      </c>
      <c r="O75" s="183" t="str">
        <f aca="false">IF(O76&gt;0,"НУ","")</f>
        <v/>
      </c>
      <c r="P75" s="183" t="str">
        <f aca="false">IF(P76&gt;0,"НУ","")</f>
        <v/>
      </c>
      <c r="Q75" s="183" t="str">
        <f aca="false">IF(Q76&gt;0,"НУ","")</f>
        <v/>
      </c>
      <c r="R75" s="183" t="str">
        <f aca="false">IF(R76&gt;0,"НУ","")</f>
        <v/>
      </c>
      <c r="S75" s="183" t="str">
        <f aca="false">IF(S76&gt;0,"НУ","")</f>
        <v/>
      </c>
      <c r="T75" s="183" t="str">
        <f aca="false">IF(T76&gt;0,"НУ","")</f>
        <v/>
      </c>
      <c r="U75" s="183" t="str">
        <f aca="false">IF(U76&gt;0,"НУ","")</f>
        <v/>
      </c>
      <c r="V75" s="183" t="str">
        <f aca="false">IF(V76&gt;0,"НУ","")</f>
        <v/>
      </c>
      <c r="W75" s="183" t="str">
        <f aca="false">IF(W76&gt;0,"НУ","")</f>
        <v/>
      </c>
      <c r="X75" s="183" t="str">
        <f aca="false">IF(X76&gt;0,"НУ","")</f>
        <v/>
      </c>
      <c r="Y75" s="183" t="str">
        <f aca="false">IF(Y76&gt;0,"НУ","")</f>
        <v/>
      </c>
      <c r="Z75" s="183" t="str">
        <f aca="false">IF(Z76&gt;0,"НУ","")</f>
        <v/>
      </c>
      <c r="AA75" s="183" t="str">
        <f aca="false">IF(AA76&gt;0,"НУ","")</f>
        <v/>
      </c>
      <c r="AB75" s="183" t="str">
        <f aca="false">IF(AB76&gt;0,"НУ","")</f>
        <v/>
      </c>
      <c r="AC75" s="183" t="str">
        <f aca="false">IF(AC76&gt;0,"НУ","")</f>
        <v/>
      </c>
      <c r="AD75" s="183" t="str">
        <f aca="false">IF(AD76&gt;0,"НУ","")</f>
        <v/>
      </c>
      <c r="AE75" s="183" t="str">
        <f aca="false">IF(AE76&gt;0,"НУ","")</f>
        <v/>
      </c>
      <c r="AF75" s="183" t="str">
        <f aca="false">IF(AF76&gt;0,"НУ","")</f>
        <v/>
      </c>
      <c r="AG75" s="183" t="str">
        <f aca="false">IF(AG76&gt;0,"НУ","")</f>
        <v/>
      </c>
      <c r="AH75" s="183" t="str">
        <f aca="false">IF(AH76&gt;0,"НУ","")</f>
        <v/>
      </c>
      <c r="AI75" s="183" t="str">
        <f aca="false">IF(AI76&gt;0,"НУ","")</f>
        <v/>
      </c>
      <c r="AJ75" s="183" t="str">
        <f aca="false">IF(AJ76&gt;0,"НУ","")</f>
        <v/>
      </c>
      <c r="AK75" s="93"/>
      <c r="AL75" s="94"/>
      <c r="AM75" s="95"/>
      <c r="AN75" s="96"/>
      <c r="AO75" s="70"/>
      <c r="AP75" s="70"/>
      <c r="AQ75" s="70"/>
      <c r="AR75" s="98"/>
      <c r="AS75" s="98"/>
      <c r="AT75" s="98"/>
      <c r="AU75" s="98"/>
      <c r="AV75" s="98"/>
      <c r="AW75" s="98"/>
      <c r="AX75" s="98"/>
      <c r="AY75" s="99"/>
      <c r="AZ75" s="99"/>
      <c r="BA75" s="73"/>
    </row>
    <row r="76" customFormat="false" ht="15" hidden="false" customHeight="true" outlineLevel="0" collapsed="false">
      <c r="A76" s="57"/>
      <c r="B76" s="58"/>
      <c r="C76" s="102"/>
      <c r="D76" s="60"/>
      <c r="E76" s="101"/>
      <c r="F76" s="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  <c r="X76" s="187"/>
      <c r="Y76" s="187"/>
      <c r="Z76" s="187"/>
      <c r="AA76" s="187"/>
      <c r="AB76" s="187"/>
      <c r="AC76" s="187"/>
      <c r="AD76" s="187"/>
      <c r="AE76" s="187"/>
      <c r="AF76" s="187"/>
      <c r="AG76" s="187"/>
      <c r="AH76" s="187"/>
      <c r="AI76" s="187"/>
      <c r="AJ76" s="187"/>
      <c r="AK76" s="93"/>
      <c r="AL76" s="94"/>
      <c r="AM76" s="95"/>
      <c r="AN76" s="96"/>
      <c r="AO76" s="70"/>
      <c r="AP76" s="70"/>
      <c r="AQ76" s="70"/>
      <c r="AR76" s="98"/>
      <c r="AS76" s="98"/>
      <c r="AT76" s="98"/>
      <c r="AU76" s="98"/>
      <c r="AV76" s="98"/>
      <c r="AW76" s="98"/>
      <c r="AX76" s="98"/>
      <c r="AY76" s="99"/>
      <c r="AZ76" s="99"/>
      <c r="BA76" s="73"/>
    </row>
    <row r="77" customFormat="false" ht="15" hidden="false" customHeight="true" outlineLevel="0" collapsed="false">
      <c r="A77" s="57" t="n">
        <v>17</v>
      </c>
      <c r="B77" s="58" t="str">
        <f aca="false">IFERROR(VLOOKUP($C77,Списки!$A$1:$C$3999,2,0),"")</f>
        <v/>
      </c>
      <c r="C77" s="102"/>
      <c r="D77" s="60" t="str">
        <f aca="false">IFERROR(VLOOKUP($C77,Списки!$A$1:$C$3999,3,0),"")</f>
        <v/>
      </c>
      <c r="E77" s="92"/>
      <c r="F77" s="61" t="str">
        <f aca="false">VLOOKUP(F$11,Графік!$I$5:$L$32,3,0)</f>
        <v>Р</v>
      </c>
      <c r="G77" s="62" t="str">
        <f aca="false">VLOOKUP(G$11,Графік!$I$5:$L$32,3,0)</f>
        <v>Р</v>
      </c>
      <c r="H77" s="62" t="str">
        <f aca="false">VLOOKUP(H$11,Графік!$I$5:$L$32,3,0)</f>
        <v>Р</v>
      </c>
      <c r="I77" s="62" t="str">
        <f aca="false">VLOOKUP(I$11,Графік!$I$5:$L$32,3,0)</f>
        <v>Р</v>
      </c>
      <c r="J77" s="62" t="str">
        <f aca="false">VLOOKUP(J$11,Графік!$I$5:$L$32,3,0)</f>
        <v>ВВ</v>
      </c>
      <c r="K77" s="62" t="str">
        <f aca="false">VLOOKUP(K$11,Графік!$I$5:$L$32,3,0)</f>
        <v>ВВ</v>
      </c>
      <c r="L77" s="62" t="str">
        <f aca="false">VLOOKUP(L$11,Графік!$I$5:$L$32,3,0)</f>
        <v>Р</v>
      </c>
      <c r="M77" s="62" t="str">
        <f aca="false">VLOOKUP(M$11,Графік!$I$5:$L$32,3,0)</f>
        <v>Р</v>
      </c>
      <c r="N77" s="62" t="str">
        <f aca="false">VLOOKUP(N$11,Графік!$I$5:$L$32,3,0)</f>
        <v>Р</v>
      </c>
      <c r="O77" s="62" t="str">
        <f aca="false">VLOOKUP(O$11,Графік!$I$5:$L$32,3,0)</f>
        <v>Р</v>
      </c>
      <c r="P77" s="62" t="str">
        <f aca="false">VLOOKUP(P$11,Графік!$I$5:$L$32,3,0)</f>
        <v>ВВ</v>
      </c>
      <c r="Q77" s="62" t="str">
        <f aca="false">VLOOKUP(Q$11,Графік!$I$5:$L$32,3,0)</f>
        <v>ВВ</v>
      </c>
      <c r="R77" s="62" t="str">
        <f aca="false">VLOOKUP(R$11,Графік!$I$5:$L$32,3,0)</f>
        <v>Р</v>
      </c>
      <c r="S77" s="62" t="str">
        <f aca="false">VLOOKUP(S$11,Графік!$I$5:$L$32,3,0)</f>
        <v>Р</v>
      </c>
      <c r="T77" s="62" t="str">
        <f aca="false">VLOOKUP(T$11,Графік!$I$5:$L$32,3,0)</f>
        <v>Р</v>
      </c>
      <c r="U77" s="62" t="str">
        <f aca="false">VLOOKUP(U$11,Графік!$I$5:$L$32,3,0)</f>
        <v>Р</v>
      </c>
      <c r="V77" s="62" t="str">
        <f aca="false">VLOOKUP(V$11,Графік!$I$5:$L$32,3,0)</f>
        <v>ВВ</v>
      </c>
      <c r="W77" s="62" t="str">
        <f aca="false">VLOOKUP(W$11,Графік!$I$5:$L$32,3,0)</f>
        <v>ВВ</v>
      </c>
      <c r="X77" s="62" t="str">
        <f aca="false">VLOOKUP(X$11,Графік!$I$5:$L$32,3,0)</f>
        <v>Р</v>
      </c>
      <c r="Y77" s="62" t="str">
        <f aca="false">VLOOKUP(Y$11,Графік!$I$5:$L$32,3,0)</f>
        <v>Р</v>
      </c>
      <c r="Z77" s="62" t="str">
        <f aca="false">VLOOKUP(Z$11,Графік!$I$5:$L$32,3,0)</f>
        <v>Р</v>
      </c>
      <c r="AA77" s="62" t="str">
        <f aca="false">VLOOKUP(AA$11,Графік!$I$5:$L$32,3,0)</f>
        <v>Р</v>
      </c>
      <c r="AB77" s="62" t="str">
        <f aca="false">VLOOKUP(AB$11,Графік!$I$5:$L$32,3,0)</f>
        <v>ВВ</v>
      </c>
      <c r="AC77" s="62" t="str">
        <f aca="false">VLOOKUP(AC$11,Графік!$I$5:$L$32,3,0)</f>
        <v>ВВ</v>
      </c>
      <c r="AD77" s="62" t="str">
        <f aca="false">VLOOKUP(AD$11,Графік!$I$5:$L$32,3,0)</f>
        <v>Р</v>
      </c>
      <c r="AE77" s="62" t="str">
        <f aca="false">VLOOKUP(AE$11,Графік!$I$5:$L$32,3,0)</f>
        <v>Р</v>
      </c>
      <c r="AF77" s="62" t="str">
        <f aca="false">VLOOKUP(AF$11,Графік!$I$5:$L$32,3,0)</f>
        <v>Р</v>
      </c>
      <c r="AG77" s="62" t="str">
        <f aca="false">VLOOKUP(AG$11,Графік!$I$5:$L$32,3,0)</f>
        <v>Р</v>
      </c>
      <c r="AH77" s="62"/>
      <c r="AI77" s="62"/>
      <c r="AJ77" s="62"/>
      <c r="AK77" s="93" t="n">
        <f aca="false">SUMIF($F77:$AJ80,"Р",$F78:$AJ78)</f>
        <v>160</v>
      </c>
      <c r="AL77" s="94" t="n">
        <f aca="false">SUMIF($F79:$AJ80,"НУ",$F80:$AJ80)</f>
        <v>0</v>
      </c>
      <c r="AM77" s="95" t="n">
        <f aca="false">SUMIF(F77:AJ80,"РВ",F78:AJ78)</f>
        <v>0</v>
      </c>
      <c r="AN77" s="96" t="n">
        <f aca="false">AK77+AL77+AM77</f>
        <v>160</v>
      </c>
      <c r="AO77" s="70" t="n">
        <f aca="false">COUNTIF($F77:$AJ80,"=Р")</f>
        <v>20</v>
      </c>
      <c r="AP77" s="97" t="n">
        <f aca="false">COUNTIF($F77:$AJ80,"=ВВ")</f>
        <v>8</v>
      </c>
      <c r="AQ77" s="97" t="n">
        <f aca="false">COUNTIF($F77:$AJ80,"=В")</f>
        <v>0</v>
      </c>
      <c r="AR77" s="98" t="n">
        <f aca="false">COUNTIF($F77:$AJ80,"=НА")</f>
        <v>0</v>
      </c>
      <c r="AS77" s="98" t="n">
        <f aca="false">COUNTIF(F77:AJ80,"=ТН")</f>
        <v>0</v>
      </c>
      <c r="AT77" s="98" t="n">
        <f aca="false">COUNTIF($F77:$AJ80,"=ВД")</f>
        <v>0</v>
      </c>
      <c r="AU77" s="98" t="n">
        <f aca="false">COUNTIF($F77:$AJ80,"=ВП")</f>
        <v>0</v>
      </c>
      <c r="AV77" s="98" t="n">
        <f aca="false">COUNTIF($F77:$AJ80,"=ДД")</f>
        <v>0</v>
      </c>
      <c r="AW77" s="98" t="n">
        <f aca="false">COUNTIF($F77:$AJ80,"=П")</f>
        <v>0</v>
      </c>
      <c r="AX77" s="98" t="n">
        <f aca="false">COUNTIF($F77:$AJ80,"=ПР")</f>
        <v>0</v>
      </c>
      <c r="AY77" s="99" t="n">
        <f aca="false">COUNTIF($F77:$AJ80,"=І")</f>
        <v>0</v>
      </c>
      <c r="AZ77" s="99" t="n">
        <f aca="false">COUNTIF($F77:$AJ80,"=НЗ")</f>
        <v>0</v>
      </c>
      <c r="BA77" s="73" t="str">
        <f aca="false">IF(C77&gt;1,Графік!$L$36,"")</f>
        <v/>
      </c>
    </row>
    <row r="78" customFormat="false" ht="15" hidden="false" customHeight="true" outlineLevel="0" collapsed="false">
      <c r="A78" s="57"/>
      <c r="B78" s="58"/>
      <c r="C78" s="102"/>
      <c r="D78" s="60"/>
      <c r="E78" s="100"/>
      <c r="F78" s="75" t="n">
        <f aca="false">IF(F77="Р",8,"")</f>
        <v>8</v>
      </c>
      <c r="G78" s="170" t="n">
        <f aca="false">IF(G77="Р",8,"")</f>
        <v>8</v>
      </c>
      <c r="H78" s="170" t="n">
        <f aca="false">IF(H77="Р",8,"")</f>
        <v>8</v>
      </c>
      <c r="I78" s="170" t="n">
        <f aca="false">IF(I77="Р",8,"")</f>
        <v>8</v>
      </c>
      <c r="J78" s="170" t="str">
        <f aca="false">IF(J77="Р",8,"")</f>
        <v/>
      </c>
      <c r="K78" s="170" t="str">
        <f aca="false">IF(K77="Р",8,"")</f>
        <v/>
      </c>
      <c r="L78" s="170" t="n">
        <f aca="false">IF(L77="Р",8,"")</f>
        <v>8</v>
      </c>
      <c r="M78" s="170" t="n">
        <f aca="false">IF(M77="Р",8,"")</f>
        <v>8</v>
      </c>
      <c r="N78" s="170" t="n">
        <f aca="false">IF(N77="Р",8,"")</f>
        <v>8</v>
      </c>
      <c r="O78" s="170" t="n">
        <f aca="false">IF(O77="Р",8,"")</f>
        <v>8</v>
      </c>
      <c r="P78" s="170" t="str">
        <f aca="false">IF(P77="Р",8,"")</f>
        <v/>
      </c>
      <c r="Q78" s="170" t="str">
        <f aca="false">IF(Q77="Р",8,"")</f>
        <v/>
      </c>
      <c r="R78" s="170" t="n">
        <f aca="false">IF(R77="Р",8,"")</f>
        <v>8</v>
      </c>
      <c r="S78" s="170" t="n">
        <f aca="false">IF(S77="Р",8,"")</f>
        <v>8</v>
      </c>
      <c r="T78" s="170" t="n">
        <f aca="false">IF(T77="Р",8,"")</f>
        <v>8</v>
      </c>
      <c r="U78" s="170" t="n">
        <f aca="false">IF(U77="Р",8,"")</f>
        <v>8</v>
      </c>
      <c r="V78" s="170" t="str">
        <f aca="false">IF(V77="Р",8,"")</f>
        <v/>
      </c>
      <c r="W78" s="170" t="str">
        <f aca="false">IF(W77="Р",8,"")</f>
        <v/>
      </c>
      <c r="X78" s="170" t="n">
        <f aca="false">IF(X77="Р",8,"")</f>
        <v>8</v>
      </c>
      <c r="Y78" s="170" t="n">
        <f aca="false">IF(Y77="Р",8,"")</f>
        <v>8</v>
      </c>
      <c r="Z78" s="170" t="n">
        <f aca="false">IF(Z77="Р",8,"")</f>
        <v>8</v>
      </c>
      <c r="AA78" s="170" t="n">
        <f aca="false">IF(AA77="Р",8,"")</f>
        <v>8</v>
      </c>
      <c r="AB78" s="170" t="str">
        <f aca="false">IF(AB77="Р",8,"")</f>
        <v/>
      </c>
      <c r="AC78" s="170" t="str">
        <f aca="false">IF(AC77="Р",8,"")</f>
        <v/>
      </c>
      <c r="AD78" s="170" t="n">
        <f aca="false">IF(AD77="Р",8,"")</f>
        <v>8</v>
      </c>
      <c r="AE78" s="170" t="n">
        <f aca="false">IF(AE77="Р",8,"")</f>
        <v>8</v>
      </c>
      <c r="AF78" s="170" t="n">
        <f aca="false">IF(AF77="Р",8,"")</f>
        <v>8</v>
      </c>
      <c r="AG78" s="170" t="n">
        <f aca="false">IF(AG77="Р",8,"")</f>
        <v>8</v>
      </c>
      <c r="AH78" s="170"/>
      <c r="AI78" s="170"/>
      <c r="AJ78" s="170"/>
      <c r="AK78" s="93"/>
      <c r="AL78" s="94"/>
      <c r="AM78" s="95"/>
      <c r="AN78" s="96"/>
      <c r="AO78" s="70"/>
      <c r="AP78" s="70"/>
      <c r="AQ78" s="70"/>
      <c r="AR78" s="98"/>
      <c r="AS78" s="98"/>
      <c r="AT78" s="98"/>
      <c r="AU78" s="98"/>
      <c r="AV78" s="98"/>
      <c r="AW78" s="98"/>
      <c r="AX78" s="98"/>
      <c r="AY78" s="99"/>
      <c r="AZ78" s="99"/>
      <c r="BA78" s="73"/>
    </row>
    <row r="79" customFormat="false" ht="15" hidden="false" customHeight="true" outlineLevel="0" collapsed="false">
      <c r="A79" s="57"/>
      <c r="B79" s="58"/>
      <c r="C79" s="102"/>
      <c r="D79" s="60"/>
      <c r="E79" s="100"/>
      <c r="F79" s="81" t="str">
        <f aca="false">IF(F80&gt;0,"НУ","")</f>
        <v/>
      </c>
      <c r="G79" s="183" t="str">
        <f aca="false">IF(G80&gt;0,"НУ","")</f>
        <v/>
      </c>
      <c r="H79" s="183" t="str">
        <f aca="false">IF(H80&gt;0,"НУ","")</f>
        <v/>
      </c>
      <c r="I79" s="183" t="str">
        <f aca="false">IF(I80&gt;0,"НУ","")</f>
        <v/>
      </c>
      <c r="J79" s="183" t="str">
        <f aca="false">IF(J80&gt;0,"НУ","")</f>
        <v/>
      </c>
      <c r="K79" s="183" t="str">
        <f aca="false">IF(K80&gt;0,"НУ","")</f>
        <v/>
      </c>
      <c r="L79" s="183" t="str">
        <f aca="false">IF(L80&gt;0,"НУ","")</f>
        <v/>
      </c>
      <c r="M79" s="183" t="str">
        <f aca="false">IF(M80&gt;0,"НУ","")</f>
        <v/>
      </c>
      <c r="N79" s="183" t="str">
        <f aca="false">IF(N80&gt;0,"НУ","")</f>
        <v/>
      </c>
      <c r="O79" s="183" t="str">
        <f aca="false">IF(O80&gt;0,"НУ","")</f>
        <v/>
      </c>
      <c r="P79" s="183" t="str">
        <f aca="false">IF(P80&gt;0,"НУ","")</f>
        <v/>
      </c>
      <c r="Q79" s="183" t="str">
        <f aca="false">IF(Q80&gt;0,"НУ","")</f>
        <v/>
      </c>
      <c r="R79" s="183" t="str">
        <f aca="false">IF(R80&gt;0,"НУ","")</f>
        <v/>
      </c>
      <c r="S79" s="183" t="str">
        <f aca="false">IF(S80&gt;0,"НУ","")</f>
        <v/>
      </c>
      <c r="T79" s="183" t="str">
        <f aca="false">IF(T80&gt;0,"НУ","")</f>
        <v/>
      </c>
      <c r="U79" s="183" t="str">
        <f aca="false">IF(U80&gt;0,"НУ","")</f>
        <v/>
      </c>
      <c r="V79" s="183" t="str">
        <f aca="false">IF(V80&gt;0,"НУ","")</f>
        <v/>
      </c>
      <c r="W79" s="183" t="str">
        <f aca="false">IF(W80&gt;0,"НУ","")</f>
        <v/>
      </c>
      <c r="X79" s="183" t="str">
        <f aca="false">IF(X80&gt;0,"НУ","")</f>
        <v/>
      </c>
      <c r="Y79" s="183" t="str">
        <f aca="false">IF(Y80&gt;0,"НУ","")</f>
        <v/>
      </c>
      <c r="Z79" s="183" t="str">
        <f aca="false">IF(Z80&gt;0,"НУ","")</f>
        <v/>
      </c>
      <c r="AA79" s="183" t="str">
        <f aca="false">IF(AA80&gt;0,"НУ","")</f>
        <v/>
      </c>
      <c r="AB79" s="183" t="str">
        <f aca="false">IF(AB80&gt;0,"НУ","")</f>
        <v/>
      </c>
      <c r="AC79" s="183" t="str">
        <f aca="false">IF(AC80&gt;0,"НУ","")</f>
        <v/>
      </c>
      <c r="AD79" s="183" t="str">
        <f aca="false">IF(AD80&gt;0,"НУ","")</f>
        <v/>
      </c>
      <c r="AE79" s="183" t="str">
        <f aca="false">IF(AE80&gt;0,"НУ","")</f>
        <v/>
      </c>
      <c r="AF79" s="183" t="str">
        <f aca="false">IF(AF80&gt;0,"НУ","")</f>
        <v/>
      </c>
      <c r="AG79" s="183" t="str">
        <f aca="false">IF(AG80&gt;0,"НУ","")</f>
        <v/>
      </c>
      <c r="AH79" s="183" t="str">
        <f aca="false">IF(AH80&gt;0,"НУ","")</f>
        <v/>
      </c>
      <c r="AI79" s="183" t="str">
        <f aca="false">IF(AI80&gt;0,"НУ","")</f>
        <v/>
      </c>
      <c r="AJ79" s="183" t="str">
        <f aca="false">IF(AJ80&gt;0,"НУ","")</f>
        <v/>
      </c>
      <c r="AK79" s="93"/>
      <c r="AL79" s="94"/>
      <c r="AM79" s="95"/>
      <c r="AN79" s="96"/>
      <c r="AO79" s="70"/>
      <c r="AP79" s="70"/>
      <c r="AQ79" s="70"/>
      <c r="AR79" s="98"/>
      <c r="AS79" s="98"/>
      <c r="AT79" s="98"/>
      <c r="AU79" s="98"/>
      <c r="AV79" s="98"/>
      <c r="AW79" s="98"/>
      <c r="AX79" s="98"/>
      <c r="AY79" s="99"/>
      <c r="AZ79" s="99"/>
      <c r="BA79" s="73"/>
    </row>
    <row r="80" customFormat="false" ht="15" hidden="false" customHeight="true" outlineLevel="0" collapsed="false">
      <c r="A80" s="57"/>
      <c r="B80" s="58"/>
      <c r="C80" s="102"/>
      <c r="D80" s="60"/>
      <c r="E80" s="101"/>
      <c r="F80" s="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  <c r="X80" s="187"/>
      <c r="Y80" s="187"/>
      <c r="Z80" s="187"/>
      <c r="AA80" s="187"/>
      <c r="AB80" s="187"/>
      <c r="AC80" s="187"/>
      <c r="AD80" s="187"/>
      <c r="AE80" s="187"/>
      <c r="AF80" s="187"/>
      <c r="AG80" s="187"/>
      <c r="AH80" s="187"/>
      <c r="AI80" s="187"/>
      <c r="AJ80" s="187"/>
      <c r="AK80" s="93"/>
      <c r="AL80" s="94"/>
      <c r="AM80" s="95"/>
      <c r="AN80" s="96"/>
      <c r="AO80" s="70"/>
      <c r="AP80" s="70"/>
      <c r="AQ80" s="70"/>
      <c r="AR80" s="98"/>
      <c r="AS80" s="98"/>
      <c r="AT80" s="98"/>
      <c r="AU80" s="98"/>
      <c r="AV80" s="98"/>
      <c r="AW80" s="98"/>
      <c r="AX80" s="98"/>
      <c r="AY80" s="99"/>
      <c r="AZ80" s="99"/>
      <c r="BA80" s="73"/>
    </row>
    <row r="81" customFormat="false" ht="15" hidden="false" customHeight="true" outlineLevel="0" collapsed="false">
      <c r="A81" s="57" t="n">
        <v>18</v>
      </c>
      <c r="B81" s="58" t="str">
        <f aca="false">IFERROR(VLOOKUP($C81,Списки!$A$1:$C$3999,2,0),"")</f>
        <v/>
      </c>
      <c r="C81" s="102"/>
      <c r="D81" s="60" t="str">
        <f aca="false">IFERROR(VLOOKUP($C81,Списки!$A$1:$C$3999,3,0),"")</f>
        <v/>
      </c>
      <c r="E81" s="92"/>
      <c r="F81" s="61" t="str">
        <f aca="false">VLOOKUP(F$11,Графік!$I$5:$L$32,3,0)</f>
        <v>Р</v>
      </c>
      <c r="G81" s="62" t="str">
        <f aca="false">VLOOKUP(G$11,Графік!$I$5:$L$32,3,0)</f>
        <v>Р</v>
      </c>
      <c r="H81" s="62" t="str">
        <f aca="false">VLOOKUP(H$11,Графік!$I$5:$L$32,3,0)</f>
        <v>Р</v>
      </c>
      <c r="I81" s="62" t="str">
        <f aca="false">VLOOKUP(I$11,Графік!$I$5:$L$32,3,0)</f>
        <v>Р</v>
      </c>
      <c r="J81" s="62" t="str">
        <f aca="false">VLOOKUP(J$11,Графік!$I$5:$L$32,3,0)</f>
        <v>ВВ</v>
      </c>
      <c r="K81" s="62" t="str">
        <f aca="false">VLOOKUP(K$11,Графік!$I$5:$L$32,3,0)</f>
        <v>ВВ</v>
      </c>
      <c r="L81" s="62" t="str">
        <f aca="false">VLOOKUP(L$11,Графік!$I$5:$L$32,3,0)</f>
        <v>Р</v>
      </c>
      <c r="M81" s="62" t="str">
        <f aca="false">VLOOKUP(M$11,Графік!$I$5:$L$32,3,0)</f>
        <v>Р</v>
      </c>
      <c r="N81" s="62" t="str">
        <f aca="false">VLOOKUP(N$11,Графік!$I$5:$L$32,3,0)</f>
        <v>Р</v>
      </c>
      <c r="O81" s="62" t="str">
        <f aca="false">VLOOKUP(O$11,Графік!$I$5:$L$32,3,0)</f>
        <v>Р</v>
      </c>
      <c r="P81" s="62" t="str">
        <f aca="false">VLOOKUP(P$11,Графік!$I$5:$L$32,3,0)</f>
        <v>ВВ</v>
      </c>
      <c r="Q81" s="62" t="str">
        <f aca="false">VLOOKUP(Q$11,Графік!$I$5:$L$32,3,0)</f>
        <v>ВВ</v>
      </c>
      <c r="R81" s="62" t="str">
        <f aca="false">VLOOKUP(R$11,Графік!$I$5:$L$32,3,0)</f>
        <v>Р</v>
      </c>
      <c r="S81" s="62" t="str">
        <f aca="false">VLOOKUP(S$11,Графік!$I$5:$L$32,3,0)</f>
        <v>Р</v>
      </c>
      <c r="T81" s="62" t="str">
        <f aca="false">VLOOKUP(T$11,Графік!$I$5:$L$32,3,0)</f>
        <v>Р</v>
      </c>
      <c r="U81" s="62" t="str">
        <f aca="false">VLOOKUP(U$11,Графік!$I$5:$L$32,3,0)</f>
        <v>Р</v>
      </c>
      <c r="V81" s="62" t="str">
        <f aca="false">VLOOKUP(V$11,Графік!$I$5:$L$32,3,0)</f>
        <v>ВВ</v>
      </c>
      <c r="W81" s="62" t="str">
        <f aca="false">VLOOKUP(W$11,Графік!$I$5:$L$32,3,0)</f>
        <v>ВВ</v>
      </c>
      <c r="X81" s="62" t="str">
        <f aca="false">VLOOKUP(X$11,Графік!$I$5:$L$32,3,0)</f>
        <v>Р</v>
      </c>
      <c r="Y81" s="62" t="str">
        <f aca="false">VLOOKUP(Y$11,Графік!$I$5:$L$32,3,0)</f>
        <v>Р</v>
      </c>
      <c r="Z81" s="62" t="str">
        <f aca="false">VLOOKUP(Z$11,Графік!$I$5:$L$32,3,0)</f>
        <v>Р</v>
      </c>
      <c r="AA81" s="62" t="str">
        <f aca="false">VLOOKUP(AA$11,Графік!$I$5:$L$32,3,0)</f>
        <v>Р</v>
      </c>
      <c r="AB81" s="62" t="str">
        <f aca="false">VLOOKUP(AB$11,Графік!$I$5:$L$32,3,0)</f>
        <v>ВВ</v>
      </c>
      <c r="AC81" s="62" t="str">
        <f aca="false">VLOOKUP(AC$11,Графік!$I$5:$L$32,3,0)</f>
        <v>ВВ</v>
      </c>
      <c r="AD81" s="62" t="str">
        <f aca="false">VLOOKUP(AD$11,Графік!$I$5:$L$32,3,0)</f>
        <v>Р</v>
      </c>
      <c r="AE81" s="62" t="str">
        <f aca="false">VLOOKUP(AE$11,Графік!$I$5:$L$32,3,0)</f>
        <v>Р</v>
      </c>
      <c r="AF81" s="62" t="str">
        <f aca="false">VLOOKUP(AF$11,Графік!$I$5:$L$32,3,0)</f>
        <v>Р</v>
      </c>
      <c r="AG81" s="62" t="str">
        <f aca="false">VLOOKUP(AG$11,Графік!$I$5:$L$32,3,0)</f>
        <v>Р</v>
      </c>
      <c r="AH81" s="62"/>
      <c r="AI81" s="62"/>
      <c r="AJ81" s="62"/>
      <c r="AK81" s="93" t="n">
        <f aca="false">SUMIF($F81:$AJ84,"Р",$F82:$AJ82)</f>
        <v>160</v>
      </c>
      <c r="AL81" s="94" t="n">
        <f aca="false">SUMIF($F83:$AJ84,"НУ",$F84:$AJ84)</f>
        <v>0</v>
      </c>
      <c r="AM81" s="95" t="n">
        <f aca="false">SUMIF(F81:AJ84,"РВ",F82:AJ82)</f>
        <v>0</v>
      </c>
      <c r="AN81" s="96" t="n">
        <f aca="false">AK81+AL81+AM81</f>
        <v>160</v>
      </c>
      <c r="AO81" s="70" t="n">
        <f aca="false">COUNTIF($F81:$AJ84,"=Р")</f>
        <v>20</v>
      </c>
      <c r="AP81" s="97" t="n">
        <f aca="false">COUNTIF($F81:$AJ84,"=ВВ")</f>
        <v>8</v>
      </c>
      <c r="AQ81" s="97" t="n">
        <f aca="false">COUNTIF($F81:$AJ84,"=В")</f>
        <v>0</v>
      </c>
      <c r="AR81" s="98" t="n">
        <f aca="false">COUNTIF($F81:$AJ84,"=НА")</f>
        <v>0</v>
      </c>
      <c r="AS81" s="98" t="n">
        <f aca="false">COUNTIF(F81:AJ84,"=ТН")</f>
        <v>0</v>
      </c>
      <c r="AT81" s="98" t="n">
        <f aca="false">COUNTIF($F81:$AJ84,"=ВД")</f>
        <v>0</v>
      </c>
      <c r="AU81" s="98" t="n">
        <f aca="false">COUNTIF($F81:$AJ84,"=ВП")</f>
        <v>0</v>
      </c>
      <c r="AV81" s="98" t="n">
        <f aca="false">COUNTIF($F81:$AJ84,"=ДД")</f>
        <v>0</v>
      </c>
      <c r="AW81" s="98" t="n">
        <f aca="false">COUNTIF($F81:$AJ84,"=П")</f>
        <v>0</v>
      </c>
      <c r="AX81" s="98" t="n">
        <f aca="false">COUNTIF($F81:$AJ84,"=ПР")</f>
        <v>0</v>
      </c>
      <c r="AY81" s="99" t="n">
        <f aca="false">COUNTIF($F81:$AJ84,"=І")</f>
        <v>0</v>
      </c>
      <c r="AZ81" s="99" t="n">
        <f aca="false">COUNTIF($F81:$AJ84,"=НЗ")</f>
        <v>0</v>
      </c>
      <c r="BA81" s="73" t="str">
        <f aca="false">IF(C81&gt;1,Графік!$L$36,"")</f>
        <v/>
      </c>
    </row>
    <row r="82" customFormat="false" ht="15" hidden="false" customHeight="true" outlineLevel="0" collapsed="false">
      <c r="A82" s="57"/>
      <c r="B82" s="58"/>
      <c r="C82" s="102"/>
      <c r="D82" s="60"/>
      <c r="E82" s="100"/>
      <c r="F82" s="75" t="n">
        <f aca="false">IF(F81="Р",8,"")</f>
        <v>8</v>
      </c>
      <c r="G82" s="170" t="n">
        <f aca="false">IF(G81="Р",8,"")</f>
        <v>8</v>
      </c>
      <c r="H82" s="170" t="n">
        <f aca="false">IF(H81="Р",8,"")</f>
        <v>8</v>
      </c>
      <c r="I82" s="170" t="n">
        <f aca="false">IF(I81="Р",8,"")</f>
        <v>8</v>
      </c>
      <c r="J82" s="170" t="str">
        <f aca="false">IF(J81="Р",8,"")</f>
        <v/>
      </c>
      <c r="K82" s="170" t="str">
        <f aca="false">IF(K81="Р",8,"")</f>
        <v/>
      </c>
      <c r="L82" s="170" t="n">
        <f aca="false">IF(L81="Р",8,"")</f>
        <v>8</v>
      </c>
      <c r="M82" s="170" t="n">
        <f aca="false">IF(M81="Р",8,"")</f>
        <v>8</v>
      </c>
      <c r="N82" s="170" t="n">
        <f aca="false">IF(N81="Р",8,"")</f>
        <v>8</v>
      </c>
      <c r="O82" s="170" t="n">
        <f aca="false">IF(O81="Р",8,"")</f>
        <v>8</v>
      </c>
      <c r="P82" s="170" t="str">
        <f aca="false">IF(P81="Р",8,"")</f>
        <v/>
      </c>
      <c r="Q82" s="170" t="str">
        <f aca="false">IF(Q81="Р",8,"")</f>
        <v/>
      </c>
      <c r="R82" s="170" t="n">
        <f aca="false">IF(R81="Р",8,"")</f>
        <v>8</v>
      </c>
      <c r="S82" s="170" t="n">
        <f aca="false">IF(S81="Р",8,"")</f>
        <v>8</v>
      </c>
      <c r="T82" s="170" t="n">
        <f aca="false">IF(T81="Р",8,"")</f>
        <v>8</v>
      </c>
      <c r="U82" s="170" t="n">
        <f aca="false">IF(U81="Р",8,"")</f>
        <v>8</v>
      </c>
      <c r="V82" s="170" t="str">
        <f aca="false">IF(V81="Р",8,"")</f>
        <v/>
      </c>
      <c r="W82" s="170" t="str">
        <f aca="false">IF(W81="Р",8,"")</f>
        <v/>
      </c>
      <c r="X82" s="170" t="n">
        <f aca="false">IF(X81="Р",8,"")</f>
        <v>8</v>
      </c>
      <c r="Y82" s="170" t="n">
        <f aca="false">IF(Y81="Р",8,"")</f>
        <v>8</v>
      </c>
      <c r="Z82" s="170" t="n">
        <f aca="false">IF(Z81="Р",8,"")</f>
        <v>8</v>
      </c>
      <c r="AA82" s="170" t="n">
        <f aca="false">IF(AA81="Р",8,"")</f>
        <v>8</v>
      </c>
      <c r="AB82" s="170" t="str">
        <f aca="false">IF(AB81="Р",8,"")</f>
        <v/>
      </c>
      <c r="AC82" s="170" t="str">
        <f aca="false">IF(AC81="Р",8,"")</f>
        <v/>
      </c>
      <c r="AD82" s="170" t="n">
        <f aca="false">IF(AD81="Р",8,"")</f>
        <v>8</v>
      </c>
      <c r="AE82" s="170" t="n">
        <f aca="false">IF(AE81="Р",8,"")</f>
        <v>8</v>
      </c>
      <c r="AF82" s="170" t="n">
        <f aca="false">IF(AF81="Р",8,"")</f>
        <v>8</v>
      </c>
      <c r="AG82" s="170" t="n">
        <f aca="false">IF(AG81="Р",8,"")</f>
        <v>8</v>
      </c>
      <c r="AH82" s="170"/>
      <c r="AI82" s="170"/>
      <c r="AJ82" s="170"/>
      <c r="AK82" s="93"/>
      <c r="AL82" s="94"/>
      <c r="AM82" s="95"/>
      <c r="AN82" s="96"/>
      <c r="AO82" s="70"/>
      <c r="AP82" s="70"/>
      <c r="AQ82" s="70"/>
      <c r="AR82" s="98"/>
      <c r="AS82" s="98"/>
      <c r="AT82" s="98"/>
      <c r="AU82" s="98"/>
      <c r="AV82" s="98"/>
      <c r="AW82" s="98"/>
      <c r="AX82" s="98"/>
      <c r="AY82" s="99"/>
      <c r="AZ82" s="99"/>
      <c r="BA82" s="73"/>
    </row>
    <row r="83" customFormat="false" ht="15" hidden="false" customHeight="true" outlineLevel="0" collapsed="false">
      <c r="A83" s="57"/>
      <c r="B83" s="58"/>
      <c r="C83" s="102"/>
      <c r="D83" s="60"/>
      <c r="E83" s="100"/>
      <c r="F83" s="81" t="str">
        <f aca="false">IF(F84&gt;0,"НУ","")</f>
        <v/>
      </c>
      <c r="G83" s="183" t="str">
        <f aca="false">IF(G84&gt;0,"НУ","")</f>
        <v/>
      </c>
      <c r="H83" s="183" t="str">
        <f aca="false">IF(H84&gt;0,"НУ","")</f>
        <v/>
      </c>
      <c r="I83" s="183" t="str">
        <f aca="false">IF(I84&gt;0,"НУ","")</f>
        <v/>
      </c>
      <c r="J83" s="183" t="str">
        <f aca="false">IF(J84&gt;0,"НУ","")</f>
        <v/>
      </c>
      <c r="K83" s="183" t="str">
        <f aca="false">IF(K84&gt;0,"НУ","")</f>
        <v/>
      </c>
      <c r="L83" s="183" t="str">
        <f aca="false">IF(L84&gt;0,"НУ","")</f>
        <v/>
      </c>
      <c r="M83" s="183" t="str">
        <f aca="false">IF(M84&gt;0,"НУ","")</f>
        <v/>
      </c>
      <c r="N83" s="183" t="str">
        <f aca="false">IF(N84&gt;0,"НУ","")</f>
        <v/>
      </c>
      <c r="O83" s="183" t="str">
        <f aca="false">IF(O84&gt;0,"НУ","")</f>
        <v/>
      </c>
      <c r="P83" s="183" t="str">
        <f aca="false">IF(P84&gt;0,"НУ","")</f>
        <v/>
      </c>
      <c r="Q83" s="183" t="str">
        <f aca="false">IF(Q84&gt;0,"НУ","")</f>
        <v/>
      </c>
      <c r="R83" s="183" t="str">
        <f aca="false">IF(R84&gt;0,"НУ","")</f>
        <v/>
      </c>
      <c r="S83" s="183" t="str">
        <f aca="false">IF(S84&gt;0,"НУ","")</f>
        <v/>
      </c>
      <c r="T83" s="183" t="str">
        <f aca="false">IF(T84&gt;0,"НУ","")</f>
        <v/>
      </c>
      <c r="U83" s="183" t="str">
        <f aca="false">IF(U84&gt;0,"НУ","")</f>
        <v/>
      </c>
      <c r="V83" s="183" t="str">
        <f aca="false">IF(V84&gt;0,"НУ","")</f>
        <v/>
      </c>
      <c r="W83" s="183" t="str">
        <f aca="false">IF(W84&gt;0,"НУ","")</f>
        <v/>
      </c>
      <c r="X83" s="183" t="str">
        <f aca="false">IF(X84&gt;0,"НУ","")</f>
        <v/>
      </c>
      <c r="Y83" s="183" t="str">
        <f aca="false">IF(Y84&gt;0,"НУ","")</f>
        <v/>
      </c>
      <c r="Z83" s="183" t="str">
        <f aca="false">IF(Z84&gt;0,"НУ","")</f>
        <v/>
      </c>
      <c r="AA83" s="183" t="str">
        <f aca="false">IF(AA84&gt;0,"НУ","")</f>
        <v/>
      </c>
      <c r="AB83" s="183" t="str">
        <f aca="false">IF(AB84&gt;0,"НУ","")</f>
        <v/>
      </c>
      <c r="AC83" s="183" t="str">
        <f aca="false">IF(AC84&gt;0,"НУ","")</f>
        <v/>
      </c>
      <c r="AD83" s="183" t="str">
        <f aca="false">IF(AD84&gt;0,"НУ","")</f>
        <v/>
      </c>
      <c r="AE83" s="183" t="str">
        <f aca="false">IF(AE84&gt;0,"НУ","")</f>
        <v/>
      </c>
      <c r="AF83" s="183" t="str">
        <f aca="false">IF(AF84&gt;0,"НУ","")</f>
        <v/>
      </c>
      <c r="AG83" s="183" t="str">
        <f aca="false">IF(AG84&gt;0,"НУ","")</f>
        <v/>
      </c>
      <c r="AH83" s="183" t="str">
        <f aca="false">IF(AH84&gt;0,"НУ","")</f>
        <v/>
      </c>
      <c r="AI83" s="183" t="str">
        <f aca="false">IF(AI84&gt;0,"НУ","")</f>
        <v/>
      </c>
      <c r="AJ83" s="183" t="str">
        <f aca="false">IF(AJ84&gt;0,"НУ","")</f>
        <v/>
      </c>
      <c r="AK83" s="93"/>
      <c r="AL83" s="94"/>
      <c r="AM83" s="95"/>
      <c r="AN83" s="96"/>
      <c r="AO83" s="70"/>
      <c r="AP83" s="70"/>
      <c r="AQ83" s="70"/>
      <c r="AR83" s="98"/>
      <c r="AS83" s="98"/>
      <c r="AT83" s="98"/>
      <c r="AU83" s="98"/>
      <c r="AV83" s="98"/>
      <c r="AW83" s="98"/>
      <c r="AX83" s="98"/>
      <c r="AY83" s="99"/>
      <c r="AZ83" s="99"/>
      <c r="BA83" s="73"/>
    </row>
    <row r="84" customFormat="false" ht="15" hidden="false" customHeight="true" outlineLevel="0" collapsed="false">
      <c r="A84" s="57"/>
      <c r="B84" s="58"/>
      <c r="C84" s="102"/>
      <c r="D84" s="60"/>
      <c r="E84" s="101"/>
      <c r="F84" s="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  <c r="X84" s="187"/>
      <c r="Y84" s="187"/>
      <c r="Z84" s="187"/>
      <c r="AA84" s="187"/>
      <c r="AB84" s="187"/>
      <c r="AC84" s="187"/>
      <c r="AD84" s="187"/>
      <c r="AE84" s="187"/>
      <c r="AF84" s="187"/>
      <c r="AG84" s="187"/>
      <c r="AH84" s="187"/>
      <c r="AI84" s="187"/>
      <c r="AJ84" s="187"/>
      <c r="AK84" s="93"/>
      <c r="AL84" s="94"/>
      <c r="AM84" s="95"/>
      <c r="AN84" s="96"/>
      <c r="AO84" s="70"/>
      <c r="AP84" s="70"/>
      <c r="AQ84" s="70"/>
      <c r="AR84" s="98"/>
      <c r="AS84" s="98"/>
      <c r="AT84" s="98"/>
      <c r="AU84" s="98"/>
      <c r="AV84" s="98"/>
      <c r="AW84" s="98"/>
      <c r="AX84" s="98"/>
      <c r="AY84" s="99"/>
      <c r="AZ84" s="99"/>
      <c r="BA84" s="73"/>
    </row>
    <row r="85" customFormat="false" ht="15" hidden="false" customHeight="true" outlineLevel="0" collapsed="false">
      <c r="A85" s="57" t="n">
        <v>19</v>
      </c>
      <c r="B85" s="58" t="str">
        <f aca="false">IFERROR(VLOOKUP($C85,Списки!$A$1:$C$3999,2,0),"")</f>
        <v/>
      </c>
      <c r="C85" s="102"/>
      <c r="D85" s="60" t="str">
        <f aca="false">IFERROR(VLOOKUP($C85,Списки!$A$1:$C$3999,3,0),"")</f>
        <v/>
      </c>
      <c r="E85" s="92"/>
      <c r="F85" s="61" t="str">
        <f aca="false">VLOOKUP(F$11,Графік!$I$5:$L$32,3,0)</f>
        <v>Р</v>
      </c>
      <c r="G85" s="62" t="str">
        <f aca="false">VLOOKUP(G$11,Графік!$I$5:$L$32,3,0)</f>
        <v>Р</v>
      </c>
      <c r="H85" s="62" t="str">
        <f aca="false">VLOOKUP(H$11,Графік!$I$5:$L$32,3,0)</f>
        <v>Р</v>
      </c>
      <c r="I85" s="62" t="str">
        <f aca="false">VLOOKUP(I$11,Графік!$I$5:$L$32,3,0)</f>
        <v>Р</v>
      </c>
      <c r="J85" s="62" t="str">
        <f aca="false">VLOOKUP(J$11,Графік!$I$5:$L$32,3,0)</f>
        <v>ВВ</v>
      </c>
      <c r="K85" s="62" t="str">
        <f aca="false">VLOOKUP(K$11,Графік!$I$5:$L$32,3,0)</f>
        <v>ВВ</v>
      </c>
      <c r="L85" s="62" t="str">
        <f aca="false">VLOOKUP(L$11,Графік!$I$5:$L$32,3,0)</f>
        <v>Р</v>
      </c>
      <c r="M85" s="62" t="str">
        <f aca="false">VLOOKUP(M$11,Графік!$I$5:$L$32,3,0)</f>
        <v>Р</v>
      </c>
      <c r="N85" s="62" t="str">
        <f aca="false">VLOOKUP(N$11,Графік!$I$5:$L$32,3,0)</f>
        <v>Р</v>
      </c>
      <c r="O85" s="62" t="str">
        <f aca="false">VLOOKUP(O$11,Графік!$I$5:$L$32,3,0)</f>
        <v>Р</v>
      </c>
      <c r="P85" s="62" t="str">
        <f aca="false">VLOOKUP(P$11,Графік!$I$5:$L$32,3,0)</f>
        <v>ВВ</v>
      </c>
      <c r="Q85" s="62" t="str">
        <f aca="false">VLOOKUP(Q$11,Графік!$I$5:$L$32,3,0)</f>
        <v>ВВ</v>
      </c>
      <c r="R85" s="62" t="str">
        <f aca="false">VLOOKUP(R$11,Графік!$I$5:$L$32,3,0)</f>
        <v>Р</v>
      </c>
      <c r="S85" s="62" t="str">
        <f aca="false">VLOOKUP(S$11,Графік!$I$5:$L$32,3,0)</f>
        <v>Р</v>
      </c>
      <c r="T85" s="62" t="str">
        <f aca="false">VLOOKUP(T$11,Графік!$I$5:$L$32,3,0)</f>
        <v>Р</v>
      </c>
      <c r="U85" s="62" t="str">
        <f aca="false">VLOOKUP(U$11,Графік!$I$5:$L$32,3,0)</f>
        <v>Р</v>
      </c>
      <c r="V85" s="62" t="str">
        <f aca="false">VLOOKUP(V$11,Графік!$I$5:$L$32,3,0)</f>
        <v>ВВ</v>
      </c>
      <c r="W85" s="62" t="str">
        <f aca="false">VLOOKUP(W$11,Графік!$I$5:$L$32,3,0)</f>
        <v>ВВ</v>
      </c>
      <c r="X85" s="62" t="str">
        <f aca="false">VLOOKUP(X$11,Графік!$I$5:$L$32,3,0)</f>
        <v>Р</v>
      </c>
      <c r="Y85" s="62" t="str">
        <f aca="false">VLOOKUP(Y$11,Графік!$I$5:$L$32,3,0)</f>
        <v>Р</v>
      </c>
      <c r="Z85" s="62" t="str">
        <f aca="false">VLOOKUP(Z$11,Графік!$I$5:$L$32,3,0)</f>
        <v>Р</v>
      </c>
      <c r="AA85" s="62" t="str">
        <f aca="false">VLOOKUP(AA$11,Графік!$I$5:$L$32,3,0)</f>
        <v>Р</v>
      </c>
      <c r="AB85" s="62" t="str">
        <f aca="false">VLOOKUP(AB$11,Графік!$I$5:$L$32,3,0)</f>
        <v>ВВ</v>
      </c>
      <c r="AC85" s="62" t="str">
        <f aca="false">VLOOKUP(AC$11,Графік!$I$5:$L$32,3,0)</f>
        <v>ВВ</v>
      </c>
      <c r="AD85" s="62" t="str">
        <f aca="false">VLOOKUP(AD$11,Графік!$I$5:$L$32,3,0)</f>
        <v>Р</v>
      </c>
      <c r="AE85" s="62" t="str">
        <f aca="false">VLOOKUP(AE$11,Графік!$I$5:$L$32,3,0)</f>
        <v>Р</v>
      </c>
      <c r="AF85" s="62" t="str">
        <f aca="false">VLOOKUP(AF$11,Графік!$I$5:$L$32,3,0)</f>
        <v>Р</v>
      </c>
      <c r="AG85" s="62" t="str">
        <f aca="false">VLOOKUP(AG$11,Графік!$I$5:$L$32,3,0)</f>
        <v>Р</v>
      </c>
      <c r="AH85" s="62"/>
      <c r="AI85" s="62"/>
      <c r="AJ85" s="62"/>
      <c r="AK85" s="93" t="n">
        <f aca="false">SUMIF($F85:$AJ88,"Р",$F86:$AJ86)</f>
        <v>160</v>
      </c>
      <c r="AL85" s="94" t="n">
        <f aca="false">SUMIF($F87:$AJ88,"НУ",$F88:$AJ88)</f>
        <v>0</v>
      </c>
      <c r="AM85" s="95" t="n">
        <f aca="false">SUMIF(F85:AJ88,"РВ",F86:AJ86)</f>
        <v>0</v>
      </c>
      <c r="AN85" s="96" t="n">
        <f aca="false">AK85+AL85+AM85</f>
        <v>160</v>
      </c>
      <c r="AO85" s="70" t="n">
        <f aca="false">COUNTIF($F85:$AJ88,"=Р")</f>
        <v>20</v>
      </c>
      <c r="AP85" s="97" t="n">
        <f aca="false">COUNTIF($F85:$AJ88,"=ВВ")</f>
        <v>8</v>
      </c>
      <c r="AQ85" s="97" t="n">
        <f aca="false">COUNTIF($F85:$AJ88,"=В")</f>
        <v>0</v>
      </c>
      <c r="AR85" s="98" t="n">
        <f aca="false">COUNTIF($F85:$AJ88,"=НА")</f>
        <v>0</v>
      </c>
      <c r="AS85" s="98" t="n">
        <f aca="false">COUNTIF(F85:AJ88,"=ТН")</f>
        <v>0</v>
      </c>
      <c r="AT85" s="98" t="n">
        <f aca="false">COUNTIF($F85:$AJ88,"=ВД")</f>
        <v>0</v>
      </c>
      <c r="AU85" s="98" t="n">
        <f aca="false">COUNTIF($F85:$AJ88,"=ВП")</f>
        <v>0</v>
      </c>
      <c r="AV85" s="98" t="n">
        <f aca="false">COUNTIF($F85:$AJ88,"=ДД")</f>
        <v>0</v>
      </c>
      <c r="AW85" s="98" t="n">
        <f aca="false">COUNTIF($F85:$AJ88,"=П")</f>
        <v>0</v>
      </c>
      <c r="AX85" s="98" t="n">
        <f aca="false">COUNTIF($F85:$AJ88,"=ПР")</f>
        <v>0</v>
      </c>
      <c r="AY85" s="99" t="n">
        <f aca="false">COUNTIF($F85:$AJ88,"=І")</f>
        <v>0</v>
      </c>
      <c r="AZ85" s="99" t="n">
        <f aca="false">COUNTIF($F85:$AJ88,"=НЗ")</f>
        <v>0</v>
      </c>
      <c r="BA85" s="73" t="str">
        <f aca="false">IF(C85&gt;1,Графік!$L$36,"")</f>
        <v/>
      </c>
    </row>
    <row r="86" customFormat="false" ht="15" hidden="false" customHeight="true" outlineLevel="0" collapsed="false">
      <c r="A86" s="57"/>
      <c r="B86" s="58"/>
      <c r="C86" s="102"/>
      <c r="D86" s="60"/>
      <c r="E86" s="100"/>
      <c r="F86" s="75" t="n">
        <f aca="false">IF(F85="Р",8,"")</f>
        <v>8</v>
      </c>
      <c r="G86" s="170" t="n">
        <f aca="false">IF(G85="Р",8,"")</f>
        <v>8</v>
      </c>
      <c r="H86" s="170" t="n">
        <f aca="false">IF(H85="Р",8,"")</f>
        <v>8</v>
      </c>
      <c r="I86" s="170" t="n">
        <f aca="false">IF(I85="Р",8,"")</f>
        <v>8</v>
      </c>
      <c r="J86" s="170" t="str">
        <f aca="false">IF(J85="Р",8,"")</f>
        <v/>
      </c>
      <c r="K86" s="170" t="str">
        <f aca="false">IF(K85="Р",8,"")</f>
        <v/>
      </c>
      <c r="L86" s="170" t="n">
        <f aca="false">IF(L85="Р",8,"")</f>
        <v>8</v>
      </c>
      <c r="M86" s="170" t="n">
        <f aca="false">IF(M85="Р",8,"")</f>
        <v>8</v>
      </c>
      <c r="N86" s="170" t="n">
        <f aca="false">IF(N85="Р",8,"")</f>
        <v>8</v>
      </c>
      <c r="O86" s="170" t="n">
        <f aca="false">IF(O85="Р",8,"")</f>
        <v>8</v>
      </c>
      <c r="P86" s="170" t="str">
        <f aca="false">IF(P85="Р",8,"")</f>
        <v/>
      </c>
      <c r="Q86" s="170" t="str">
        <f aca="false">IF(Q85="Р",8,"")</f>
        <v/>
      </c>
      <c r="R86" s="170" t="n">
        <f aca="false">IF(R85="Р",8,"")</f>
        <v>8</v>
      </c>
      <c r="S86" s="170" t="n">
        <f aca="false">IF(S85="Р",8,"")</f>
        <v>8</v>
      </c>
      <c r="T86" s="170" t="n">
        <f aca="false">IF(T85="Р",8,"")</f>
        <v>8</v>
      </c>
      <c r="U86" s="170" t="n">
        <f aca="false">IF(U85="Р",8,"")</f>
        <v>8</v>
      </c>
      <c r="V86" s="170" t="str">
        <f aca="false">IF(V85="Р",8,"")</f>
        <v/>
      </c>
      <c r="W86" s="170" t="str">
        <f aca="false">IF(W85="Р",8,"")</f>
        <v/>
      </c>
      <c r="X86" s="170" t="n">
        <f aca="false">IF(X85="Р",8,"")</f>
        <v>8</v>
      </c>
      <c r="Y86" s="170" t="n">
        <f aca="false">IF(Y85="Р",8,"")</f>
        <v>8</v>
      </c>
      <c r="Z86" s="170" t="n">
        <f aca="false">IF(Z85="Р",8,"")</f>
        <v>8</v>
      </c>
      <c r="AA86" s="170" t="n">
        <f aca="false">IF(AA85="Р",8,"")</f>
        <v>8</v>
      </c>
      <c r="AB86" s="170" t="str">
        <f aca="false">IF(AB85="Р",8,"")</f>
        <v/>
      </c>
      <c r="AC86" s="170" t="str">
        <f aca="false">IF(AC85="Р",8,"")</f>
        <v/>
      </c>
      <c r="AD86" s="170" t="n">
        <f aca="false">IF(AD85="Р",8,"")</f>
        <v>8</v>
      </c>
      <c r="AE86" s="170" t="n">
        <f aca="false">IF(AE85="Р",8,"")</f>
        <v>8</v>
      </c>
      <c r="AF86" s="170" t="n">
        <f aca="false">IF(AF85="Р",8,"")</f>
        <v>8</v>
      </c>
      <c r="AG86" s="170" t="n">
        <f aca="false">IF(AG85="Р",8,"")</f>
        <v>8</v>
      </c>
      <c r="AH86" s="170"/>
      <c r="AI86" s="170"/>
      <c r="AJ86" s="170"/>
      <c r="AK86" s="93"/>
      <c r="AL86" s="94"/>
      <c r="AM86" s="95"/>
      <c r="AN86" s="96"/>
      <c r="AO86" s="70"/>
      <c r="AP86" s="70"/>
      <c r="AQ86" s="70"/>
      <c r="AR86" s="98"/>
      <c r="AS86" s="98"/>
      <c r="AT86" s="98"/>
      <c r="AU86" s="98"/>
      <c r="AV86" s="98"/>
      <c r="AW86" s="98"/>
      <c r="AX86" s="98"/>
      <c r="AY86" s="99"/>
      <c r="AZ86" s="99"/>
      <c r="BA86" s="73"/>
    </row>
    <row r="87" customFormat="false" ht="15" hidden="false" customHeight="true" outlineLevel="0" collapsed="false">
      <c r="A87" s="57"/>
      <c r="B87" s="58"/>
      <c r="C87" s="102"/>
      <c r="D87" s="60"/>
      <c r="E87" s="100"/>
      <c r="F87" s="81" t="str">
        <f aca="false">IF(F88&gt;0,"НУ","")</f>
        <v/>
      </c>
      <c r="G87" s="183" t="str">
        <f aca="false">IF(G88&gt;0,"НУ","")</f>
        <v/>
      </c>
      <c r="H87" s="183" t="str">
        <f aca="false">IF(H88&gt;0,"НУ","")</f>
        <v/>
      </c>
      <c r="I87" s="183" t="str">
        <f aca="false">IF(I88&gt;0,"НУ","")</f>
        <v/>
      </c>
      <c r="J87" s="183" t="str">
        <f aca="false">IF(J88&gt;0,"НУ","")</f>
        <v/>
      </c>
      <c r="K87" s="183" t="str">
        <f aca="false">IF(K88&gt;0,"НУ","")</f>
        <v/>
      </c>
      <c r="L87" s="183" t="str">
        <f aca="false">IF(L88&gt;0,"НУ","")</f>
        <v/>
      </c>
      <c r="M87" s="183" t="str">
        <f aca="false">IF(M88&gt;0,"НУ","")</f>
        <v/>
      </c>
      <c r="N87" s="183" t="str">
        <f aca="false">IF(N88&gt;0,"НУ","")</f>
        <v/>
      </c>
      <c r="O87" s="183" t="str">
        <f aca="false">IF(O88&gt;0,"НУ","")</f>
        <v/>
      </c>
      <c r="P87" s="183" t="str">
        <f aca="false">IF(P88&gt;0,"НУ","")</f>
        <v/>
      </c>
      <c r="Q87" s="183" t="str">
        <f aca="false">IF(Q88&gt;0,"НУ","")</f>
        <v/>
      </c>
      <c r="R87" s="183" t="str">
        <f aca="false">IF(R88&gt;0,"НУ","")</f>
        <v/>
      </c>
      <c r="S87" s="183" t="str">
        <f aca="false">IF(S88&gt;0,"НУ","")</f>
        <v/>
      </c>
      <c r="T87" s="183" t="str">
        <f aca="false">IF(T88&gt;0,"НУ","")</f>
        <v/>
      </c>
      <c r="U87" s="183" t="str">
        <f aca="false">IF(U88&gt;0,"НУ","")</f>
        <v/>
      </c>
      <c r="V87" s="183" t="str">
        <f aca="false">IF(V88&gt;0,"НУ","")</f>
        <v/>
      </c>
      <c r="W87" s="183" t="str">
        <f aca="false">IF(W88&gt;0,"НУ","")</f>
        <v/>
      </c>
      <c r="X87" s="183" t="str">
        <f aca="false">IF(X88&gt;0,"НУ","")</f>
        <v/>
      </c>
      <c r="Y87" s="183" t="str">
        <f aca="false">IF(Y88&gt;0,"НУ","")</f>
        <v/>
      </c>
      <c r="Z87" s="183" t="str">
        <f aca="false">IF(Z88&gt;0,"НУ","")</f>
        <v/>
      </c>
      <c r="AA87" s="183" t="str">
        <f aca="false">IF(AA88&gt;0,"НУ","")</f>
        <v/>
      </c>
      <c r="AB87" s="183" t="str">
        <f aca="false">IF(AB88&gt;0,"НУ","")</f>
        <v/>
      </c>
      <c r="AC87" s="183" t="str">
        <f aca="false">IF(AC88&gt;0,"НУ","")</f>
        <v/>
      </c>
      <c r="AD87" s="183" t="str">
        <f aca="false">IF(AD88&gt;0,"НУ","")</f>
        <v/>
      </c>
      <c r="AE87" s="183" t="str">
        <f aca="false">IF(AE88&gt;0,"НУ","")</f>
        <v/>
      </c>
      <c r="AF87" s="183" t="str">
        <f aca="false">IF(AF88&gt;0,"НУ","")</f>
        <v/>
      </c>
      <c r="AG87" s="183" t="str">
        <f aca="false">IF(AG88&gt;0,"НУ","")</f>
        <v/>
      </c>
      <c r="AH87" s="183" t="str">
        <f aca="false">IF(AH88&gt;0,"НУ","")</f>
        <v/>
      </c>
      <c r="AI87" s="183" t="str">
        <f aca="false">IF(AI88&gt;0,"НУ","")</f>
        <v/>
      </c>
      <c r="AJ87" s="183" t="str">
        <f aca="false">IF(AJ88&gt;0,"НУ","")</f>
        <v/>
      </c>
      <c r="AK87" s="93"/>
      <c r="AL87" s="94"/>
      <c r="AM87" s="95"/>
      <c r="AN87" s="96"/>
      <c r="AO87" s="70"/>
      <c r="AP87" s="70"/>
      <c r="AQ87" s="70"/>
      <c r="AR87" s="98"/>
      <c r="AS87" s="98"/>
      <c r="AT87" s="98"/>
      <c r="AU87" s="98"/>
      <c r="AV87" s="98"/>
      <c r="AW87" s="98"/>
      <c r="AX87" s="98"/>
      <c r="AY87" s="99"/>
      <c r="AZ87" s="99"/>
      <c r="BA87" s="73"/>
    </row>
    <row r="88" customFormat="false" ht="15" hidden="false" customHeight="true" outlineLevel="0" collapsed="false">
      <c r="A88" s="57"/>
      <c r="B88" s="58"/>
      <c r="C88" s="102"/>
      <c r="D88" s="60"/>
      <c r="E88" s="101"/>
      <c r="F88" s="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  <c r="X88" s="187"/>
      <c r="Y88" s="187"/>
      <c r="Z88" s="187"/>
      <c r="AA88" s="187"/>
      <c r="AB88" s="187"/>
      <c r="AC88" s="187"/>
      <c r="AD88" s="187"/>
      <c r="AE88" s="187"/>
      <c r="AF88" s="187"/>
      <c r="AG88" s="187"/>
      <c r="AH88" s="187"/>
      <c r="AI88" s="187"/>
      <c r="AJ88" s="187"/>
      <c r="AK88" s="93"/>
      <c r="AL88" s="94"/>
      <c r="AM88" s="95"/>
      <c r="AN88" s="96"/>
      <c r="AO88" s="70"/>
      <c r="AP88" s="70"/>
      <c r="AQ88" s="70"/>
      <c r="AR88" s="98"/>
      <c r="AS88" s="98"/>
      <c r="AT88" s="98"/>
      <c r="AU88" s="98"/>
      <c r="AV88" s="98"/>
      <c r="AW88" s="98"/>
      <c r="AX88" s="98"/>
      <c r="AY88" s="99"/>
      <c r="AZ88" s="99"/>
      <c r="BA88" s="73"/>
    </row>
    <row r="89" customFormat="false" ht="15" hidden="false" customHeight="true" outlineLevel="0" collapsed="false">
      <c r="A89" s="57" t="n">
        <v>20</v>
      </c>
      <c r="B89" s="58" t="str">
        <f aca="false">IFERROR(VLOOKUP($C89,Списки!$A$1:$C$3999,2,0),"")</f>
        <v/>
      </c>
      <c r="C89" s="102"/>
      <c r="D89" s="60" t="str">
        <f aca="false">IFERROR(VLOOKUP($C89,Списки!$A$1:$C$3999,3,0),"")</f>
        <v/>
      </c>
      <c r="E89" s="92"/>
      <c r="F89" s="61" t="str">
        <f aca="false">VLOOKUP(F$11,Графік!$I$5:$L$32,3,0)</f>
        <v>Р</v>
      </c>
      <c r="G89" s="62" t="str">
        <f aca="false">VLOOKUP(G$11,Графік!$I$5:$L$32,3,0)</f>
        <v>Р</v>
      </c>
      <c r="H89" s="62" t="str">
        <f aca="false">VLOOKUP(H$11,Графік!$I$5:$L$32,3,0)</f>
        <v>Р</v>
      </c>
      <c r="I89" s="62" t="str">
        <f aca="false">VLOOKUP(I$11,Графік!$I$5:$L$32,3,0)</f>
        <v>Р</v>
      </c>
      <c r="J89" s="62" t="str">
        <f aca="false">VLOOKUP(J$11,Графік!$I$5:$L$32,3,0)</f>
        <v>ВВ</v>
      </c>
      <c r="K89" s="62" t="str">
        <f aca="false">VLOOKUP(K$11,Графік!$I$5:$L$32,3,0)</f>
        <v>ВВ</v>
      </c>
      <c r="L89" s="62" t="str">
        <f aca="false">VLOOKUP(L$11,Графік!$I$5:$L$32,3,0)</f>
        <v>Р</v>
      </c>
      <c r="M89" s="62" t="str">
        <f aca="false">VLOOKUP(M$11,Графік!$I$5:$L$32,3,0)</f>
        <v>Р</v>
      </c>
      <c r="N89" s="62" t="str">
        <f aca="false">VLOOKUP(N$11,Графік!$I$5:$L$32,3,0)</f>
        <v>Р</v>
      </c>
      <c r="O89" s="62" t="str">
        <f aca="false">VLOOKUP(O$11,Графік!$I$5:$L$32,3,0)</f>
        <v>Р</v>
      </c>
      <c r="P89" s="62" t="str">
        <f aca="false">VLOOKUP(P$11,Графік!$I$5:$L$32,3,0)</f>
        <v>ВВ</v>
      </c>
      <c r="Q89" s="62" t="str">
        <f aca="false">VLOOKUP(Q$11,Графік!$I$5:$L$32,3,0)</f>
        <v>ВВ</v>
      </c>
      <c r="R89" s="62" t="str">
        <f aca="false">VLOOKUP(R$11,Графік!$I$5:$L$32,3,0)</f>
        <v>Р</v>
      </c>
      <c r="S89" s="62" t="str">
        <f aca="false">VLOOKUP(S$11,Графік!$I$5:$L$32,3,0)</f>
        <v>Р</v>
      </c>
      <c r="T89" s="62" t="str">
        <f aca="false">VLOOKUP(T$11,Графік!$I$5:$L$32,3,0)</f>
        <v>Р</v>
      </c>
      <c r="U89" s="62" t="str">
        <f aca="false">VLOOKUP(U$11,Графік!$I$5:$L$32,3,0)</f>
        <v>Р</v>
      </c>
      <c r="V89" s="62" t="str">
        <f aca="false">VLOOKUP(V$11,Графік!$I$5:$L$32,3,0)</f>
        <v>ВВ</v>
      </c>
      <c r="W89" s="62" t="str">
        <f aca="false">VLOOKUP(W$11,Графік!$I$5:$L$32,3,0)</f>
        <v>ВВ</v>
      </c>
      <c r="X89" s="62" t="str">
        <f aca="false">VLOOKUP(X$11,Графік!$I$5:$L$32,3,0)</f>
        <v>Р</v>
      </c>
      <c r="Y89" s="62" t="str">
        <f aca="false">VLOOKUP(Y$11,Графік!$I$5:$L$32,3,0)</f>
        <v>Р</v>
      </c>
      <c r="Z89" s="62" t="str">
        <f aca="false">VLOOKUP(Z$11,Графік!$I$5:$L$32,3,0)</f>
        <v>Р</v>
      </c>
      <c r="AA89" s="62" t="str">
        <f aca="false">VLOOKUP(AA$11,Графік!$I$5:$L$32,3,0)</f>
        <v>Р</v>
      </c>
      <c r="AB89" s="62" t="str">
        <f aca="false">VLOOKUP(AB$11,Графік!$I$5:$L$32,3,0)</f>
        <v>ВВ</v>
      </c>
      <c r="AC89" s="62" t="str">
        <f aca="false">VLOOKUP(AC$11,Графік!$I$5:$L$32,3,0)</f>
        <v>ВВ</v>
      </c>
      <c r="AD89" s="62" t="str">
        <f aca="false">VLOOKUP(AD$11,Графік!$I$5:$L$32,3,0)</f>
        <v>Р</v>
      </c>
      <c r="AE89" s="62" t="str">
        <f aca="false">VLOOKUP(AE$11,Графік!$I$5:$L$32,3,0)</f>
        <v>Р</v>
      </c>
      <c r="AF89" s="62" t="str">
        <f aca="false">VLOOKUP(AF$11,Графік!$I$5:$L$32,3,0)</f>
        <v>Р</v>
      </c>
      <c r="AG89" s="62" t="str">
        <f aca="false">VLOOKUP(AG$11,Графік!$I$5:$L$32,3,0)</f>
        <v>Р</v>
      </c>
      <c r="AH89" s="62"/>
      <c r="AI89" s="62"/>
      <c r="AJ89" s="62"/>
      <c r="AK89" s="93" t="n">
        <f aca="false">SUMIF($F89:$AJ92,"Р",$F90:$AJ90)</f>
        <v>160</v>
      </c>
      <c r="AL89" s="94" t="n">
        <f aca="false">SUMIF($F91:$AJ92,"НУ",$F92:$AJ92)</f>
        <v>0</v>
      </c>
      <c r="AM89" s="95" t="n">
        <f aca="false">SUMIF(F89:AJ92,"РВ",F90:AJ90)</f>
        <v>0</v>
      </c>
      <c r="AN89" s="96" t="n">
        <f aca="false">AK89+AL89+AM89</f>
        <v>160</v>
      </c>
      <c r="AO89" s="70" t="n">
        <f aca="false">COUNTIF($F89:$AJ92,"=Р")</f>
        <v>20</v>
      </c>
      <c r="AP89" s="97" t="n">
        <f aca="false">COUNTIF($F89:$AJ92,"=ВВ")</f>
        <v>8</v>
      </c>
      <c r="AQ89" s="97" t="n">
        <f aca="false">COUNTIF($F89:$AJ92,"=В")</f>
        <v>0</v>
      </c>
      <c r="AR89" s="98" t="n">
        <f aca="false">COUNTIF($F89:$AJ92,"=НА")</f>
        <v>0</v>
      </c>
      <c r="AS89" s="98" t="n">
        <f aca="false">COUNTIF(F89:AJ92,"=ТН")</f>
        <v>0</v>
      </c>
      <c r="AT89" s="98" t="n">
        <f aca="false">COUNTIF($F89:$AJ92,"=ВД")</f>
        <v>0</v>
      </c>
      <c r="AU89" s="98" t="n">
        <f aca="false">COUNTIF($F89:$AJ92,"=ВП")</f>
        <v>0</v>
      </c>
      <c r="AV89" s="98" t="n">
        <f aca="false">COUNTIF($F89:$AJ92,"=ДД")</f>
        <v>0</v>
      </c>
      <c r="AW89" s="98" t="n">
        <f aca="false">COUNTIF($F89:$AJ92,"=П")</f>
        <v>0</v>
      </c>
      <c r="AX89" s="98" t="n">
        <f aca="false">COUNTIF($F89:$AJ92,"=ПР")</f>
        <v>0</v>
      </c>
      <c r="AY89" s="99" t="n">
        <f aca="false">COUNTIF($F89:$AJ92,"=І")</f>
        <v>0</v>
      </c>
      <c r="AZ89" s="99" t="n">
        <f aca="false">COUNTIF($F89:$AJ92,"=НЗ")</f>
        <v>0</v>
      </c>
      <c r="BA89" s="73" t="str">
        <f aca="false">IF(C89&gt;1,Графік!$L$36,"")</f>
        <v/>
      </c>
    </row>
    <row r="90" customFormat="false" ht="15" hidden="false" customHeight="true" outlineLevel="0" collapsed="false">
      <c r="A90" s="57"/>
      <c r="B90" s="58"/>
      <c r="C90" s="102"/>
      <c r="D90" s="60"/>
      <c r="E90" s="100"/>
      <c r="F90" s="75" t="n">
        <f aca="false">IF(F89="Р",8,"")</f>
        <v>8</v>
      </c>
      <c r="G90" s="170" t="n">
        <f aca="false">IF(G89="Р",8,"")</f>
        <v>8</v>
      </c>
      <c r="H90" s="170" t="n">
        <f aca="false">IF(H89="Р",8,"")</f>
        <v>8</v>
      </c>
      <c r="I90" s="170" t="n">
        <f aca="false">IF(I89="Р",8,"")</f>
        <v>8</v>
      </c>
      <c r="J90" s="170" t="str">
        <f aca="false">IF(J89="Р",8,"")</f>
        <v/>
      </c>
      <c r="K90" s="170" t="str">
        <f aca="false">IF(K89="Р",8,"")</f>
        <v/>
      </c>
      <c r="L90" s="170" t="n">
        <f aca="false">IF(L89="Р",8,"")</f>
        <v>8</v>
      </c>
      <c r="M90" s="170" t="n">
        <f aca="false">IF(M89="Р",8,"")</f>
        <v>8</v>
      </c>
      <c r="N90" s="170" t="n">
        <f aca="false">IF(N89="Р",8,"")</f>
        <v>8</v>
      </c>
      <c r="O90" s="170" t="n">
        <f aca="false">IF(O89="Р",8,"")</f>
        <v>8</v>
      </c>
      <c r="P90" s="170" t="str">
        <f aca="false">IF(P89="Р",8,"")</f>
        <v/>
      </c>
      <c r="Q90" s="170" t="str">
        <f aca="false">IF(Q89="Р",8,"")</f>
        <v/>
      </c>
      <c r="R90" s="170" t="n">
        <f aca="false">IF(R89="Р",8,"")</f>
        <v>8</v>
      </c>
      <c r="S90" s="170" t="n">
        <f aca="false">IF(S89="Р",8,"")</f>
        <v>8</v>
      </c>
      <c r="T90" s="170" t="n">
        <f aca="false">IF(T89="Р",8,"")</f>
        <v>8</v>
      </c>
      <c r="U90" s="170" t="n">
        <f aca="false">IF(U89="Р",8,"")</f>
        <v>8</v>
      </c>
      <c r="V90" s="170" t="str">
        <f aca="false">IF(V89="Р",8,"")</f>
        <v/>
      </c>
      <c r="W90" s="170" t="str">
        <f aca="false">IF(W89="Р",8,"")</f>
        <v/>
      </c>
      <c r="X90" s="170" t="n">
        <f aca="false">IF(X89="Р",8,"")</f>
        <v>8</v>
      </c>
      <c r="Y90" s="170" t="n">
        <f aca="false">IF(Y89="Р",8,"")</f>
        <v>8</v>
      </c>
      <c r="Z90" s="170" t="n">
        <f aca="false">IF(Z89="Р",8,"")</f>
        <v>8</v>
      </c>
      <c r="AA90" s="170" t="n">
        <f aca="false">IF(AA89="Р",8,"")</f>
        <v>8</v>
      </c>
      <c r="AB90" s="170" t="str">
        <f aca="false">IF(AB89="Р",8,"")</f>
        <v/>
      </c>
      <c r="AC90" s="170" t="str">
        <f aca="false">IF(AC89="Р",8,"")</f>
        <v/>
      </c>
      <c r="AD90" s="170" t="n">
        <f aca="false">IF(AD89="Р",8,"")</f>
        <v>8</v>
      </c>
      <c r="AE90" s="170" t="n">
        <f aca="false">IF(AE89="Р",8,"")</f>
        <v>8</v>
      </c>
      <c r="AF90" s="170" t="n">
        <f aca="false">IF(AF89="Р",8,"")</f>
        <v>8</v>
      </c>
      <c r="AG90" s="170" t="n">
        <f aca="false">IF(AG89="Р",8,"")</f>
        <v>8</v>
      </c>
      <c r="AH90" s="170"/>
      <c r="AI90" s="170"/>
      <c r="AJ90" s="170"/>
      <c r="AK90" s="93"/>
      <c r="AL90" s="94"/>
      <c r="AM90" s="95"/>
      <c r="AN90" s="96"/>
      <c r="AO90" s="70"/>
      <c r="AP90" s="70"/>
      <c r="AQ90" s="70"/>
      <c r="AR90" s="98"/>
      <c r="AS90" s="98"/>
      <c r="AT90" s="98"/>
      <c r="AU90" s="98"/>
      <c r="AV90" s="98"/>
      <c r="AW90" s="98"/>
      <c r="AX90" s="98"/>
      <c r="AY90" s="99"/>
      <c r="AZ90" s="99"/>
      <c r="BA90" s="73"/>
    </row>
    <row r="91" customFormat="false" ht="15" hidden="false" customHeight="true" outlineLevel="0" collapsed="false">
      <c r="A91" s="57"/>
      <c r="B91" s="58"/>
      <c r="C91" s="102"/>
      <c r="D91" s="60"/>
      <c r="E91" s="100"/>
      <c r="F91" s="81" t="str">
        <f aca="false">IF(F92&gt;0,"НУ","")</f>
        <v/>
      </c>
      <c r="G91" s="183" t="str">
        <f aca="false">IF(G92&gt;0,"НУ","")</f>
        <v/>
      </c>
      <c r="H91" s="183" t="str">
        <f aca="false">IF(H92&gt;0,"НУ","")</f>
        <v/>
      </c>
      <c r="I91" s="183" t="str">
        <f aca="false">IF(I92&gt;0,"НУ","")</f>
        <v/>
      </c>
      <c r="J91" s="183" t="str">
        <f aca="false">IF(J92&gt;0,"НУ","")</f>
        <v/>
      </c>
      <c r="K91" s="183" t="str">
        <f aca="false">IF(K92&gt;0,"НУ","")</f>
        <v/>
      </c>
      <c r="L91" s="183" t="str">
        <f aca="false">IF(L92&gt;0,"НУ","")</f>
        <v/>
      </c>
      <c r="M91" s="183" t="str">
        <f aca="false">IF(M92&gt;0,"НУ","")</f>
        <v/>
      </c>
      <c r="N91" s="183" t="str">
        <f aca="false">IF(N92&gt;0,"НУ","")</f>
        <v/>
      </c>
      <c r="O91" s="183" t="str">
        <f aca="false">IF(O92&gt;0,"НУ","")</f>
        <v/>
      </c>
      <c r="P91" s="183" t="str">
        <f aca="false">IF(P92&gt;0,"НУ","")</f>
        <v/>
      </c>
      <c r="Q91" s="183" t="str">
        <f aca="false">IF(Q92&gt;0,"НУ","")</f>
        <v/>
      </c>
      <c r="R91" s="183" t="str">
        <f aca="false">IF(R92&gt;0,"НУ","")</f>
        <v/>
      </c>
      <c r="S91" s="183" t="str">
        <f aca="false">IF(S92&gt;0,"НУ","")</f>
        <v/>
      </c>
      <c r="T91" s="183" t="str">
        <f aca="false">IF(T92&gt;0,"НУ","")</f>
        <v/>
      </c>
      <c r="U91" s="183" t="str">
        <f aca="false">IF(U92&gt;0,"НУ","")</f>
        <v/>
      </c>
      <c r="V91" s="183" t="str">
        <f aca="false">IF(V92&gt;0,"НУ","")</f>
        <v/>
      </c>
      <c r="W91" s="183" t="str">
        <f aca="false">IF(W92&gt;0,"НУ","")</f>
        <v/>
      </c>
      <c r="X91" s="183" t="str">
        <f aca="false">IF(X92&gt;0,"НУ","")</f>
        <v/>
      </c>
      <c r="Y91" s="183" t="str">
        <f aca="false">IF(Y92&gt;0,"НУ","")</f>
        <v/>
      </c>
      <c r="Z91" s="183" t="str">
        <f aca="false">IF(Z92&gt;0,"НУ","")</f>
        <v/>
      </c>
      <c r="AA91" s="183" t="str">
        <f aca="false">IF(AA92&gt;0,"НУ","")</f>
        <v/>
      </c>
      <c r="AB91" s="183" t="str">
        <f aca="false">IF(AB92&gt;0,"НУ","")</f>
        <v/>
      </c>
      <c r="AC91" s="183" t="str">
        <f aca="false">IF(AC92&gt;0,"НУ","")</f>
        <v/>
      </c>
      <c r="AD91" s="183" t="str">
        <f aca="false">IF(AD92&gt;0,"НУ","")</f>
        <v/>
      </c>
      <c r="AE91" s="183" t="str">
        <f aca="false">IF(AE92&gt;0,"НУ","")</f>
        <v/>
      </c>
      <c r="AF91" s="183" t="str">
        <f aca="false">IF(AF92&gt;0,"НУ","")</f>
        <v/>
      </c>
      <c r="AG91" s="183" t="str">
        <f aca="false">IF(AG92&gt;0,"НУ","")</f>
        <v/>
      </c>
      <c r="AH91" s="183" t="str">
        <f aca="false">IF(AH92&gt;0,"НУ","")</f>
        <v/>
      </c>
      <c r="AI91" s="183" t="str">
        <f aca="false">IF(AI92&gt;0,"НУ","")</f>
        <v/>
      </c>
      <c r="AJ91" s="183" t="str">
        <f aca="false">IF(AJ92&gt;0,"НУ","")</f>
        <v/>
      </c>
      <c r="AK91" s="93"/>
      <c r="AL91" s="94"/>
      <c r="AM91" s="95"/>
      <c r="AN91" s="96"/>
      <c r="AO91" s="70"/>
      <c r="AP91" s="70"/>
      <c r="AQ91" s="70"/>
      <c r="AR91" s="98"/>
      <c r="AS91" s="98"/>
      <c r="AT91" s="98"/>
      <c r="AU91" s="98"/>
      <c r="AV91" s="98"/>
      <c r="AW91" s="98"/>
      <c r="AX91" s="98"/>
      <c r="AY91" s="99"/>
      <c r="AZ91" s="99"/>
      <c r="BA91" s="73"/>
    </row>
    <row r="92" customFormat="false" ht="15" hidden="false" customHeight="true" outlineLevel="0" collapsed="false">
      <c r="A92" s="57"/>
      <c r="B92" s="58"/>
      <c r="C92" s="102"/>
      <c r="D92" s="60"/>
      <c r="E92" s="101"/>
      <c r="F92" s="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  <c r="X92" s="187"/>
      <c r="Y92" s="187"/>
      <c r="Z92" s="187"/>
      <c r="AA92" s="187"/>
      <c r="AB92" s="187"/>
      <c r="AC92" s="187"/>
      <c r="AD92" s="187"/>
      <c r="AE92" s="187"/>
      <c r="AF92" s="187"/>
      <c r="AG92" s="187"/>
      <c r="AH92" s="187"/>
      <c r="AI92" s="187"/>
      <c r="AJ92" s="187"/>
      <c r="AK92" s="93"/>
      <c r="AL92" s="94"/>
      <c r="AM92" s="95"/>
      <c r="AN92" s="96"/>
      <c r="AO92" s="70"/>
      <c r="AP92" s="70"/>
      <c r="AQ92" s="70"/>
      <c r="AR92" s="98"/>
      <c r="AS92" s="98"/>
      <c r="AT92" s="98"/>
      <c r="AU92" s="98"/>
      <c r="AV92" s="98"/>
      <c r="AW92" s="98"/>
      <c r="AX92" s="98"/>
      <c r="AY92" s="99"/>
      <c r="AZ92" s="99"/>
      <c r="BA92" s="73"/>
    </row>
    <row r="93" customFormat="false" ht="15" hidden="false" customHeight="true" outlineLevel="0" collapsed="false">
      <c r="A93" s="57" t="n">
        <v>21</v>
      </c>
      <c r="B93" s="58" t="str">
        <f aca="false">IFERROR(VLOOKUP($C93,Списки!$A$1:$C$3999,2,0),"")</f>
        <v/>
      </c>
      <c r="C93" s="102"/>
      <c r="D93" s="60" t="str">
        <f aca="false">IFERROR(VLOOKUP($C93,Списки!$A$1:$C$3999,3,0),"")</f>
        <v/>
      </c>
      <c r="E93" s="92"/>
      <c r="F93" s="61" t="str">
        <f aca="false">VLOOKUP(F$11,Графік!$I$5:$L$32,3,0)</f>
        <v>Р</v>
      </c>
      <c r="G93" s="62" t="str">
        <f aca="false">VLOOKUP(G$11,Графік!$I$5:$L$32,3,0)</f>
        <v>Р</v>
      </c>
      <c r="H93" s="62" t="str">
        <f aca="false">VLOOKUP(H$11,Графік!$I$5:$L$32,3,0)</f>
        <v>Р</v>
      </c>
      <c r="I93" s="62" t="str">
        <f aca="false">VLOOKUP(I$11,Графік!$I$5:$L$32,3,0)</f>
        <v>Р</v>
      </c>
      <c r="J93" s="62" t="str">
        <f aca="false">VLOOKUP(J$11,Графік!$I$5:$L$32,3,0)</f>
        <v>ВВ</v>
      </c>
      <c r="K93" s="62" t="str">
        <f aca="false">VLOOKUP(K$11,Графік!$I$5:$L$32,3,0)</f>
        <v>ВВ</v>
      </c>
      <c r="L93" s="62" t="str">
        <f aca="false">VLOOKUP(L$11,Графік!$I$5:$L$32,3,0)</f>
        <v>Р</v>
      </c>
      <c r="M93" s="62" t="str">
        <f aca="false">VLOOKUP(M$11,Графік!$I$5:$L$32,3,0)</f>
        <v>Р</v>
      </c>
      <c r="N93" s="62" t="str">
        <f aca="false">VLOOKUP(N$11,Графік!$I$5:$L$32,3,0)</f>
        <v>Р</v>
      </c>
      <c r="O93" s="62" t="str">
        <f aca="false">VLOOKUP(O$11,Графік!$I$5:$L$32,3,0)</f>
        <v>Р</v>
      </c>
      <c r="P93" s="62" t="str">
        <f aca="false">VLOOKUP(P$11,Графік!$I$5:$L$32,3,0)</f>
        <v>ВВ</v>
      </c>
      <c r="Q93" s="62" t="str">
        <f aca="false">VLOOKUP(Q$11,Графік!$I$5:$L$32,3,0)</f>
        <v>ВВ</v>
      </c>
      <c r="R93" s="62" t="str">
        <f aca="false">VLOOKUP(R$11,Графік!$I$5:$L$32,3,0)</f>
        <v>Р</v>
      </c>
      <c r="S93" s="62" t="str">
        <f aca="false">VLOOKUP(S$11,Графік!$I$5:$L$32,3,0)</f>
        <v>Р</v>
      </c>
      <c r="T93" s="62" t="str">
        <f aca="false">VLOOKUP(T$11,Графік!$I$5:$L$32,3,0)</f>
        <v>Р</v>
      </c>
      <c r="U93" s="62" t="str">
        <f aca="false">VLOOKUP(U$11,Графік!$I$5:$L$32,3,0)</f>
        <v>Р</v>
      </c>
      <c r="V93" s="62" t="str">
        <f aca="false">VLOOKUP(V$11,Графік!$I$5:$L$32,3,0)</f>
        <v>ВВ</v>
      </c>
      <c r="W93" s="62" t="str">
        <f aca="false">VLOOKUP(W$11,Графік!$I$5:$L$32,3,0)</f>
        <v>ВВ</v>
      </c>
      <c r="X93" s="62" t="str">
        <f aca="false">VLOOKUP(X$11,Графік!$I$5:$L$32,3,0)</f>
        <v>Р</v>
      </c>
      <c r="Y93" s="62" t="str">
        <f aca="false">VLOOKUP(Y$11,Графік!$I$5:$L$32,3,0)</f>
        <v>Р</v>
      </c>
      <c r="Z93" s="62" t="str">
        <f aca="false">VLOOKUP(Z$11,Графік!$I$5:$L$32,3,0)</f>
        <v>Р</v>
      </c>
      <c r="AA93" s="62" t="str">
        <f aca="false">VLOOKUP(AA$11,Графік!$I$5:$L$32,3,0)</f>
        <v>Р</v>
      </c>
      <c r="AB93" s="62" t="str">
        <f aca="false">VLOOKUP(AB$11,Графік!$I$5:$L$32,3,0)</f>
        <v>ВВ</v>
      </c>
      <c r="AC93" s="62" t="str">
        <f aca="false">VLOOKUP(AC$11,Графік!$I$5:$L$32,3,0)</f>
        <v>ВВ</v>
      </c>
      <c r="AD93" s="62" t="str">
        <f aca="false">VLOOKUP(AD$11,Графік!$I$5:$L$32,3,0)</f>
        <v>Р</v>
      </c>
      <c r="AE93" s="62" t="str">
        <f aca="false">VLOOKUP(AE$11,Графік!$I$5:$L$32,3,0)</f>
        <v>Р</v>
      </c>
      <c r="AF93" s="62" t="str">
        <f aca="false">VLOOKUP(AF$11,Графік!$I$5:$L$32,3,0)</f>
        <v>Р</v>
      </c>
      <c r="AG93" s="62" t="str">
        <f aca="false">VLOOKUP(AG$11,Графік!$I$5:$L$32,3,0)</f>
        <v>Р</v>
      </c>
      <c r="AH93" s="62"/>
      <c r="AI93" s="62"/>
      <c r="AJ93" s="62"/>
      <c r="AK93" s="93" t="n">
        <f aca="false">SUMIF($F93:$AJ96,"Р",$F94:$AJ94)</f>
        <v>160</v>
      </c>
      <c r="AL93" s="94" t="n">
        <f aca="false">SUMIF($F95:$AJ96,"НУ",$F96:$AJ96)</f>
        <v>0</v>
      </c>
      <c r="AM93" s="95" t="n">
        <f aca="false">SUMIF(F93:AJ96,"РВ",F94:AJ94)</f>
        <v>0</v>
      </c>
      <c r="AN93" s="96" t="n">
        <f aca="false">AK93+AL93+AM93</f>
        <v>160</v>
      </c>
      <c r="AO93" s="70" t="n">
        <f aca="false">COUNTIF($F93:$AJ96,"=Р")</f>
        <v>20</v>
      </c>
      <c r="AP93" s="97" t="n">
        <f aca="false">COUNTIF($F93:$AJ96,"=ВВ")</f>
        <v>8</v>
      </c>
      <c r="AQ93" s="97" t="n">
        <f aca="false">COUNTIF($F93:$AJ96,"=В")</f>
        <v>0</v>
      </c>
      <c r="AR93" s="98" t="n">
        <f aca="false">COUNTIF($F93:$AJ96,"=НА")</f>
        <v>0</v>
      </c>
      <c r="AS93" s="98" t="n">
        <f aca="false">COUNTIF(F93:AJ96,"=ТН")</f>
        <v>0</v>
      </c>
      <c r="AT93" s="98" t="n">
        <f aca="false">COUNTIF($F93:$AJ96,"=ВД")</f>
        <v>0</v>
      </c>
      <c r="AU93" s="98" t="n">
        <f aca="false">COUNTIF($F93:$AJ96,"=ВП")</f>
        <v>0</v>
      </c>
      <c r="AV93" s="98" t="n">
        <f aca="false">COUNTIF($F93:$AJ96,"=ДД")</f>
        <v>0</v>
      </c>
      <c r="AW93" s="98" t="n">
        <f aca="false">COUNTIF($F93:$AJ96,"=П")</f>
        <v>0</v>
      </c>
      <c r="AX93" s="98" t="n">
        <f aca="false">COUNTIF($F93:$AJ96,"=ПР")</f>
        <v>0</v>
      </c>
      <c r="AY93" s="99" t="n">
        <f aca="false">COUNTIF($F93:$AJ96,"=І")</f>
        <v>0</v>
      </c>
      <c r="AZ93" s="99" t="n">
        <f aca="false">COUNTIF($F93:$AJ96,"=НЗ")</f>
        <v>0</v>
      </c>
      <c r="BA93" s="73" t="str">
        <f aca="false">IF(C93&gt;1,Графік!$L$36,"")</f>
        <v/>
      </c>
    </row>
    <row r="94" customFormat="false" ht="15" hidden="false" customHeight="true" outlineLevel="0" collapsed="false">
      <c r="A94" s="57"/>
      <c r="B94" s="58"/>
      <c r="C94" s="102"/>
      <c r="D94" s="60"/>
      <c r="E94" s="100"/>
      <c r="F94" s="75" t="n">
        <f aca="false">IF(F93="Р",8,"")</f>
        <v>8</v>
      </c>
      <c r="G94" s="170" t="n">
        <f aca="false">IF(G93="Р",8,"")</f>
        <v>8</v>
      </c>
      <c r="H94" s="170" t="n">
        <f aca="false">IF(H93="Р",8,"")</f>
        <v>8</v>
      </c>
      <c r="I94" s="170" t="n">
        <f aca="false">IF(I93="Р",8,"")</f>
        <v>8</v>
      </c>
      <c r="J94" s="170" t="str">
        <f aca="false">IF(J93="Р",8,"")</f>
        <v/>
      </c>
      <c r="K94" s="170" t="str">
        <f aca="false">IF(K93="Р",8,"")</f>
        <v/>
      </c>
      <c r="L94" s="170" t="n">
        <f aca="false">IF(L93="Р",8,"")</f>
        <v>8</v>
      </c>
      <c r="M94" s="170" t="n">
        <f aca="false">IF(M93="Р",8,"")</f>
        <v>8</v>
      </c>
      <c r="N94" s="170" t="n">
        <f aca="false">IF(N93="Р",8,"")</f>
        <v>8</v>
      </c>
      <c r="O94" s="170" t="n">
        <f aca="false">IF(O93="Р",8,"")</f>
        <v>8</v>
      </c>
      <c r="P94" s="170" t="str">
        <f aca="false">IF(P93="Р",8,"")</f>
        <v/>
      </c>
      <c r="Q94" s="170" t="str">
        <f aca="false">IF(Q93="Р",8,"")</f>
        <v/>
      </c>
      <c r="R94" s="170" t="n">
        <f aca="false">IF(R93="Р",8,"")</f>
        <v>8</v>
      </c>
      <c r="S94" s="170" t="n">
        <f aca="false">IF(S93="Р",8,"")</f>
        <v>8</v>
      </c>
      <c r="T94" s="170" t="n">
        <f aca="false">IF(T93="Р",8,"")</f>
        <v>8</v>
      </c>
      <c r="U94" s="170" t="n">
        <f aca="false">IF(U93="Р",8,"")</f>
        <v>8</v>
      </c>
      <c r="V94" s="170" t="str">
        <f aca="false">IF(V93="Р",8,"")</f>
        <v/>
      </c>
      <c r="W94" s="170" t="str">
        <f aca="false">IF(W93="Р",8,"")</f>
        <v/>
      </c>
      <c r="X94" s="170" t="n">
        <f aca="false">IF(X93="Р",8,"")</f>
        <v>8</v>
      </c>
      <c r="Y94" s="170" t="n">
        <f aca="false">IF(Y93="Р",8,"")</f>
        <v>8</v>
      </c>
      <c r="Z94" s="170" t="n">
        <f aca="false">IF(Z93="Р",8,"")</f>
        <v>8</v>
      </c>
      <c r="AA94" s="170" t="n">
        <f aca="false">IF(AA93="Р",8,"")</f>
        <v>8</v>
      </c>
      <c r="AB94" s="170" t="str">
        <f aca="false">IF(AB93="Р",8,"")</f>
        <v/>
      </c>
      <c r="AC94" s="170" t="str">
        <f aca="false">IF(AC93="Р",8,"")</f>
        <v/>
      </c>
      <c r="AD94" s="170" t="n">
        <f aca="false">IF(AD93="Р",8,"")</f>
        <v>8</v>
      </c>
      <c r="AE94" s="170" t="n">
        <f aca="false">IF(AE93="Р",8,"")</f>
        <v>8</v>
      </c>
      <c r="AF94" s="170" t="n">
        <f aca="false">IF(AF93="Р",8,"")</f>
        <v>8</v>
      </c>
      <c r="AG94" s="170" t="n">
        <f aca="false">IF(AG93="Р",8,"")</f>
        <v>8</v>
      </c>
      <c r="AH94" s="170"/>
      <c r="AI94" s="170"/>
      <c r="AJ94" s="170"/>
      <c r="AK94" s="93"/>
      <c r="AL94" s="94"/>
      <c r="AM94" s="95"/>
      <c r="AN94" s="96"/>
      <c r="AO94" s="70"/>
      <c r="AP94" s="70"/>
      <c r="AQ94" s="70"/>
      <c r="AR94" s="98"/>
      <c r="AS94" s="98"/>
      <c r="AT94" s="98"/>
      <c r="AU94" s="98"/>
      <c r="AV94" s="98"/>
      <c r="AW94" s="98"/>
      <c r="AX94" s="98"/>
      <c r="AY94" s="99"/>
      <c r="AZ94" s="99"/>
      <c r="BA94" s="73"/>
    </row>
    <row r="95" customFormat="false" ht="13.9" hidden="false" customHeight="true" outlineLevel="0" collapsed="false">
      <c r="A95" s="57"/>
      <c r="B95" s="58"/>
      <c r="C95" s="102"/>
      <c r="D95" s="60"/>
      <c r="E95" s="100"/>
      <c r="F95" s="81" t="str">
        <f aca="false">IF(F96&gt;0,"НУ","")</f>
        <v/>
      </c>
      <c r="G95" s="183" t="str">
        <f aca="false">IF(G96&gt;0,"НУ","")</f>
        <v/>
      </c>
      <c r="H95" s="183" t="str">
        <f aca="false">IF(H96&gt;0,"НУ","")</f>
        <v/>
      </c>
      <c r="I95" s="183" t="str">
        <f aca="false">IF(I96&gt;0,"НУ","")</f>
        <v/>
      </c>
      <c r="J95" s="183" t="str">
        <f aca="false">IF(J96&gt;0,"НУ","")</f>
        <v/>
      </c>
      <c r="K95" s="183" t="str">
        <f aca="false">IF(K96&gt;0,"НУ","")</f>
        <v/>
      </c>
      <c r="L95" s="183" t="str">
        <f aca="false">IF(L96&gt;0,"НУ","")</f>
        <v/>
      </c>
      <c r="M95" s="183" t="str">
        <f aca="false">IF(M96&gt;0,"НУ","")</f>
        <v/>
      </c>
      <c r="N95" s="183" t="str">
        <f aca="false">IF(N96&gt;0,"НУ","")</f>
        <v/>
      </c>
      <c r="O95" s="183" t="str">
        <f aca="false">IF(O96&gt;0,"НУ","")</f>
        <v/>
      </c>
      <c r="P95" s="183" t="str">
        <f aca="false">IF(P96&gt;0,"НУ","")</f>
        <v/>
      </c>
      <c r="Q95" s="183" t="str">
        <f aca="false">IF(Q96&gt;0,"НУ","")</f>
        <v/>
      </c>
      <c r="R95" s="183" t="str">
        <f aca="false">IF(R96&gt;0,"НУ","")</f>
        <v/>
      </c>
      <c r="S95" s="183" t="str">
        <f aca="false">IF(S96&gt;0,"НУ","")</f>
        <v/>
      </c>
      <c r="T95" s="183" t="str">
        <f aca="false">IF(T96&gt;0,"НУ","")</f>
        <v/>
      </c>
      <c r="U95" s="183" t="str">
        <f aca="false">IF(U96&gt;0,"НУ","")</f>
        <v/>
      </c>
      <c r="V95" s="183" t="str">
        <f aca="false">IF(V96&gt;0,"НУ","")</f>
        <v/>
      </c>
      <c r="W95" s="183" t="str">
        <f aca="false">IF(W96&gt;0,"НУ","")</f>
        <v/>
      </c>
      <c r="X95" s="183" t="str">
        <f aca="false">IF(X96&gt;0,"НУ","")</f>
        <v/>
      </c>
      <c r="Y95" s="183" t="str">
        <f aca="false">IF(Y96&gt;0,"НУ","")</f>
        <v/>
      </c>
      <c r="Z95" s="183" t="str">
        <f aca="false">IF(Z96&gt;0,"НУ","")</f>
        <v/>
      </c>
      <c r="AA95" s="183" t="str">
        <f aca="false">IF(AA96&gt;0,"НУ","")</f>
        <v/>
      </c>
      <c r="AB95" s="183" t="str">
        <f aca="false">IF(AB96&gt;0,"НУ","")</f>
        <v/>
      </c>
      <c r="AC95" s="183" t="str">
        <f aca="false">IF(AC96&gt;0,"НУ","")</f>
        <v/>
      </c>
      <c r="AD95" s="183" t="str">
        <f aca="false">IF(AD96&gt;0,"НУ","")</f>
        <v/>
      </c>
      <c r="AE95" s="183" t="str">
        <f aca="false">IF(AE96&gt;0,"НУ","")</f>
        <v/>
      </c>
      <c r="AF95" s="183" t="str">
        <f aca="false">IF(AF96&gt;0,"НУ","")</f>
        <v/>
      </c>
      <c r="AG95" s="183" t="str">
        <f aca="false">IF(AG96&gt;0,"НУ","")</f>
        <v/>
      </c>
      <c r="AH95" s="183" t="str">
        <f aca="false">IF(AH96&gt;0,"НУ","")</f>
        <v/>
      </c>
      <c r="AI95" s="183" t="str">
        <f aca="false">IF(AI96&gt;0,"НУ","")</f>
        <v/>
      </c>
      <c r="AJ95" s="183" t="str">
        <f aca="false">IF(AJ96&gt;0,"НУ","")</f>
        <v/>
      </c>
      <c r="AK95" s="93"/>
      <c r="AL95" s="94"/>
      <c r="AM95" s="95"/>
      <c r="AN95" s="96"/>
      <c r="AO95" s="70"/>
      <c r="AP95" s="70"/>
      <c r="AQ95" s="70"/>
      <c r="AR95" s="98"/>
      <c r="AS95" s="98"/>
      <c r="AT95" s="98"/>
      <c r="AU95" s="98"/>
      <c r="AV95" s="98"/>
      <c r="AW95" s="98"/>
      <c r="AX95" s="98"/>
      <c r="AY95" s="99"/>
      <c r="AZ95" s="99"/>
      <c r="BA95" s="73"/>
    </row>
    <row r="96" customFormat="false" ht="12.75" hidden="false" customHeight="true" outlineLevel="0" collapsed="false">
      <c r="A96" s="57"/>
      <c r="B96" s="58"/>
      <c r="C96" s="102"/>
      <c r="D96" s="60"/>
      <c r="E96" s="101"/>
      <c r="F96" s="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  <c r="X96" s="187"/>
      <c r="Y96" s="187"/>
      <c r="Z96" s="187"/>
      <c r="AA96" s="187"/>
      <c r="AB96" s="187"/>
      <c r="AC96" s="187"/>
      <c r="AD96" s="187"/>
      <c r="AE96" s="187"/>
      <c r="AF96" s="187"/>
      <c r="AG96" s="187"/>
      <c r="AH96" s="187"/>
      <c r="AI96" s="187"/>
      <c r="AJ96" s="187"/>
      <c r="AK96" s="93"/>
      <c r="AL96" s="94"/>
      <c r="AM96" s="95"/>
      <c r="AN96" s="96"/>
      <c r="AO96" s="70"/>
      <c r="AP96" s="70"/>
      <c r="AQ96" s="70"/>
      <c r="AR96" s="98"/>
      <c r="AS96" s="98"/>
      <c r="AT96" s="98"/>
      <c r="AU96" s="98"/>
      <c r="AV96" s="98"/>
      <c r="AW96" s="98"/>
      <c r="AX96" s="98"/>
      <c r="AY96" s="99"/>
      <c r="AZ96" s="99"/>
      <c r="BA96" s="73"/>
    </row>
    <row r="97" s="40" customFormat="true" ht="12" hidden="false" customHeight="true" outlineLevel="0" collapsed="false">
      <c r="A97" s="57" t="n">
        <v>22</v>
      </c>
      <c r="B97" s="58" t="str">
        <f aca="false">IFERROR(VLOOKUP($C97,Списки!$A$1:$C$3999,2,0),"")</f>
        <v/>
      </c>
      <c r="C97" s="102"/>
      <c r="D97" s="60" t="str">
        <f aca="false">IFERROR(VLOOKUP($C97,Списки!$A$1:$C$3999,3,0),"")</f>
        <v/>
      </c>
      <c r="E97" s="92"/>
      <c r="F97" s="61" t="str">
        <f aca="false">VLOOKUP(F$11,Графік!$I$5:$L$32,3,0)</f>
        <v>Р</v>
      </c>
      <c r="G97" s="62" t="str">
        <f aca="false">VLOOKUP(G$11,Графік!$I$5:$L$32,3,0)</f>
        <v>Р</v>
      </c>
      <c r="H97" s="62" t="str">
        <f aca="false">VLOOKUP(H$11,Графік!$I$5:$L$32,3,0)</f>
        <v>Р</v>
      </c>
      <c r="I97" s="62" t="str">
        <f aca="false">VLOOKUP(I$11,Графік!$I$5:$L$32,3,0)</f>
        <v>Р</v>
      </c>
      <c r="J97" s="62" t="str">
        <f aca="false">VLOOKUP(J$11,Графік!$I$5:$L$32,3,0)</f>
        <v>ВВ</v>
      </c>
      <c r="K97" s="62" t="str">
        <f aca="false">VLOOKUP(K$11,Графік!$I$5:$L$32,3,0)</f>
        <v>ВВ</v>
      </c>
      <c r="L97" s="62" t="str">
        <f aca="false">VLOOKUP(L$11,Графік!$I$5:$L$32,3,0)</f>
        <v>Р</v>
      </c>
      <c r="M97" s="62" t="str">
        <f aca="false">VLOOKUP(M$11,Графік!$I$5:$L$32,3,0)</f>
        <v>Р</v>
      </c>
      <c r="N97" s="62" t="str">
        <f aca="false">VLOOKUP(N$11,Графік!$I$5:$L$32,3,0)</f>
        <v>Р</v>
      </c>
      <c r="O97" s="62" t="str">
        <f aca="false">VLOOKUP(O$11,Графік!$I$5:$L$32,3,0)</f>
        <v>Р</v>
      </c>
      <c r="P97" s="62" t="str">
        <f aca="false">VLOOKUP(P$11,Графік!$I$5:$L$32,3,0)</f>
        <v>ВВ</v>
      </c>
      <c r="Q97" s="62" t="str">
        <f aca="false">VLOOKUP(Q$11,Графік!$I$5:$L$32,3,0)</f>
        <v>ВВ</v>
      </c>
      <c r="R97" s="62" t="str">
        <f aca="false">VLOOKUP(R$11,Графік!$I$5:$L$32,3,0)</f>
        <v>Р</v>
      </c>
      <c r="S97" s="62" t="str">
        <f aca="false">VLOOKUP(S$11,Графік!$I$5:$L$32,3,0)</f>
        <v>Р</v>
      </c>
      <c r="T97" s="62" t="str">
        <f aca="false">VLOOKUP(T$11,Графік!$I$5:$L$32,3,0)</f>
        <v>Р</v>
      </c>
      <c r="U97" s="62" t="str">
        <f aca="false">VLOOKUP(U$11,Графік!$I$5:$L$32,3,0)</f>
        <v>Р</v>
      </c>
      <c r="V97" s="62" t="str">
        <f aca="false">VLOOKUP(V$11,Графік!$I$5:$L$32,3,0)</f>
        <v>ВВ</v>
      </c>
      <c r="W97" s="62" t="str">
        <f aca="false">VLOOKUP(W$11,Графік!$I$5:$L$32,3,0)</f>
        <v>ВВ</v>
      </c>
      <c r="X97" s="62" t="str">
        <f aca="false">VLOOKUP(X$11,Графік!$I$5:$L$32,3,0)</f>
        <v>Р</v>
      </c>
      <c r="Y97" s="62" t="str">
        <f aca="false">VLOOKUP(Y$11,Графік!$I$5:$L$32,3,0)</f>
        <v>Р</v>
      </c>
      <c r="Z97" s="62" t="str">
        <f aca="false">VLOOKUP(Z$11,Графік!$I$5:$L$32,3,0)</f>
        <v>Р</v>
      </c>
      <c r="AA97" s="62" t="str">
        <f aca="false">VLOOKUP(AA$11,Графік!$I$5:$L$32,3,0)</f>
        <v>Р</v>
      </c>
      <c r="AB97" s="62" t="str">
        <f aca="false">VLOOKUP(AB$11,Графік!$I$5:$L$32,3,0)</f>
        <v>ВВ</v>
      </c>
      <c r="AC97" s="62" t="str">
        <f aca="false">VLOOKUP(AC$11,Графік!$I$5:$L$32,3,0)</f>
        <v>ВВ</v>
      </c>
      <c r="AD97" s="62" t="str">
        <f aca="false">VLOOKUP(AD$11,Графік!$I$5:$L$32,3,0)</f>
        <v>Р</v>
      </c>
      <c r="AE97" s="62" t="str">
        <f aca="false">VLOOKUP(AE$11,Графік!$I$5:$L$32,3,0)</f>
        <v>Р</v>
      </c>
      <c r="AF97" s="62" t="str">
        <f aca="false">VLOOKUP(AF$11,Графік!$I$5:$L$32,3,0)</f>
        <v>Р</v>
      </c>
      <c r="AG97" s="62" t="str">
        <f aca="false">VLOOKUP(AG$11,Графік!$I$5:$L$32,3,0)</f>
        <v>Р</v>
      </c>
      <c r="AH97" s="62"/>
      <c r="AI97" s="62"/>
      <c r="AJ97" s="62"/>
      <c r="AK97" s="93" t="n">
        <f aca="false">SUMIF($F97:$AJ100,"Р",$F98:$AJ98)</f>
        <v>160</v>
      </c>
      <c r="AL97" s="94" t="n">
        <f aca="false">SUMIF($F99:$AJ100,"НУ",$F100:$AJ100)</f>
        <v>0</v>
      </c>
      <c r="AM97" s="95" t="n">
        <f aca="false">SUMIF(F97:AJ100,"РВ",F98:AJ98)</f>
        <v>0</v>
      </c>
      <c r="AN97" s="96" t="n">
        <f aca="false">AK97+AL97+AM97</f>
        <v>160</v>
      </c>
      <c r="AO97" s="70" t="n">
        <f aca="false">COUNTIF($F97:$AJ100,"=Р")</f>
        <v>20</v>
      </c>
      <c r="AP97" s="97" t="n">
        <f aca="false">COUNTIF($F97:$AJ100,"=ВВ")</f>
        <v>8</v>
      </c>
      <c r="AQ97" s="97" t="n">
        <f aca="false">COUNTIF($F97:$AJ100,"=В")</f>
        <v>0</v>
      </c>
      <c r="AR97" s="98" t="n">
        <f aca="false">COUNTIF($F97:$AJ100,"=НА")</f>
        <v>0</v>
      </c>
      <c r="AS97" s="98" t="n">
        <f aca="false">COUNTIF(F97:AJ100,"=ТН")</f>
        <v>0</v>
      </c>
      <c r="AT97" s="98" t="n">
        <f aca="false">COUNTIF($F97:$AJ100,"=ВД")</f>
        <v>0</v>
      </c>
      <c r="AU97" s="98" t="n">
        <f aca="false">COUNTIF($F97:$AJ100,"=ВП")</f>
        <v>0</v>
      </c>
      <c r="AV97" s="98" t="n">
        <f aca="false">COUNTIF($F97:$AJ100,"=ДД")</f>
        <v>0</v>
      </c>
      <c r="AW97" s="98" t="n">
        <f aca="false">COUNTIF($F97:$AJ100,"=П")</f>
        <v>0</v>
      </c>
      <c r="AX97" s="98" t="n">
        <f aca="false">COUNTIF($F97:$AJ100,"=ПР")</f>
        <v>0</v>
      </c>
      <c r="AY97" s="99" t="n">
        <f aca="false">COUNTIF($F97:$AJ100,"=І")</f>
        <v>0</v>
      </c>
      <c r="AZ97" s="99" t="n">
        <f aca="false">COUNTIF($F97:$AJ100,"=НЗ")</f>
        <v>0</v>
      </c>
      <c r="BA97" s="73" t="str">
        <f aca="false">IF(C97&gt;1,Графік!$L$36,"")</f>
        <v/>
      </c>
    </row>
    <row r="98" customFormat="false" ht="15.75" hidden="false" customHeight="true" outlineLevel="0" collapsed="false">
      <c r="A98" s="57"/>
      <c r="B98" s="58"/>
      <c r="C98" s="102"/>
      <c r="D98" s="60"/>
      <c r="E98" s="100"/>
      <c r="F98" s="75" t="n">
        <f aca="false">IF(F97="Р",8,"")</f>
        <v>8</v>
      </c>
      <c r="G98" s="170" t="n">
        <f aca="false">IF(G97="Р",8,"")</f>
        <v>8</v>
      </c>
      <c r="H98" s="170" t="n">
        <f aca="false">IF(H97="Р",8,"")</f>
        <v>8</v>
      </c>
      <c r="I98" s="170" t="n">
        <f aca="false">IF(I97="Р",8,"")</f>
        <v>8</v>
      </c>
      <c r="J98" s="170" t="str">
        <f aca="false">IF(J97="Р",8,"")</f>
        <v/>
      </c>
      <c r="K98" s="170" t="str">
        <f aca="false">IF(K97="Р",8,"")</f>
        <v/>
      </c>
      <c r="L98" s="170" t="n">
        <f aca="false">IF(L97="Р",8,"")</f>
        <v>8</v>
      </c>
      <c r="M98" s="170" t="n">
        <f aca="false">IF(M97="Р",8,"")</f>
        <v>8</v>
      </c>
      <c r="N98" s="170" t="n">
        <f aca="false">IF(N97="Р",8,"")</f>
        <v>8</v>
      </c>
      <c r="O98" s="170" t="n">
        <f aca="false">IF(O97="Р",8,"")</f>
        <v>8</v>
      </c>
      <c r="P98" s="170" t="str">
        <f aca="false">IF(P97="Р",8,"")</f>
        <v/>
      </c>
      <c r="Q98" s="170" t="str">
        <f aca="false">IF(Q97="Р",8,"")</f>
        <v/>
      </c>
      <c r="R98" s="170" t="n">
        <f aca="false">IF(R97="Р",8,"")</f>
        <v>8</v>
      </c>
      <c r="S98" s="170" t="n">
        <f aca="false">IF(S97="Р",8,"")</f>
        <v>8</v>
      </c>
      <c r="T98" s="170" t="n">
        <f aca="false">IF(T97="Р",8,"")</f>
        <v>8</v>
      </c>
      <c r="U98" s="170" t="n">
        <f aca="false">IF(U97="Р",8,"")</f>
        <v>8</v>
      </c>
      <c r="V98" s="170" t="str">
        <f aca="false">IF(V97="Р",8,"")</f>
        <v/>
      </c>
      <c r="W98" s="170" t="str">
        <f aca="false">IF(W97="Р",8,"")</f>
        <v/>
      </c>
      <c r="X98" s="170" t="n">
        <f aca="false">IF(X97="Р",8,"")</f>
        <v>8</v>
      </c>
      <c r="Y98" s="170" t="n">
        <f aca="false">IF(Y97="Р",8,"")</f>
        <v>8</v>
      </c>
      <c r="Z98" s="170" t="n">
        <f aca="false">IF(Z97="Р",8,"")</f>
        <v>8</v>
      </c>
      <c r="AA98" s="170" t="n">
        <f aca="false">IF(AA97="Р",8,"")</f>
        <v>8</v>
      </c>
      <c r="AB98" s="170" t="str">
        <f aca="false">IF(AB97="Р",8,"")</f>
        <v/>
      </c>
      <c r="AC98" s="170" t="str">
        <f aca="false">IF(AC97="Р",8,"")</f>
        <v/>
      </c>
      <c r="AD98" s="170" t="n">
        <f aca="false">IF(AD97="Р",8,"")</f>
        <v>8</v>
      </c>
      <c r="AE98" s="170" t="n">
        <f aca="false">IF(AE97="Р",8,"")</f>
        <v>8</v>
      </c>
      <c r="AF98" s="170" t="n">
        <f aca="false">IF(AF97="Р",8,"")</f>
        <v>8</v>
      </c>
      <c r="AG98" s="170" t="n">
        <f aca="false">IF(AG97="Р",8,"")</f>
        <v>8</v>
      </c>
      <c r="AH98" s="170"/>
      <c r="AI98" s="170"/>
      <c r="AJ98" s="170"/>
      <c r="AK98" s="93"/>
      <c r="AL98" s="94"/>
      <c r="AM98" s="95"/>
      <c r="AN98" s="96"/>
      <c r="AO98" s="70"/>
      <c r="AP98" s="70"/>
      <c r="AQ98" s="70"/>
      <c r="AR98" s="98"/>
      <c r="AS98" s="98"/>
      <c r="AT98" s="98"/>
      <c r="AU98" s="98"/>
      <c r="AV98" s="98"/>
      <c r="AW98" s="98"/>
      <c r="AX98" s="98"/>
      <c r="AY98" s="99"/>
      <c r="AZ98" s="99"/>
      <c r="BA98" s="73"/>
    </row>
    <row r="99" s="40" customFormat="true" ht="12" hidden="false" customHeight="true" outlineLevel="0" collapsed="false">
      <c r="A99" s="57"/>
      <c r="B99" s="58"/>
      <c r="C99" s="102"/>
      <c r="D99" s="60"/>
      <c r="E99" s="100"/>
      <c r="F99" s="81" t="str">
        <f aca="false">IF(F100&gt;0,"НУ","")</f>
        <v/>
      </c>
      <c r="G99" s="183" t="str">
        <f aca="false">IF(G100&gt;0,"НУ","")</f>
        <v/>
      </c>
      <c r="H99" s="183" t="str">
        <f aca="false">IF(H100&gt;0,"НУ","")</f>
        <v/>
      </c>
      <c r="I99" s="183" t="str">
        <f aca="false">IF(I100&gt;0,"НУ","")</f>
        <v/>
      </c>
      <c r="J99" s="183" t="str">
        <f aca="false">IF(J100&gt;0,"НУ","")</f>
        <v/>
      </c>
      <c r="K99" s="183" t="str">
        <f aca="false">IF(K100&gt;0,"НУ","")</f>
        <v/>
      </c>
      <c r="L99" s="183" t="str">
        <f aca="false">IF(L100&gt;0,"НУ","")</f>
        <v/>
      </c>
      <c r="M99" s="183" t="str">
        <f aca="false">IF(M100&gt;0,"НУ","")</f>
        <v/>
      </c>
      <c r="N99" s="183" t="str">
        <f aca="false">IF(N100&gt;0,"НУ","")</f>
        <v/>
      </c>
      <c r="O99" s="183" t="str">
        <f aca="false">IF(O100&gt;0,"НУ","")</f>
        <v/>
      </c>
      <c r="P99" s="183" t="str">
        <f aca="false">IF(P100&gt;0,"НУ","")</f>
        <v/>
      </c>
      <c r="Q99" s="183" t="str">
        <f aca="false">IF(Q100&gt;0,"НУ","")</f>
        <v/>
      </c>
      <c r="R99" s="183" t="str">
        <f aca="false">IF(R100&gt;0,"НУ","")</f>
        <v/>
      </c>
      <c r="S99" s="183" t="str">
        <f aca="false">IF(S100&gt;0,"НУ","")</f>
        <v/>
      </c>
      <c r="T99" s="183" t="str">
        <f aca="false">IF(T100&gt;0,"НУ","")</f>
        <v/>
      </c>
      <c r="U99" s="183" t="str">
        <f aca="false">IF(U100&gt;0,"НУ","")</f>
        <v/>
      </c>
      <c r="V99" s="183" t="str">
        <f aca="false">IF(V100&gt;0,"НУ","")</f>
        <v/>
      </c>
      <c r="W99" s="183" t="str">
        <f aca="false">IF(W100&gt;0,"НУ","")</f>
        <v/>
      </c>
      <c r="X99" s="183" t="str">
        <f aca="false">IF(X100&gt;0,"НУ","")</f>
        <v/>
      </c>
      <c r="Y99" s="183" t="str">
        <f aca="false">IF(Y100&gt;0,"НУ","")</f>
        <v/>
      </c>
      <c r="Z99" s="183" t="str">
        <f aca="false">IF(Z100&gt;0,"НУ","")</f>
        <v/>
      </c>
      <c r="AA99" s="183" t="str">
        <f aca="false">IF(AA100&gt;0,"НУ","")</f>
        <v/>
      </c>
      <c r="AB99" s="183" t="str">
        <f aca="false">IF(AB100&gt;0,"НУ","")</f>
        <v/>
      </c>
      <c r="AC99" s="183" t="str">
        <f aca="false">IF(AC100&gt;0,"НУ","")</f>
        <v/>
      </c>
      <c r="AD99" s="183" t="str">
        <f aca="false">IF(AD100&gt;0,"НУ","")</f>
        <v/>
      </c>
      <c r="AE99" s="183" t="str">
        <f aca="false">IF(AE100&gt;0,"НУ","")</f>
        <v/>
      </c>
      <c r="AF99" s="183" t="str">
        <f aca="false">IF(AF100&gt;0,"НУ","")</f>
        <v/>
      </c>
      <c r="AG99" s="183" t="str">
        <f aca="false">IF(AG100&gt;0,"НУ","")</f>
        <v/>
      </c>
      <c r="AH99" s="183" t="str">
        <f aca="false">IF(AH100&gt;0,"НУ","")</f>
        <v/>
      </c>
      <c r="AI99" s="183" t="str">
        <f aca="false">IF(AI100&gt;0,"НУ","")</f>
        <v/>
      </c>
      <c r="AJ99" s="183" t="str">
        <f aca="false">IF(AJ100&gt;0,"НУ","")</f>
        <v/>
      </c>
      <c r="AK99" s="93"/>
      <c r="AL99" s="94"/>
      <c r="AM99" s="95"/>
      <c r="AN99" s="96"/>
      <c r="AO99" s="70"/>
      <c r="AP99" s="70"/>
      <c r="AQ99" s="70"/>
      <c r="AR99" s="98"/>
      <c r="AS99" s="98"/>
      <c r="AT99" s="98"/>
      <c r="AU99" s="98"/>
      <c r="AV99" s="98"/>
      <c r="AW99" s="98"/>
      <c r="AX99" s="98"/>
      <c r="AY99" s="99"/>
      <c r="AZ99" s="99"/>
      <c r="BA99" s="73"/>
    </row>
    <row r="100" customFormat="false" ht="13.5" hidden="false" customHeight="true" outlineLevel="0" collapsed="false">
      <c r="A100" s="57"/>
      <c r="B100" s="58"/>
      <c r="C100" s="102"/>
      <c r="D100" s="60"/>
      <c r="E100" s="101"/>
      <c r="F100" s="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  <c r="X100" s="187"/>
      <c r="Y100" s="187"/>
      <c r="Z100" s="187"/>
      <c r="AA100" s="187"/>
      <c r="AB100" s="187"/>
      <c r="AC100" s="187"/>
      <c r="AD100" s="187"/>
      <c r="AE100" s="187"/>
      <c r="AF100" s="187"/>
      <c r="AG100" s="187"/>
      <c r="AH100" s="187"/>
      <c r="AI100" s="187"/>
      <c r="AJ100" s="187"/>
      <c r="AK100" s="93"/>
      <c r="AL100" s="94"/>
      <c r="AM100" s="95"/>
      <c r="AN100" s="96"/>
      <c r="AO100" s="70"/>
      <c r="AP100" s="70"/>
      <c r="AQ100" s="70"/>
      <c r="AR100" s="98"/>
      <c r="AS100" s="98"/>
      <c r="AT100" s="98"/>
      <c r="AU100" s="98"/>
      <c r="AV100" s="98"/>
      <c r="AW100" s="98"/>
      <c r="AX100" s="98"/>
      <c r="AY100" s="99"/>
      <c r="AZ100" s="99"/>
      <c r="BA100" s="73"/>
    </row>
    <row r="101" customFormat="false" ht="12.75" hidden="false" customHeight="true" outlineLevel="0" collapsed="false">
      <c r="A101" s="57" t="n">
        <v>23</v>
      </c>
      <c r="B101" s="58" t="str">
        <f aca="false">IFERROR(VLOOKUP($C101,Списки!$A$1:$C$3999,2,0),"")</f>
        <v/>
      </c>
      <c r="C101" s="102"/>
      <c r="D101" s="60" t="str">
        <f aca="false">IFERROR(VLOOKUP($C101,Списки!$A$1:$C$3999,3,0),"")</f>
        <v/>
      </c>
      <c r="E101" s="92"/>
      <c r="F101" s="61" t="str">
        <f aca="false">VLOOKUP(F$11,Графік!$I$5:$L$32,3,0)</f>
        <v>Р</v>
      </c>
      <c r="G101" s="62" t="str">
        <f aca="false">VLOOKUP(G$11,Графік!$I$5:$L$32,3,0)</f>
        <v>Р</v>
      </c>
      <c r="H101" s="62" t="str">
        <f aca="false">VLOOKUP(H$11,Графік!$I$5:$L$32,3,0)</f>
        <v>Р</v>
      </c>
      <c r="I101" s="62" t="str">
        <f aca="false">VLOOKUP(I$11,Графік!$I$5:$L$32,3,0)</f>
        <v>Р</v>
      </c>
      <c r="J101" s="62" t="str">
        <f aca="false">VLOOKUP(J$11,Графік!$I$5:$L$32,3,0)</f>
        <v>ВВ</v>
      </c>
      <c r="K101" s="62" t="str">
        <f aca="false">VLOOKUP(K$11,Графік!$I$5:$L$32,3,0)</f>
        <v>ВВ</v>
      </c>
      <c r="L101" s="62" t="str">
        <f aca="false">VLOOKUP(L$11,Графік!$I$5:$L$32,3,0)</f>
        <v>Р</v>
      </c>
      <c r="M101" s="62" t="str">
        <f aca="false">VLOOKUP(M$11,Графік!$I$5:$L$32,3,0)</f>
        <v>Р</v>
      </c>
      <c r="N101" s="62" t="str">
        <f aca="false">VLOOKUP(N$11,Графік!$I$5:$L$32,3,0)</f>
        <v>Р</v>
      </c>
      <c r="O101" s="62" t="str">
        <f aca="false">VLOOKUP(O$11,Графік!$I$5:$L$32,3,0)</f>
        <v>Р</v>
      </c>
      <c r="P101" s="62" t="str">
        <f aca="false">VLOOKUP(P$11,Графік!$I$5:$L$32,3,0)</f>
        <v>ВВ</v>
      </c>
      <c r="Q101" s="62" t="str">
        <f aca="false">VLOOKUP(Q$11,Графік!$I$5:$L$32,3,0)</f>
        <v>ВВ</v>
      </c>
      <c r="R101" s="62" t="str">
        <f aca="false">VLOOKUP(R$11,Графік!$I$5:$L$32,3,0)</f>
        <v>Р</v>
      </c>
      <c r="S101" s="62" t="str">
        <f aca="false">VLOOKUP(S$11,Графік!$I$5:$L$32,3,0)</f>
        <v>Р</v>
      </c>
      <c r="T101" s="62" t="str">
        <f aca="false">VLOOKUP(T$11,Графік!$I$5:$L$32,3,0)</f>
        <v>Р</v>
      </c>
      <c r="U101" s="62" t="str">
        <f aca="false">VLOOKUP(U$11,Графік!$I$5:$L$32,3,0)</f>
        <v>Р</v>
      </c>
      <c r="V101" s="62" t="str">
        <f aca="false">VLOOKUP(V$11,Графік!$I$5:$L$32,3,0)</f>
        <v>ВВ</v>
      </c>
      <c r="W101" s="62" t="str">
        <f aca="false">VLOOKUP(W$11,Графік!$I$5:$L$32,3,0)</f>
        <v>ВВ</v>
      </c>
      <c r="X101" s="62" t="str">
        <f aca="false">VLOOKUP(X$11,Графік!$I$5:$L$32,3,0)</f>
        <v>Р</v>
      </c>
      <c r="Y101" s="62" t="str">
        <f aca="false">VLOOKUP(Y$11,Графік!$I$5:$L$32,3,0)</f>
        <v>Р</v>
      </c>
      <c r="Z101" s="62" t="str">
        <f aca="false">VLOOKUP(Z$11,Графік!$I$5:$L$32,3,0)</f>
        <v>Р</v>
      </c>
      <c r="AA101" s="62" t="str">
        <f aca="false">VLOOKUP(AA$11,Графік!$I$5:$L$32,3,0)</f>
        <v>Р</v>
      </c>
      <c r="AB101" s="62" t="str">
        <f aca="false">VLOOKUP(AB$11,Графік!$I$5:$L$32,3,0)</f>
        <v>ВВ</v>
      </c>
      <c r="AC101" s="62" t="str">
        <f aca="false">VLOOKUP(AC$11,Графік!$I$5:$L$32,3,0)</f>
        <v>ВВ</v>
      </c>
      <c r="AD101" s="62" t="str">
        <f aca="false">VLOOKUP(AD$11,Графік!$I$5:$L$32,3,0)</f>
        <v>Р</v>
      </c>
      <c r="AE101" s="62" t="str">
        <f aca="false">VLOOKUP(AE$11,Графік!$I$5:$L$32,3,0)</f>
        <v>Р</v>
      </c>
      <c r="AF101" s="62" t="str">
        <f aca="false">VLOOKUP(AF$11,Графік!$I$5:$L$32,3,0)</f>
        <v>Р</v>
      </c>
      <c r="AG101" s="62" t="str">
        <f aca="false">VLOOKUP(AG$11,Графік!$I$5:$L$32,3,0)</f>
        <v>Р</v>
      </c>
      <c r="AH101" s="62"/>
      <c r="AI101" s="62"/>
      <c r="AJ101" s="62"/>
      <c r="AK101" s="93" t="n">
        <f aca="false">SUMIF($F101:$AJ104,"Р",$F102:$AJ102)</f>
        <v>160</v>
      </c>
      <c r="AL101" s="94" t="n">
        <f aca="false">SUMIF($F103:$AJ104,"НУ",$F104:$AJ104)</f>
        <v>0</v>
      </c>
      <c r="AM101" s="95" t="n">
        <f aca="false">SUMIF(F101:AJ104,"РВ",F102:AJ102)</f>
        <v>0</v>
      </c>
      <c r="AN101" s="96" t="n">
        <f aca="false">AK101+AL101+AM101</f>
        <v>160</v>
      </c>
      <c r="AO101" s="70" t="n">
        <f aca="false">COUNTIF($F101:$AJ104,"=Р")</f>
        <v>20</v>
      </c>
      <c r="AP101" s="97" t="n">
        <f aca="false">COUNTIF($F101:$AJ104,"=ВВ")</f>
        <v>8</v>
      </c>
      <c r="AQ101" s="97" t="n">
        <f aca="false">COUNTIF($F101:$AJ104,"=В")</f>
        <v>0</v>
      </c>
      <c r="AR101" s="98" t="n">
        <f aca="false">COUNTIF($F101:$AJ104,"=НА")</f>
        <v>0</v>
      </c>
      <c r="AS101" s="98" t="n">
        <f aca="false">COUNTIF(F101:AJ104,"=ТН")</f>
        <v>0</v>
      </c>
      <c r="AT101" s="98" t="n">
        <f aca="false">COUNTIF($F101:$AJ104,"=ВД")</f>
        <v>0</v>
      </c>
      <c r="AU101" s="98" t="n">
        <f aca="false">COUNTIF($F101:$AJ104,"=ВП")</f>
        <v>0</v>
      </c>
      <c r="AV101" s="98" t="n">
        <f aca="false">COUNTIF($F101:$AJ104,"=ДД")</f>
        <v>0</v>
      </c>
      <c r="AW101" s="98" t="n">
        <f aca="false">COUNTIF($F101:$AJ104,"=П")</f>
        <v>0</v>
      </c>
      <c r="AX101" s="98" t="n">
        <f aca="false">COUNTIF($F101:$AJ104,"=ПР")</f>
        <v>0</v>
      </c>
      <c r="AY101" s="99" t="n">
        <f aca="false">COUNTIF($F101:$AJ104,"=І")</f>
        <v>0</v>
      </c>
      <c r="AZ101" s="99" t="n">
        <f aca="false">COUNTIF($F101:$AJ104,"=НЗ")</f>
        <v>0</v>
      </c>
      <c r="BA101" s="73" t="str">
        <f aca="false">IF(C101&gt;1,Графік!$L$36,"")</f>
        <v/>
      </c>
    </row>
    <row r="102" customFormat="false" ht="12.75" hidden="false" customHeight="true" outlineLevel="0" collapsed="false">
      <c r="A102" s="57"/>
      <c r="B102" s="58"/>
      <c r="C102" s="102"/>
      <c r="D102" s="60"/>
      <c r="E102" s="100"/>
      <c r="F102" s="75" t="n">
        <f aca="false">IF(F101="Р",8,"")</f>
        <v>8</v>
      </c>
      <c r="G102" s="170" t="n">
        <f aca="false">IF(G101="Р",8,"")</f>
        <v>8</v>
      </c>
      <c r="H102" s="170" t="n">
        <f aca="false">IF(H101="Р",8,"")</f>
        <v>8</v>
      </c>
      <c r="I102" s="170" t="n">
        <f aca="false">IF(I101="Р",8,"")</f>
        <v>8</v>
      </c>
      <c r="J102" s="170" t="str">
        <f aca="false">IF(J101="Р",8,"")</f>
        <v/>
      </c>
      <c r="K102" s="170" t="str">
        <f aca="false">IF(K101="Р",8,"")</f>
        <v/>
      </c>
      <c r="L102" s="170" t="n">
        <f aca="false">IF(L101="Р",8,"")</f>
        <v>8</v>
      </c>
      <c r="M102" s="170" t="n">
        <f aca="false">IF(M101="Р",8,"")</f>
        <v>8</v>
      </c>
      <c r="N102" s="170" t="n">
        <f aca="false">IF(N101="Р",8,"")</f>
        <v>8</v>
      </c>
      <c r="O102" s="170" t="n">
        <f aca="false">IF(O101="Р",8,"")</f>
        <v>8</v>
      </c>
      <c r="P102" s="170" t="str">
        <f aca="false">IF(P101="Р",8,"")</f>
        <v/>
      </c>
      <c r="Q102" s="170" t="str">
        <f aca="false">IF(Q101="Р",8,"")</f>
        <v/>
      </c>
      <c r="R102" s="170" t="n">
        <f aca="false">IF(R101="Р",8,"")</f>
        <v>8</v>
      </c>
      <c r="S102" s="170" t="n">
        <f aca="false">IF(S101="Р",8,"")</f>
        <v>8</v>
      </c>
      <c r="T102" s="170" t="n">
        <f aca="false">IF(T101="Р",8,"")</f>
        <v>8</v>
      </c>
      <c r="U102" s="170" t="n">
        <f aca="false">IF(U101="Р",8,"")</f>
        <v>8</v>
      </c>
      <c r="V102" s="170" t="str">
        <f aca="false">IF(V101="Р",8,"")</f>
        <v/>
      </c>
      <c r="W102" s="170" t="str">
        <f aca="false">IF(W101="Р",8,"")</f>
        <v/>
      </c>
      <c r="X102" s="170" t="n">
        <f aca="false">IF(X101="Р",8,"")</f>
        <v>8</v>
      </c>
      <c r="Y102" s="170" t="n">
        <f aca="false">IF(Y101="Р",8,"")</f>
        <v>8</v>
      </c>
      <c r="Z102" s="170" t="n">
        <f aca="false">IF(Z101="Р",8,"")</f>
        <v>8</v>
      </c>
      <c r="AA102" s="170" t="n">
        <f aca="false">IF(AA101="Р",8,"")</f>
        <v>8</v>
      </c>
      <c r="AB102" s="170" t="str">
        <f aca="false">IF(AB101="Р",8,"")</f>
        <v/>
      </c>
      <c r="AC102" s="170" t="str">
        <f aca="false">IF(AC101="Р",8,"")</f>
        <v/>
      </c>
      <c r="AD102" s="170" t="n">
        <f aca="false">IF(AD101="Р",8,"")</f>
        <v>8</v>
      </c>
      <c r="AE102" s="170" t="n">
        <f aca="false">IF(AE101="Р",8,"")</f>
        <v>8</v>
      </c>
      <c r="AF102" s="170" t="n">
        <f aca="false">IF(AF101="Р",8,"")</f>
        <v>8</v>
      </c>
      <c r="AG102" s="170" t="n">
        <f aca="false">IF(AG101="Р",8,"")</f>
        <v>8</v>
      </c>
      <c r="AH102" s="170"/>
      <c r="AI102" s="170"/>
      <c r="AJ102" s="170"/>
      <c r="AK102" s="93"/>
      <c r="AL102" s="94"/>
      <c r="AM102" s="95"/>
      <c r="AN102" s="96"/>
      <c r="AO102" s="70"/>
      <c r="AP102" s="70"/>
      <c r="AQ102" s="70"/>
      <c r="AR102" s="98"/>
      <c r="AS102" s="98"/>
      <c r="AT102" s="98"/>
      <c r="AU102" s="98"/>
      <c r="AV102" s="98"/>
      <c r="AW102" s="98"/>
      <c r="AX102" s="98"/>
      <c r="AY102" s="99"/>
      <c r="AZ102" s="99"/>
      <c r="BA102" s="73"/>
    </row>
    <row r="103" customFormat="false" ht="12.75" hidden="false" customHeight="true" outlineLevel="0" collapsed="false">
      <c r="A103" s="57"/>
      <c r="B103" s="58"/>
      <c r="C103" s="102"/>
      <c r="D103" s="60"/>
      <c r="E103" s="100"/>
      <c r="F103" s="81" t="str">
        <f aca="false">IF(F104&gt;0,"НУ","")</f>
        <v/>
      </c>
      <c r="G103" s="183" t="str">
        <f aca="false">IF(G104&gt;0,"НУ","")</f>
        <v/>
      </c>
      <c r="H103" s="183" t="str">
        <f aca="false">IF(H104&gt;0,"НУ","")</f>
        <v/>
      </c>
      <c r="I103" s="183" t="str">
        <f aca="false">IF(I104&gt;0,"НУ","")</f>
        <v/>
      </c>
      <c r="J103" s="183" t="str">
        <f aca="false">IF(J104&gt;0,"НУ","")</f>
        <v/>
      </c>
      <c r="K103" s="183" t="str">
        <f aca="false">IF(K104&gt;0,"НУ","")</f>
        <v/>
      </c>
      <c r="L103" s="183" t="str">
        <f aca="false">IF(L104&gt;0,"НУ","")</f>
        <v/>
      </c>
      <c r="M103" s="183" t="str">
        <f aca="false">IF(M104&gt;0,"НУ","")</f>
        <v/>
      </c>
      <c r="N103" s="183" t="str">
        <f aca="false">IF(N104&gt;0,"НУ","")</f>
        <v/>
      </c>
      <c r="O103" s="183" t="str">
        <f aca="false">IF(O104&gt;0,"НУ","")</f>
        <v/>
      </c>
      <c r="P103" s="183" t="str">
        <f aca="false">IF(P104&gt;0,"НУ","")</f>
        <v/>
      </c>
      <c r="Q103" s="183" t="str">
        <f aca="false">IF(Q104&gt;0,"НУ","")</f>
        <v/>
      </c>
      <c r="R103" s="183" t="str">
        <f aca="false">IF(R104&gt;0,"НУ","")</f>
        <v/>
      </c>
      <c r="S103" s="183" t="str">
        <f aca="false">IF(S104&gt;0,"НУ","")</f>
        <v/>
      </c>
      <c r="T103" s="183" t="str">
        <f aca="false">IF(T104&gt;0,"НУ","")</f>
        <v/>
      </c>
      <c r="U103" s="183" t="str">
        <f aca="false">IF(U104&gt;0,"НУ","")</f>
        <v/>
      </c>
      <c r="V103" s="183" t="str">
        <f aca="false">IF(V104&gt;0,"НУ","")</f>
        <v/>
      </c>
      <c r="W103" s="183" t="str">
        <f aca="false">IF(W104&gt;0,"НУ","")</f>
        <v/>
      </c>
      <c r="X103" s="183" t="str">
        <f aca="false">IF(X104&gt;0,"НУ","")</f>
        <v/>
      </c>
      <c r="Y103" s="183" t="str">
        <f aca="false">IF(Y104&gt;0,"НУ","")</f>
        <v/>
      </c>
      <c r="Z103" s="183" t="str">
        <f aca="false">IF(Z104&gt;0,"НУ","")</f>
        <v/>
      </c>
      <c r="AA103" s="183" t="str">
        <f aca="false">IF(AA104&gt;0,"НУ","")</f>
        <v/>
      </c>
      <c r="AB103" s="183" t="str">
        <f aca="false">IF(AB104&gt;0,"НУ","")</f>
        <v/>
      </c>
      <c r="AC103" s="183" t="str">
        <f aca="false">IF(AC104&gt;0,"НУ","")</f>
        <v/>
      </c>
      <c r="AD103" s="183" t="str">
        <f aca="false">IF(AD104&gt;0,"НУ","")</f>
        <v/>
      </c>
      <c r="AE103" s="183" t="str">
        <f aca="false">IF(AE104&gt;0,"НУ","")</f>
        <v/>
      </c>
      <c r="AF103" s="183" t="str">
        <f aca="false">IF(AF104&gt;0,"НУ","")</f>
        <v/>
      </c>
      <c r="AG103" s="183" t="str">
        <f aca="false">IF(AG104&gt;0,"НУ","")</f>
        <v/>
      </c>
      <c r="AH103" s="183" t="str">
        <f aca="false">IF(AH104&gt;0,"НУ","")</f>
        <v/>
      </c>
      <c r="AI103" s="183" t="str">
        <f aca="false">IF(AI104&gt;0,"НУ","")</f>
        <v/>
      </c>
      <c r="AJ103" s="183" t="str">
        <f aca="false">IF(AJ104&gt;0,"НУ","")</f>
        <v/>
      </c>
      <c r="AK103" s="93"/>
      <c r="AL103" s="94"/>
      <c r="AM103" s="95"/>
      <c r="AN103" s="96"/>
      <c r="AO103" s="70"/>
      <c r="AP103" s="70"/>
      <c r="AQ103" s="70"/>
      <c r="AR103" s="98"/>
      <c r="AS103" s="98"/>
      <c r="AT103" s="98"/>
      <c r="AU103" s="98"/>
      <c r="AV103" s="98"/>
      <c r="AW103" s="98"/>
      <c r="AX103" s="98"/>
      <c r="AY103" s="99"/>
      <c r="AZ103" s="99"/>
      <c r="BA103" s="73"/>
    </row>
    <row r="104" customFormat="false" ht="13.5" hidden="false" customHeight="true" outlineLevel="0" collapsed="false">
      <c r="A104" s="57"/>
      <c r="B104" s="58"/>
      <c r="C104" s="102"/>
      <c r="D104" s="60"/>
      <c r="E104" s="101"/>
      <c r="F104" s="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7"/>
      <c r="AI104" s="187"/>
      <c r="AJ104" s="187"/>
      <c r="AK104" s="93"/>
      <c r="AL104" s="94"/>
      <c r="AM104" s="95"/>
      <c r="AN104" s="96"/>
      <c r="AO104" s="70"/>
      <c r="AP104" s="70"/>
      <c r="AQ104" s="70"/>
      <c r="AR104" s="98"/>
      <c r="AS104" s="98"/>
      <c r="AT104" s="98"/>
      <c r="AU104" s="98"/>
      <c r="AV104" s="98"/>
      <c r="AW104" s="98"/>
      <c r="AX104" s="98"/>
      <c r="AY104" s="99"/>
      <c r="AZ104" s="99"/>
      <c r="BA104" s="73"/>
    </row>
    <row r="105" customFormat="false" ht="12.75" hidden="false" customHeight="true" outlineLevel="0" collapsed="false">
      <c r="A105" s="57" t="n">
        <v>24</v>
      </c>
      <c r="B105" s="58" t="str">
        <f aca="false">IFERROR(VLOOKUP($C105,Списки!$A$1:$C$3999,2,0),"")</f>
        <v/>
      </c>
      <c r="C105" s="102"/>
      <c r="D105" s="60" t="str">
        <f aca="false">IFERROR(VLOOKUP($C105,Списки!$A$1:$C$3999,3,0),"")</f>
        <v/>
      </c>
      <c r="E105" s="92"/>
      <c r="F105" s="61" t="str">
        <f aca="false">VLOOKUP(F$11,Графік!$I$5:$L$32,3,0)</f>
        <v>Р</v>
      </c>
      <c r="G105" s="62" t="str">
        <f aca="false">VLOOKUP(G$11,Графік!$I$5:$L$32,3,0)</f>
        <v>Р</v>
      </c>
      <c r="H105" s="62" t="str">
        <f aca="false">VLOOKUP(H$11,Графік!$I$5:$L$32,3,0)</f>
        <v>Р</v>
      </c>
      <c r="I105" s="62" t="str">
        <f aca="false">VLOOKUP(I$11,Графік!$I$5:$L$32,3,0)</f>
        <v>Р</v>
      </c>
      <c r="J105" s="62" t="str">
        <f aca="false">VLOOKUP(J$11,Графік!$I$5:$L$32,3,0)</f>
        <v>ВВ</v>
      </c>
      <c r="K105" s="62" t="str">
        <f aca="false">VLOOKUP(K$11,Графік!$I$5:$L$32,3,0)</f>
        <v>ВВ</v>
      </c>
      <c r="L105" s="62" t="str">
        <f aca="false">VLOOKUP(L$11,Графік!$I$5:$L$32,3,0)</f>
        <v>Р</v>
      </c>
      <c r="M105" s="62" t="str">
        <f aca="false">VLOOKUP(M$11,Графік!$I$5:$L$32,3,0)</f>
        <v>Р</v>
      </c>
      <c r="N105" s="62" t="str">
        <f aca="false">VLOOKUP(N$11,Графік!$I$5:$L$32,3,0)</f>
        <v>Р</v>
      </c>
      <c r="O105" s="62" t="str">
        <f aca="false">VLOOKUP(O$11,Графік!$I$5:$L$32,3,0)</f>
        <v>Р</v>
      </c>
      <c r="P105" s="62" t="str">
        <f aca="false">VLOOKUP(P$11,Графік!$I$5:$L$32,3,0)</f>
        <v>ВВ</v>
      </c>
      <c r="Q105" s="62" t="str">
        <f aca="false">VLOOKUP(Q$11,Графік!$I$5:$L$32,3,0)</f>
        <v>ВВ</v>
      </c>
      <c r="R105" s="62" t="str">
        <f aca="false">VLOOKUP(R$11,Графік!$I$5:$L$32,3,0)</f>
        <v>Р</v>
      </c>
      <c r="S105" s="62" t="str">
        <f aca="false">VLOOKUP(S$11,Графік!$I$5:$L$32,3,0)</f>
        <v>Р</v>
      </c>
      <c r="T105" s="62" t="str">
        <f aca="false">VLOOKUP(T$11,Графік!$I$5:$L$32,3,0)</f>
        <v>Р</v>
      </c>
      <c r="U105" s="62" t="str">
        <f aca="false">VLOOKUP(U$11,Графік!$I$5:$L$32,3,0)</f>
        <v>Р</v>
      </c>
      <c r="V105" s="62" t="str">
        <f aca="false">VLOOKUP(V$11,Графік!$I$5:$L$32,3,0)</f>
        <v>ВВ</v>
      </c>
      <c r="W105" s="62" t="str">
        <f aca="false">VLOOKUP(W$11,Графік!$I$5:$L$32,3,0)</f>
        <v>ВВ</v>
      </c>
      <c r="X105" s="62" t="str">
        <f aca="false">VLOOKUP(X$11,Графік!$I$5:$L$32,3,0)</f>
        <v>Р</v>
      </c>
      <c r="Y105" s="62" t="str">
        <f aca="false">VLOOKUP(Y$11,Графік!$I$5:$L$32,3,0)</f>
        <v>Р</v>
      </c>
      <c r="Z105" s="62" t="str">
        <f aca="false">VLOOKUP(Z$11,Графік!$I$5:$L$32,3,0)</f>
        <v>Р</v>
      </c>
      <c r="AA105" s="62" t="str">
        <f aca="false">VLOOKUP(AA$11,Графік!$I$5:$L$32,3,0)</f>
        <v>Р</v>
      </c>
      <c r="AB105" s="62" t="str">
        <f aca="false">VLOOKUP(AB$11,Графік!$I$5:$L$32,3,0)</f>
        <v>ВВ</v>
      </c>
      <c r="AC105" s="62" t="str">
        <f aca="false">VLOOKUP(AC$11,Графік!$I$5:$L$32,3,0)</f>
        <v>ВВ</v>
      </c>
      <c r="AD105" s="62" t="str">
        <f aca="false">VLOOKUP(AD$11,Графік!$I$5:$L$32,3,0)</f>
        <v>Р</v>
      </c>
      <c r="AE105" s="62" t="str">
        <f aca="false">VLOOKUP(AE$11,Графік!$I$5:$L$32,3,0)</f>
        <v>Р</v>
      </c>
      <c r="AF105" s="62" t="str">
        <f aca="false">VLOOKUP(AF$11,Графік!$I$5:$L$32,3,0)</f>
        <v>Р</v>
      </c>
      <c r="AG105" s="62" t="str">
        <f aca="false">VLOOKUP(AG$11,Графік!$I$5:$L$32,3,0)</f>
        <v>Р</v>
      </c>
      <c r="AH105" s="62"/>
      <c r="AI105" s="62"/>
      <c r="AJ105" s="62"/>
      <c r="AK105" s="93" t="n">
        <f aca="false">SUMIF($F105:$AJ108,"Р",$F106:$AJ106)</f>
        <v>160</v>
      </c>
      <c r="AL105" s="94" t="n">
        <f aca="false">SUMIF($F107:$AJ108,"НУ",$F108:$AJ108)</f>
        <v>0</v>
      </c>
      <c r="AM105" s="95" t="n">
        <f aca="false">SUMIF(F105:AJ108,"РВ",F106:AJ106)</f>
        <v>0</v>
      </c>
      <c r="AN105" s="96" t="n">
        <f aca="false">AK105+AL105+AM105</f>
        <v>160</v>
      </c>
      <c r="AO105" s="70" t="n">
        <f aca="false">COUNTIF($F105:$AJ108,"=Р")</f>
        <v>20</v>
      </c>
      <c r="AP105" s="97" t="n">
        <f aca="false">COUNTIF($F105:$AJ108,"=ВВ")</f>
        <v>8</v>
      </c>
      <c r="AQ105" s="97" t="n">
        <f aca="false">COUNTIF($F105:$AJ108,"=В")</f>
        <v>0</v>
      </c>
      <c r="AR105" s="98" t="n">
        <f aca="false">COUNTIF($F105:$AJ108,"=НА")</f>
        <v>0</v>
      </c>
      <c r="AS105" s="98" t="n">
        <f aca="false">COUNTIF(F105:AJ108,"=ТН")</f>
        <v>0</v>
      </c>
      <c r="AT105" s="98" t="n">
        <f aca="false">COUNTIF($F105:$AJ108,"=ВД")</f>
        <v>0</v>
      </c>
      <c r="AU105" s="98" t="n">
        <f aca="false">COUNTIF($F105:$AJ108,"=ВП")</f>
        <v>0</v>
      </c>
      <c r="AV105" s="98" t="n">
        <f aca="false">COUNTIF($F105:$AJ108,"=ДД")</f>
        <v>0</v>
      </c>
      <c r="AW105" s="98" t="n">
        <f aca="false">COUNTIF($F105:$AJ108,"=П")</f>
        <v>0</v>
      </c>
      <c r="AX105" s="98" t="n">
        <f aca="false">COUNTIF($F105:$AJ108,"=ПР")</f>
        <v>0</v>
      </c>
      <c r="AY105" s="99" t="n">
        <f aca="false">COUNTIF($F105:$AJ108,"=І")</f>
        <v>0</v>
      </c>
      <c r="AZ105" s="99" t="n">
        <f aca="false">COUNTIF($F105:$AJ108,"=НЗ")</f>
        <v>0</v>
      </c>
      <c r="BA105" s="73" t="str">
        <f aca="false">IF(C105&gt;1,Графік!$L$36,"")</f>
        <v/>
      </c>
    </row>
    <row r="106" customFormat="false" ht="12.75" hidden="false" customHeight="true" outlineLevel="0" collapsed="false">
      <c r="A106" s="57"/>
      <c r="B106" s="58"/>
      <c r="C106" s="102"/>
      <c r="D106" s="60"/>
      <c r="E106" s="100"/>
      <c r="F106" s="75" t="n">
        <f aca="false">IF(F105="Р",8,"")</f>
        <v>8</v>
      </c>
      <c r="G106" s="170" t="n">
        <f aca="false">IF(G105="Р",8,"")</f>
        <v>8</v>
      </c>
      <c r="H106" s="170" t="n">
        <f aca="false">IF(H105="Р",8,"")</f>
        <v>8</v>
      </c>
      <c r="I106" s="170" t="n">
        <f aca="false">IF(I105="Р",8,"")</f>
        <v>8</v>
      </c>
      <c r="J106" s="170" t="str">
        <f aca="false">IF(J105="Р",8,"")</f>
        <v/>
      </c>
      <c r="K106" s="170" t="str">
        <f aca="false">IF(K105="Р",8,"")</f>
        <v/>
      </c>
      <c r="L106" s="170" t="n">
        <f aca="false">IF(L105="Р",8,"")</f>
        <v>8</v>
      </c>
      <c r="M106" s="170" t="n">
        <f aca="false">IF(M105="Р",8,"")</f>
        <v>8</v>
      </c>
      <c r="N106" s="170" t="n">
        <f aca="false">IF(N105="Р",8,"")</f>
        <v>8</v>
      </c>
      <c r="O106" s="170" t="n">
        <f aca="false">IF(O105="Р",8,"")</f>
        <v>8</v>
      </c>
      <c r="P106" s="170" t="str">
        <f aca="false">IF(P105="Р",8,"")</f>
        <v/>
      </c>
      <c r="Q106" s="170" t="str">
        <f aca="false">IF(Q105="Р",8,"")</f>
        <v/>
      </c>
      <c r="R106" s="170" t="n">
        <f aca="false">IF(R105="Р",8,"")</f>
        <v>8</v>
      </c>
      <c r="S106" s="170" t="n">
        <f aca="false">IF(S105="Р",8,"")</f>
        <v>8</v>
      </c>
      <c r="T106" s="170" t="n">
        <f aca="false">IF(T105="Р",8,"")</f>
        <v>8</v>
      </c>
      <c r="U106" s="170" t="n">
        <f aca="false">IF(U105="Р",8,"")</f>
        <v>8</v>
      </c>
      <c r="V106" s="170" t="str">
        <f aca="false">IF(V105="Р",8,"")</f>
        <v/>
      </c>
      <c r="W106" s="170" t="str">
        <f aca="false">IF(W105="Р",8,"")</f>
        <v/>
      </c>
      <c r="X106" s="170" t="n">
        <f aca="false">IF(X105="Р",8,"")</f>
        <v>8</v>
      </c>
      <c r="Y106" s="170" t="n">
        <f aca="false">IF(Y105="Р",8,"")</f>
        <v>8</v>
      </c>
      <c r="Z106" s="170" t="n">
        <f aca="false">IF(Z105="Р",8,"")</f>
        <v>8</v>
      </c>
      <c r="AA106" s="170" t="n">
        <f aca="false">IF(AA105="Р",8,"")</f>
        <v>8</v>
      </c>
      <c r="AB106" s="170" t="str">
        <f aca="false">IF(AB105="Р",8,"")</f>
        <v/>
      </c>
      <c r="AC106" s="170" t="str">
        <f aca="false">IF(AC105="Р",8,"")</f>
        <v/>
      </c>
      <c r="AD106" s="170" t="n">
        <f aca="false">IF(AD105="Р",8,"")</f>
        <v>8</v>
      </c>
      <c r="AE106" s="170" t="n">
        <f aca="false">IF(AE105="Р",8,"")</f>
        <v>8</v>
      </c>
      <c r="AF106" s="170" t="n">
        <f aca="false">IF(AF105="Р",8,"")</f>
        <v>8</v>
      </c>
      <c r="AG106" s="170" t="n">
        <f aca="false">IF(AG105="Р",8,"")</f>
        <v>8</v>
      </c>
      <c r="AH106" s="170"/>
      <c r="AI106" s="170"/>
      <c r="AJ106" s="170"/>
      <c r="AK106" s="93"/>
      <c r="AL106" s="94"/>
      <c r="AM106" s="95"/>
      <c r="AN106" s="96"/>
      <c r="AO106" s="70"/>
      <c r="AP106" s="70"/>
      <c r="AQ106" s="70"/>
      <c r="AR106" s="98"/>
      <c r="AS106" s="98"/>
      <c r="AT106" s="98"/>
      <c r="AU106" s="98"/>
      <c r="AV106" s="98"/>
      <c r="AW106" s="98"/>
      <c r="AX106" s="98"/>
      <c r="AY106" s="99"/>
      <c r="AZ106" s="99"/>
      <c r="BA106" s="73"/>
    </row>
    <row r="107" customFormat="false" ht="12.75" hidden="false" customHeight="true" outlineLevel="0" collapsed="false">
      <c r="A107" s="57"/>
      <c r="B107" s="58"/>
      <c r="C107" s="102"/>
      <c r="D107" s="60"/>
      <c r="E107" s="100"/>
      <c r="F107" s="81" t="str">
        <f aca="false">IF(F108&gt;0,"НУ","")</f>
        <v/>
      </c>
      <c r="G107" s="183" t="str">
        <f aca="false">IF(G108&gt;0,"НУ","")</f>
        <v/>
      </c>
      <c r="H107" s="183" t="str">
        <f aca="false">IF(H108&gt;0,"НУ","")</f>
        <v/>
      </c>
      <c r="I107" s="183" t="str">
        <f aca="false">IF(I108&gt;0,"НУ","")</f>
        <v/>
      </c>
      <c r="J107" s="183" t="str">
        <f aca="false">IF(J108&gt;0,"НУ","")</f>
        <v/>
      </c>
      <c r="K107" s="183" t="str">
        <f aca="false">IF(K108&gt;0,"НУ","")</f>
        <v/>
      </c>
      <c r="L107" s="183" t="str">
        <f aca="false">IF(L108&gt;0,"НУ","")</f>
        <v/>
      </c>
      <c r="M107" s="183" t="str">
        <f aca="false">IF(M108&gt;0,"НУ","")</f>
        <v/>
      </c>
      <c r="N107" s="183" t="str">
        <f aca="false">IF(N108&gt;0,"НУ","")</f>
        <v/>
      </c>
      <c r="O107" s="183" t="str">
        <f aca="false">IF(O108&gt;0,"НУ","")</f>
        <v/>
      </c>
      <c r="P107" s="183" t="str">
        <f aca="false">IF(P108&gt;0,"НУ","")</f>
        <v/>
      </c>
      <c r="Q107" s="183" t="str">
        <f aca="false">IF(Q108&gt;0,"НУ","")</f>
        <v/>
      </c>
      <c r="R107" s="183" t="str">
        <f aca="false">IF(R108&gt;0,"НУ","")</f>
        <v/>
      </c>
      <c r="S107" s="183" t="str">
        <f aca="false">IF(S108&gt;0,"НУ","")</f>
        <v/>
      </c>
      <c r="T107" s="183" t="str">
        <f aca="false">IF(T108&gt;0,"НУ","")</f>
        <v/>
      </c>
      <c r="U107" s="183" t="str">
        <f aca="false">IF(U108&gt;0,"НУ","")</f>
        <v/>
      </c>
      <c r="V107" s="183" t="str">
        <f aca="false">IF(V108&gt;0,"НУ","")</f>
        <v/>
      </c>
      <c r="W107" s="183" t="str">
        <f aca="false">IF(W108&gt;0,"НУ","")</f>
        <v/>
      </c>
      <c r="X107" s="183" t="str">
        <f aca="false">IF(X108&gt;0,"НУ","")</f>
        <v/>
      </c>
      <c r="Y107" s="183" t="str">
        <f aca="false">IF(Y108&gt;0,"НУ","")</f>
        <v/>
      </c>
      <c r="Z107" s="183" t="str">
        <f aca="false">IF(Z108&gt;0,"НУ","")</f>
        <v/>
      </c>
      <c r="AA107" s="183" t="str">
        <f aca="false">IF(AA108&gt;0,"НУ","")</f>
        <v/>
      </c>
      <c r="AB107" s="183" t="str">
        <f aca="false">IF(AB108&gt;0,"НУ","")</f>
        <v/>
      </c>
      <c r="AC107" s="183" t="str">
        <f aca="false">IF(AC108&gt;0,"НУ","")</f>
        <v/>
      </c>
      <c r="AD107" s="183" t="str">
        <f aca="false">IF(AD108&gt;0,"НУ","")</f>
        <v/>
      </c>
      <c r="AE107" s="183" t="str">
        <f aca="false">IF(AE108&gt;0,"НУ","")</f>
        <v/>
      </c>
      <c r="AF107" s="183" t="str">
        <f aca="false">IF(AF108&gt;0,"НУ","")</f>
        <v/>
      </c>
      <c r="AG107" s="183" t="str">
        <f aca="false">IF(AG108&gt;0,"НУ","")</f>
        <v/>
      </c>
      <c r="AH107" s="183" t="str">
        <f aca="false">IF(AH108&gt;0,"НУ","")</f>
        <v/>
      </c>
      <c r="AI107" s="183" t="str">
        <f aca="false">IF(AI108&gt;0,"НУ","")</f>
        <v/>
      </c>
      <c r="AJ107" s="183" t="str">
        <f aca="false">IF(AJ108&gt;0,"НУ","")</f>
        <v/>
      </c>
      <c r="AK107" s="93"/>
      <c r="AL107" s="94"/>
      <c r="AM107" s="95"/>
      <c r="AN107" s="96"/>
      <c r="AO107" s="70"/>
      <c r="AP107" s="70"/>
      <c r="AQ107" s="70"/>
      <c r="AR107" s="98"/>
      <c r="AS107" s="98"/>
      <c r="AT107" s="98"/>
      <c r="AU107" s="98"/>
      <c r="AV107" s="98"/>
      <c r="AW107" s="98"/>
      <c r="AX107" s="98"/>
      <c r="AY107" s="99"/>
      <c r="AZ107" s="99"/>
      <c r="BA107" s="73"/>
    </row>
    <row r="108" customFormat="false" ht="13.5" hidden="false" customHeight="true" outlineLevel="0" collapsed="false">
      <c r="A108" s="57"/>
      <c r="B108" s="58"/>
      <c r="C108" s="102"/>
      <c r="D108" s="60"/>
      <c r="E108" s="101"/>
      <c r="F108" s="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  <c r="X108" s="187"/>
      <c r="Y108" s="187"/>
      <c r="Z108" s="187"/>
      <c r="AA108" s="187"/>
      <c r="AB108" s="187"/>
      <c r="AC108" s="187"/>
      <c r="AD108" s="187"/>
      <c r="AE108" s="187"/>
      <c r="AF108" s="187"/>
      <c r="AG108" s="187"/>
      <c r="AH108" s="187"/>
      <c r="AI108" s="187"/>
      <c r="AJ108" s="187"/>
      <c r="AK108" s="93"/>
      <c r="AL108" s="94"/>
      <c r="AM108" s="95"/>
      <c r="AN108" s="96"/>
      <c r="AO108" s="70"/>
      <c r="AP108" s="70"/>
      <c r="AQ108" s="70"/>
      <c r="AR108" s="98"/>
      <c r="AS108" s="98"/>
      <c r="AT108" s="98"/>
      <c r="AU108" s="98"/>
      <c r="AV108" s="98"/>
      <c r="AW108" s="98"/>
      <c r="AX108" s="98"/>
      <c r="AY108" s="99"/>
      <c r="AZ108" s="99"/>
      <c r="BA108" s="73"/>
    </row>
    <row r="109" customFormat="false" ht="12.75" hidden="false" customHeight="true" outlineLevel="0" collapsed="false">
      <c r="A109" s="57" t="n">
        <v>25</v>
      </c>
      <c r="B109" s="58" t="str">
        <f aca="false">IFERROR(VLOOKUP($C109,Списки!$A$1:$C$3999,2,0),"")</f>
        <v/>
      </c>
      <c r="C109" s="102"/>
      <c r="D109" s="60" t="str">
        <f aca="false">IFERROR(VLOOKUP($C109,Списки!$A$1:$C$3999,3,0),"")</f>
        <v/>
      </c>
      <c r="E109" s="92"/>
      <c r="F109" s="61" t="str">
        <f aca="false">VLOOKUP(F$11,Графік!$I$5:$L$32,3,0)</f>
        <v>Р</v>
      </c>
      <c r="G109" s="62" t="str">
        <f aca="false">VLOOKUP(G$11,Графік!$I$5:$L$32,3,0)</f>
        <v>Р</v>
      </c>
      <c r="H109" s="62" t="str">
        <f aca="false">VLOOKUP(H$11,Графік!$I$5:$L$32,3,0)</f>
        <v>Р</v>
      </c>
      <c r="I109" s="62" t="str">
        <f aca="false">VLOOKUP(I$11,Графік!$I$5:$L$32,3,0)</f>
        <v>Р</v>
      </c>
      <c r="J109" s="62" t="str">
        <f aca="false">VLOOKUP(J$11,Графік!$I$5:$L$32,3,0)</f>
        <v>ВВ</v>
      </c>
      <c r="K109" s="62" t="str">
        <f aca="false">VLOOKUP(K$11,Графік!$I$5:$L$32,3,0)</f>
        <v>ВВ</v>
      </c>
      <c r="L109" s="62" t="str">
        <f aca="false">VLOOKUP(L$11,Графік!$I$5:$L$32,3,0)</f>
        <v>Р</v>
      </c>
      <c r="M109" s="62" t="str">
        <f aca="false">VLOOKUP(M$11,Графік!$I$5:$L$32,3,0)</f>
        <v>Р</v>
      </c>
      <c r="N109" s="62" t="str">
        <f aca="false">VLOOKUP(N$11,Графік!$I$5:$L$32,3,0)</f>
        <v>Р</v>
      </c>
      <c r="O109" s="62" t="str">
        <f aca="false">VLOOKUP(O$11,Графік!$I$5:$L$32,3,0)</f>
        <v>Р</v>
      </c>
      <c r="P109" s="62" t="str">
        <f aca="false">VLOOKUP(P$11,Графік!$I$5:$L$32,3,0)</f>
        <v>ВВ</v>
      </c>
      <c r="Q109" s="62" t="str">
        <f aca="false">VLOOKUP(Q$11,Графік!$I$5:$L$32,3,0)</f>
        <v>ВВ</v>
      </c>
      <c r="R109" s="62" t="str">
        <f aca="false">VLOOKUP(R$11,Графік!$I$5:$L$32,3,0)</f>
        <v>Р</v>
      </c>
      <c r="S109" s="62" t="str">
        <f aca="false">VLOOKUP(S$11,Графік!$I$5:$L$32,3,0)</f>
        <v>Р</v>
      </c>
      <c r="T109" s="62" t="str">
        <f aca="false">VLOOKUP(T$11,Графік!$I$5:$L$32,3,0)</f>
        <v>Р</v>
      </c>
      <c r="U109" s="62" t="str">
        <f aca="false">VLOOKUP(U$11,Графік!$I$5:$L$32,3,0)</f>
        <v>Р</v>
      </c>
      <c r="V109" s="62" t="str">
        <f aca="false">VLOOKUP(V$11,Графік!$I$5:$L$32,3,0)</f>
        <v>ВВ</v>
      </c>
      <c r="W109" s="62" t="str">
        <f aca="false">VLOOKUP(W$11,Графік!$I$5:$L$32,3,0)</f>
        <v>ВВ</v>
      </c>
      <c r="X109" s="62" t="str">
        <f aca="false">VLOOKUP(X$11,Графік!$I$5:$L$32,3,0)</f>
        <v>Р</v>
      </c>
      <c r="Y109" s="62" t="str">
        <f aca="false">VLOOKUP(Y$11,Графік!$I$5:$L$32,3,0)</f>
        <v>Р</v>
      </c>
      <c r="Z109" s="62" t="str">
        <f aca="false">VLOOKUP(Z$11,Графік!$I$5:$L$32,3,0)</f>
        <v>Р</v>
      </c>
      <c r="AA109" s="62" t="str">
        <f aca="false">VLOOKUP(AA$11,Графік!$I$5:$L$32,3,0)</f>
        <v>Р</v>
      </c>
      <c r="AB109" s="62" t="str">
        <f aca="false">VLOOKUP(AB$11,Графік!$I$5:$L$32,3,0)</f>
        <v>ВВ</v>
      </c>
      <c r="AC109" s="62" t="str">
        <f aca="false">VLOOKUP(AC$11,Графік!$I$5:$L$32,3,0)</f>
        <v>ВВ</v>
      </c>
      <c r="AD109" s="62" t="str">
        <f aca="false">VLOOKUP(AD$11,Графік!$I$5:$L$32,3,0)</f>
        <v>Р</v>
      </c>
      <c r="AE109" s="62" t="str">
        <f aca="false">VLOOKUP(AE$11,Графік!$I$5:$L$32,3,0)</f>
        <v>Р</v>
      </c>
      <c r="AF109" s="62" t="str">
        <f aca="false">VLOOKUP(AF$11,Графік!$I$5:$L$32,3,0)</f>
        <v>Р</v>
      </c>
      <c r="AG109" s="62" t="str">
        <f aca="false">VLOOKUP(AG$11,Графік!$I$5:$L$32,3,0)</f>
        <v>Р</v>
      </c>
      <c r="AH109" s="62"/>
      <c r="AI109" s="62"/>
      <c r="AJ109" s="62"/>
      <c r="AK109" s="93" t="n">
        <f aca="false">SUMIF($F109:$AJ112,"Р",$F110:$AJ110)</f>
        <v>160</v>
      </c>
      <c r="AL109" s="94" t="n">
        <f aca="false">SUMIF($F111:$AJ112,"НУ",$F112:$AJ112)</f>
        <v>0</v>
      </c>
      <c r="AM109" s="95" t="n">
        <f aca="false">SUMIF(F109:AJ112,"РВ",F110:AJ110)</f>
        <v>0</v>
      </c>
      <c r="AN109" s="96" t="n">
        <f aca="false">AK109+AL109+AM109</f>
        <v>160</v>
      </c>
      <c r="AO109" s="70" t="n">
        <f aca="false">COUNTIF($F109:$AJ112,"=Р")</f>
        <v>20</v>
      </c>
      <c r="AP109" s="97" t="n">
        <f aca="false">COUNTIF($F109:$AJ112,"=ВВ")</f>
        <v>8</v>
      </c>
      <c r="AQ109" s="97" t="n">
        <f aca="false">COUNTIF($F109:$AJ112,"=В")</f>
        <v>0</v>
      </c>
      <c r="AR109" s="98" t="n">
        <f aca="false">COUNTIF($F109:$AJ112,"=НА")</f>
        <v>0</v>
      </c>
      <c r="AS109" s="98" t="n">
        <f aca="false">COUNTIF(F109:AJ112,"=ТН")</f>
        <v>0</v>
      </c>
      <c r="AT109" s="98" t="n">
        <f aca="false">COUNTIF($F109:$AJ112,"=ВД")</f>
        <v>0</v>
      </c>
      <c r="AU109" s="98" t="n">
        <f aca="false">COUNTIF($F109:$AJ112,"=ВП")</f>
        <v>0</v>
      </c>
      <c r="AV109" s="98" t="n">
        <f aca="false">COUNTIF($F109:$AJ112,"=ДД")</f>
        <v>0</v>
      </c>
      <c r="AW109" s="98" t="n">
        <f aca="false">COUNTIF($F109:$AJ112,"=П")</f>
        <v>0</v>
      </c>
      <c r="AX109" s="98" t="n">
        <f aca="false">COUNTIF($F109:$AJ112,"=ПР")</f>
        <v>0</v>
      </c>
      <c r="AY109" s="99" t="n">
        <f aca="false">COUNTIF($F109:$AJ112,"=І")</f>
        <v>0</v>
      </c>
      <c r="AZ109" s="99" t="n">
        <f aca="false">COUNTIF($F109:$AJ112,"=НЗ")</f>
        <v>0</v>
      </c>
      <c r="BA109" s="73" t="str">
        <f aca="false">IF(C109&gt;1,Графік!$L$36,"")</f>
        <v/>
      </c>
    </row>
    <row r="110" customFormat="false" ht="12.75" hidden="false" customHeight="true" outlineLevel="0" collapsed="false">
      <c r="A110" s="57"/>
      <c r="B110" s="58"/>
      <c r="C110" s="102"/>
      <c r="D110" s="60"/>
      <c r="E110" s="100"/>
      <c r="F110" s="75" t="n">
        <f aca="false">IF(F109="Р",8,"")</f>
        <v>8</v>
      </c>
      <c r="G110" s="170" t="n">
        <f aca="false">IF(G109="Р",8,"")</f>
        <v>8</v>
      </c>
      <c r="H110" s="170" t="n">
        <f aca="false">IF(H109="Р",8,"")</f>
        <v>8</v>
      </c>
      <c r="I110" s="170" t="n">
        <f aca="false">IF(I109="Р",8,"")</f>
        <v>8</v>
      </c>
      <c r="J110" s="170" t="str">
        <f aca="false">IF(J109="Р",8,"")</f>
        <v/>
      </c>
      <c r="K110" s="170" t="str">
        <f aca="false">IF(K109="Р",8,"")</f>
        <v/>
      </c>
      <c r="L110" s="170" t="n">
        <f aca="false">IF(L109="Р",8,"")</f>
        <v>8</v>
      </c>
      <c r="M110" s="170" t="n">
        <f aca="false">IF(M109="Р",8,"")</f>
        <v>8</v>
      </c>
      <c r="N110" s="170" t="n">
        <f aca="false">IF(N109="Р",8,"")</f>
        <v>8</v>
      </c>
      <c r="O110" s="170" t="n">
        <f aca="false">IF(O109="Р",8,"")</f>
        <v>8</v>
      </c>
      <c r="P110" s="170" t="str">
        <f aca="false">IF(P109="Р",8,"")</f>
        <v/>
      </c>
      <c r="Q110" s="170" t="str">
        <f aca="false">IF(Q109="Р",8,"")</f>
        <v/>
      </c>
      <c r="R110" s="170" t="n">
        <f aca="false">IF(R109="Р",8,"")</f>
        <v>8</v>
      </c>
      <c r="S110" s="170" t="n">
        <f aca="false">IF(S109="Р",8,"")</f>
        <v>8</v>
      </c>
      <c r="T110" s="170" t="n">
        <f aca="false">IF(T109="Р",8,"")</f>
        <v>8</v>
      </c>
      <c r="U110" s="170" t="n">
        <f aca="false">IF(U109="Р",8,"")</f>
        <v>8</v>
      </c>
      <c r="V110" s="170" t="str">
        <f aca="false">IF(V109="Р",8,"")</f>
        <v/>
      </c>
      <c r="W110" s="170" t="str">
        <f aca="false">IF(W109="Р",8,"")</f>
        <v/>
      </c>
      <c r="X110" s="170" t="n">
        <f aca="false">IF(X109="Р",8,"")</f>
        <v>8</v>
      </c>
      <c r="Y110" s="170" t="n">
        <f aca="false">IF(Y109="Р",8,"")</f>
        <v>8</v>
      </c>
      <c r="Z110" s="170" t="n">
        <f aca="false">IF(Z109="Р",8,"")</f>
        <v>8</v>
      </c>
      <c r="AA110" s="170" t="n">
        <f aca="false">IF(AA109="Р",8,"")</f>
        <v>8</v>
      </c>
      <c r="AB110" s="170" t="str">
        <f aca="false">IF(AB109="Р",8,"")</f>
        <v/>
      </c>
      <c r="AC110" s="170" t="str">
        <f aca="false">IF(AC109="Р",8,"")</f>
        <v/>
      </c>
      <c r="AD110" s="170" t="n">
        <f aca="false">IF(AD109="Р",8,"")</f>
        <v>8</v>
      </c>
      <c r="AE110" s="170" t="n">
        <f aca="false">IF(AE109="Р",8,"")</f>
        <v>8</v>
      </c>
      <c r="AF110" s="170" t="n">
        <f aca="false">IF(AF109="Р",8,"")</f>
        <v>8</v>
      </c>
      <c r="AG110" s="170" t="n">
        <f aca="false">IF(AG109="Р",8,"")</f>
        <v>8</v>
      </c>
      <c r="AH110" s="170"/>
      <c r="AI110" s="170"/>
      <c r="AJ110" s="170"/>
      <c r="AK110" s="93"/>
      <c r="AL110" s="94"/>
      <c r="AM110" s="95"/>
      <c r="AN110" s="96"/>
      <c r="AO110" s="70"/>
      <c r="AP110" s="70"/>
      <c r="AQ110" s="70"/>
      <c r="AR110" s="98"/>
      <c r="AS110" s="98"/>
      <c r="AT110" s="98"/>
      <c r="AU110" s="98"/>
      <c r="AV110" s="98"/>
      <c r="AW110" s="98"/>
      <c r="AX110" s="98"/>
      <c r="AY110" s="99"/>
      <c r="AZ110" s="99"/>
      <c r="BA110" s="73"/>
    </row>
    <row r="111" customFormat="false" ht="12.75" hidden="false" customHeight="true" outlineLevel="0" collapsed="false">
      <c r="A111" s="57"/>
      <c r="B111" s="58"/>
      <c r="C111" s="102"/>
      <c r="D111" s="60"/>
      <c r="E111" s="100"/>
      <c r="F111" s="81" t="str">
        <f aca="false">IF(F112&gt;0,"НУ","")</f>
        <v/>
      </c>
      <c r="G111" s="183" t="str">
        <f aca="false">IF(G112&gt;0,"НУ","")</f>
        <v/>
      </c>
      <c r="H111" s="183" t="str">
        <f aca="false">IF(H112&gt;0,"НУ","")</f>
        <v/>
      </c>
      <c r="I111" s="183" t="str">
        <f aca="false">IF(I112&gt;0,"НУ","")</f>
        <v/>
      </c>
      <c r="J111" s="183" t="str">
        <f aca="false">IF(J112&gt;0,"НУ","")</f>
        <v/>
      </c>
      <c r="K111" s="183" t="str">
        <f aca="false">IF(K112&gt;0,"НУ","")</f>
        <v/>
      </c>
      <c r="L111" s="183" t="str">
        <f aca="false">IF(L112&gt;0,"НУ","")</f>
        <v/>
      </c>
      <c r="M111" s="183" t="str">
        <f aca="false">IF(M112&gt;0,"НУ","")</f>
        <v/>
      </c>
      <c r="N111" s="183" t="str">
        <f aca="false">IF(N112&gt;0,"НУ","")</f>
        <v/>
      </c>
      <c r="O111" s="183" t="str">
        <f aca="false">IF(O112&gt;0,"НУ","")</f>
        <v/>
      </c>
      <c r="P111" s="183" t="str">
        <f aca="false">IF(P112&gt;0,"НУ","")</f>
        <v/>
      </c>
      <c r="Q111" s="183" t="str">
        <f aca="false">IF(Q112&gt;0,"НУ","")</f>
        <v/>
      </c>
      <c r="R111" s="183" t="str">
        <f aca="false">IF(R112&gt;0,"НУ","")</f>
        <v/>
      </c>
      <c r="S111" s="183" t="str">
        <f aca="false">IF(S112&gt;0,"НУ","")</f>
        <v/>
      </c>
      <c r="T111" s="183" t="str">
        <f aca="false">IF(T112&gt;0,"НУ","")</f>
        <v/>
      </c>
      <c r="U111" s="183" t="str">
        <f aca="false">IF(U112&gt;0,"НУ","")</f>
        <v/>
      </c>
      <c r="V111" s="183" t="str">
        <f aca="false">IF(V112&gt;0,"НУ","")</f>
        <v/>
      </c>
      <c r="W111" s="183" t="str">
        <f aca="false">IF(W112&gt;0,"НУ","")</f>
        <v/>
      </c>
      <c r="X111" s="183" t="str">
        <f aca="false">IF(X112&gt;0,"НУ","")</f>
        <v/>
      </c>
      <c r="Y111" s="183" t="str">
        <f aca="false">IF(Y112&gt;0,"НУ","")</f>
        <v/>
      </c>
      <c r="Z111" s="183" t="str">
        <f aca="false">IF(Z112&gt;0,"НУ","")</f>
        <v/>
      </c>
      <c r="AA111" s="183" t="str">
        <f aca="false">IF(AA112&gt;0,"НУ","")</f>
        <v/>
      </c>
      <c r="AB111" s="183" t="str">
        <f aca="false">IF(AB112&gt;0,"НУ","")</f>
        <v/>
      </c>
      <c r="AC111" s="183" t="str">
        <f aca="false">IF(AC112&gt;0,"НУ","")</f>
        <v/>
      </c>
      <c r="AD111" s="183" t="str">
        <f aca="false">IF(AD112&gt;0,"НУ","")</f>
        <v/>
      </c>
      <c r="AE111" s="183" t="str">
        <f aca="false">IF(AE112&gt;0,"НУ","")</f>
        <v/>
      </c>
      <c r="AF111" s="183" t="str">
        <f aca="false">IF(AF112&gt;0,"НУ","")</f>
        <v/>
      </c>
      <c r="AG111" s="183" t="str">
        <f aca="false">IF(AG112&gt;0,"НУ","")</f>
        <v/>
      </c>
      <c r="AH111" s="183" t="str">
        <f aca="false">IF(AH112&gt;0,"НУ","")</f>
        <v/>
      </c>
      <c r="AI111" s="183" t="str">
        <f aca="false">IF(AI112&gt;0,"НУ","")</f>
        <v/>
      </c>
      <c r="AJ111" s="183" t="str">
        <f aca="false">IF(AJ112&gt;0,"НУ","")</f>
        <v/>
      </c>
      <c r="AK111" s="93"/>
      <c r="AL111" s="94"/>
      <c r="AM111" s="95"/>
      <c r="AN111" s="96"/>
      <c r="AO111" s="70"/>
      <c r="AP111" s="70"/>
      <c r="AQ111" s="70"/>
      <c r="AR111" s="98"/>
      <c r="AS111" s="98"/>
      <c r="AT111" s="98"/>
      <c r="AU111" s="98"/>
      <c r="AV111" s="98"/>
      <c r="AW111" s="98"/>
      <c r="AX111" s="98"/>
      <c r="AY111" s="99"/>
      <c r="AZ111" s="99"/>
      <c r="BA111" s="73"/>
    </row>
    <row r="112" customFormat="false" ht="13.5" hidden="false" customHeight="true" outlineLevel="0" collapsed="false">
      <c r="A112" s="57"/>
      <c r="B112" s="58"/>
      <c r="C112" s="102"/>
      <c r="D112" s="60"/>
      <c r="E112" s="101"/>
      <c r="F112" s="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  <c r="X112" s="187"/>
      <c r="Y112" s="187"/>
      <c r="Z112" s="187"/>
      <c r="AA112" s="187"/>
      <c r="AB112" s="187"/>
      <c r="AC112" s="187"/>
      <c r="AD112" s="187"/>
      <c r="AE112" s="187"/>
      <c r="AF112" s="187"/>
      <c r="AG112" s="187"/>
      <c r="AH112" s="187"/>
      <c r="AI112" s="187"/>
      <c r="AJ112" s="187"/>
      <c r="AK112" s="93"/>
      <c r="AL112" s="94"/>
      <c r="AM112" s="95"/>
      <c r="AN112" s="96"/>
      <c r="AO112" s="70"/>
      <c r="AP112" s="70"/>
      <c r="AQ112" s="70"/>
      <c r="AR112" s="98"/>
      <c r="AS112" s="98"/>
      <c r="AT112" s="98"/>
      <c r="AU112" s="98"/>
      <c r="AV112" s="98"/>
      <c r="AW112" s="98"/>
      <c r="AX112" s="98"/>
      <c r="AY112" s="99"/>
      <c r="AZ112" s="99"/>
      <c r="BA112" s="73"/>
    </row>
    <row r="113" customFormat="false" ht="12.75" hidden="false" customHeight="true" outlineLevel="0" collapsed="false">
      <c r="A113" s="57" t="n">
        <v>26</v>
      </c>
      <c r="B113" s="58" t="str">
        <f aca="false">IFERROR(VLOOKUP($C113,Списки!$A$1:$C$3999,2,0),"")</f>
        <v/>
      </c>
      <c r="C113" s="102"/>
      <c r="D113" s="60" t="str">
        <f aca="false">IFERROR(VLOOKUP($C113,Списки!$A$1:$C$3999,3,0),"")</f>
        <v/>
      </c>
      <c r="E113" s="92"/>
      <c r="F113" s="61" t="str">
        <f aca="false">VLOOKUP(F$11,Графік!$I$5:$L$32,3,0)</f>
        <v>Р</v>
      </c>
      <c r="G113" s="62" t="str">
        <f aca="false">VLOOKUP(G$11,Графік!$I$5:$L$32,3,0)</f>
        <v>Р</v>
      </c>
      <c r="H113" s="62" t="str">
        <f aca="false">VLOOKUP(H$11,Графік!$I$5:$L$32,3,0)</f>
        <v>Р</v>
      </c>
      <c r="I113" s="62" t="str">
        <f aca="false">VLOOKUP(I$11,Графік!$I$5:$L$32,3,0)</f>
        <v>Р</v>
      </c>
      <c r="J113" s="62" t="str">
        <f aca="false">VLOOKUP(J$11,Графік!$I$5:$L$32,3,0)</f>
        <v>ВВ</v>
      </c>
      <c r="K113" s="62" t="str">
        <f aca="false">VLOOKUP(K$11,Графік!$I$5:$L$32,3,0)</f>
        <v>ВВ</v>
      </c>
      <c r="L113" s="62" t="str">
        <f aca="false">VLOOKUP(L$11,Графік!$I$5:$L$32,3,0)</f>
        <v>Р</v>
      </c>
      <c r="M113" s="62" t="str">
        <f aca="false">VLOOKUP(M$11,Графік!$I$5:$L$32,3,0)</f>
        <v>Р</v>
      </c>
      <c r="N113" s="62" t="str">
        <f aca="false">VLOOKUP(N$11,Графік!$I$5:$L$32,3,0)</f>
        <v>Р</v>
      </c>
      <c r="O113" s="62" t="str">
        <f aca="false">VLOOKUP(O$11,Графік!$I$5:$L$32,3,0)</f>
        <v>Р</v>
      </c>
      <c r="P113" s="62" t="str">
        <f aca="false">VLOOKUP(P$11,Графік!$I$5:$L$32,3,0)</f>
        <v>ВВ</v>
      </c>
      <c r="Q113" s="62" t="str">
        <f aca="false">VLOOKUP(Q$11,Графік!$I$5:$L$32,3,0)</f>
        <v>ВВ</v>
      </c>
      <c r="R113" s="62" t="str">
        <f aca="false">VLOOKUP(R$11,Графік!$I$5:$L$32,3,0)</f>
        <v>Р</v>
      </c>
      <c r="S113" s="62" t="str">
        <f aca="false">VLOOKUP(S$11,Графік!$I$5:$L$32,3,0)</f>
        <v>Р</v>
      </c>
      <c r="T113" s="62" t="str">
        <f aca="false">VLOOKUP(T$11,Графік!$I$5:$L$32,3,0)</f>
        <v>Р</v>
      </c>
      <c r="U113" s="62" t="str">
        <f aca="false">VLOOKUP(U$11,Графік!$I$5:$L$32,3,0)</f>
        <v>Р</v>
      </c>
      <c r="V113" s="62" t="str">
        <f aca="false">VLOOKUP(V$11,Графік!$I$5:$L$32,3,0)</f>
        <v>ВВ</v>
      </c>
      <c r="W113" s="62" t="str">
        <f aca="false">VLOOKUP(W$11,Графік!$I$5:$L$32,3,0)</f>
        <v>ВВ</v>
      </c>
      <c r="X113" s="62" t="str">
        <f aca="false">VLOOKUP(X$11,Графік!$I$5:$L$32,3,0)</f>
        <v>Р</v>
      </c>
      <c r="Y113" s="62" t="str">
        <f aca="false">VLOOKUP(Y$11,Графік!$I$5:$L$32,3,0)</f>
        <v>Р</v>
      </c>
      <c r="Z113" s="62" t="str">
        <f aca="false">VLOOKUP(Z$11,Графік!$I$5:$L$32,3,0)</f>
        <v>Р</v>
      </c>
      <c r="AA113" s="62" t="str">
        <f aca="false">VLOOKUP(AA$11,Графік!$I$5:$L$32,3,0)</f>
        <v>Р</v>
      </c>
      <c r="AB113" s="62" t="str">
        <f aca="false">VLOOKUP(AB$11,Графік!$I$5:$L$32,3,0)</f>
        <v>ВВ</v>
      </c>
      <c r="AC113" s="62" t="str">
        <f aca="false">VLOOKUP(AC$11,Графік!$I$5:$L$32,3,0)</f>
        <v>ВВ</v>
      </c>
      <c r="AD113" s="62" t="str">
        <f aca="false">VLOOKUP(AD$11,Графік!$I$5:$L$32,3,0)</f>
        <v>Р</v>
      </c>
      <c r="AE113" s="62" t="str">
        <f aca="false">VLOOKUP(AE$11,Графік!$I$5:$L$32,3,0)</f>
        <v>Р</v>
      </c>
      <c r="AF113" s="62" t="str">
        <f aca="false">VLOOKUP(AF$11,Графік!$I$5:$L$32,3,0)</f>
        <v>Р</v>
      </c>
      <c r="AG113" s="62" t="str">
        <f aca="false">VLOOKUP(AG$11,Графік!$I$5:$L$32,3,0)</f>
        <v>Р</v>
      </c>
      <c r="AH113" s="62"/>
      <c r="AI113" s="62"/>
      <c r="AJ113" s="62"/>
      <c r="AK113" s="93" t="n">
        <f aca="false">SUMIF($F113:$AJ116,"Р",$F114:$AJ114)</f>
        <v>160</v>
      </c>
      <c r="AL113" s="94" t="n">
        <f aca="false">SUMIF($F115:$AJ116,"НУ",$F116:$AJ116)</f>
        <v>0</v>
      </c>
      <c r="AM113" s="95" t="n">
        <f aca="false">SUMIF(F113:AJ116,"РВ",F114:AJ114)</f>
        <v>0</v>
      </c>
      <c r="AN113" s="96" t="n">
        <f aca="false">AK113+AL113+AM113</f>
        <v>160</v>
      </c>
      <c r="AO113" s="70" t="n">
        <f aca="false">COUNTIF($F113:$AJ116,"=Р")</f>
        <v>20</v>
      </c>
      <c r="AP113" s="97" t="n">
        <f aca="false">COUNTIF($F113:$AJ116,"=ВВ")</f>
        <v>8</v>
      </c>
      <c r="AQ113" s="97" t="n">
        <f aca="false">COUNTIF($F113:$AJ116,"=В")</f>
        <v>0</v>
      </c>
      <c r="AR113" s="98" t="n">
        <f aca="false">COUNTIF($F113:$AJ116,"=НА")</f>
        <v>0</v>
      </c>
      <c r="AS113" s="98" t="n">
        <f aca="false">COUNTIF(F113:AJ116,"=ТН")</f>
        <v>0</v>
      </c>
      <c r="AT113" s="98" t="n">
        <f aca="false">COUNTIF($F113:$AJ116,"=ВД")</f>
        <v>0</v>
      </c>
      <c r="AU113" s="98" t="n">
        <f aca="false">COUNTIF($F113:$AJ116,"=ВП")</f>
        <v>0</v>
      </c>
      <c r="AV113" s="98" t="n">
        <f aca="false">COUNTIF($F113:$AJ116,"=ДД")</f>
        <v>0</v>
      </c>
      <c r="AW113" s="98" t="n">
        <f aca="false">COUNTIF($F113:$AJ116,"=П")</f>
        <v>0</v>
      </c>
      <c r="AX113" s="98" t="n">
        <f aca="false">COUNTIF($F113:$AJ116,"=ПР")</f>
        <v>0</v>
      </c>
      <c r="AY113" s="99" t="n">
        <f aca="false">COUNTIF($F113:$AJ116,"=І")</f>
        <v>0</v>
      </c>
      <c r="AZ113" s="99" t="n">
        <f aca="false">COUNTIF($F113:$AJ116,"=НЗ")</f>
        <v>0</v>
      </c>
      <c r="BA113" s="73" t="str">
        <f aca="false">IF(C113&gt;1,Графік!$L$36,"")</f>
        <v/>
      </c>
    </row>
    <row r="114" customFormat="false" ht="12.75" hidden="false" customHeight="true" outlineLevel="0" collapsed="false">
      <c r="A114" s="57"/>
      <c r="B114" s="58"/>
      <c r="C114" s="102"/>
      <c r="D114" s="60"/>
      <c r="E114" s="100"/>
      <c r="F114" s="75" t="n">
        <f aca="false">IF(F113="Р",8,"")</f>
        <v>8</v>
      </c>
      <c r="G114" s="170" t="n">
        <f aca="false">IF(G113="Р",8,"")</f>
        <v>8</v>
      </c>
      <c r="H114" s="170" t="n">
        <f aca="false">IF(H113="Р",8,"")</f>
        <v>8</v>
      </c>
      <c r="I114" s="170" t="n">
        <f aca="false">IF(I113="Р",8,"")</f>
        <v>8</v>
      </c>
      <c r="J114" s="170" t="str">
        <f aca="false">IF(J113="Р",8,"")</f>
        <v/>
      </c>
      <c r="K114" s="170" t="str">
        <f aca="false">IF(K113="Р",8,"")</f>
        <v/>
      </c>
      <c r="L114" s="170" t="n">
        <f aca="false">IF(L113="Р",8,"")</f>
        <v>8</v>
      </c>
      <c r="M114" s="170" t="n">
        <f aca="false">IF(M113="Р",8,"")</f>
        <v>8</v>
      </c>
      <c r="N114" s="170" t="n">
        <f aca="false">IF(N113="Р",8,"")</f>
        <v>8</v>
      </c>
      <c r="O114" s="170" t="n">
        <f aca="false">IF(O113="Р",8,"")</f>
        <v>8</v>
      </c>
      <c r="P114" s="170" t="str">
        <f aca="false">IF(P113="Р",8,"")</f>
        <v/>
      </c>
      <c r="Q114" s="170" t="str">
        <f aca="false">IF(Q113="Р",8,"")</f>
        <v/>
      </c>
      <c r="R114" s="170" t="n">
        <f aca="false">IF(R113="Р",8,"")</f>
        <v>8</v>
      </c>
      <c r="S114" s="170" t="n">
        <f aca="false">IF(S113="Р",8,"")</f>
        <v>8</v>
      </c>
      <c r="T114" s="170" t="n">
        <f aca="false">IF(T113="Р",8,"")</f>
        <v>8</v>
      </c>
      <c r="U114" s="170" t="n">
        <f aca="false">IF(U113="Р",8,"")</f>
        <v>8</v>
      </c>
      <c r="V114" s="170" t="str">
        <f aca="false">IF(V113="Р",8,"")</f>
        <v/>
      </c>
      <c r="W114" s="170" t="str">
        <f aca="false">IF(W113="Р",8,"")</f>
        <v/>
      </c>
      <c r="X114" s="170" t="n">
        <f aca="false">IF(X113="Р",8,"")</f>
        <v>8</v>
      </c>
      <c r="Y114" s="170" t="n">
        <f aca="false">IF(Y113="Р",8,"")</f>
        <v>8</v>
      </c>
      <c r="Z114" s="170" t="n">
        <f aca="false">IF(Z113="Р",8,"")</f>
        <v>8</v>
      </c>
      <c r="AA114" s="170" t="n">
        <f aca="false">IF(AA113="Р",8,"")</f>
        <v>8</v>
      </c>
      <c r="AB114" s="170" t="str">
        <f aca="false">IF(AB113="Р",8,"")</f>
        <v/>
      </c>
      <c r="AC114" s="170" t="str">
        <f aca="false">IF(AC113="Р",8,"")</f>
        <v/>
      </c>
      <c r="AD114" s="170" t="n">
        <f aca="false">IF(AD113="Р",8,"")</f>
        <v>8</v>
      </c>
      <c r="AE114" s="170" t="n">
        <f aca="false">IF(AE113="Р",8,"")</f>
        <v>8</v>
      </c>
      <c r="AF114" s="170" t="n">
        <f aca="false">IF(AF113="Р",8,"")</f>
        <v>8</v>
      </c>
      <c r="AG114" s="170" t="n">
        <f aca="false">IF(AG113="Р",8,"")</f>
        <v>8</v>
      </c>
      <c r="AH114" s="170"/>
      <c r="AI114" s="170"/>
      <c r="AJ114" s="170"/>
      <c r="AK114" s="93"/>
      <c r="AL114" s="94"/>
      <c r="AM114" s="95"/>
      <c r="AN114" s="96"/>
      <c r="AO114" s="70"/>
      <c r="AP114" s="70"/>
      <c r="AQ114" s="70"/>
      <c r="AR114" s="98"/>
      <c r="AS114" s="98"/>
      <c r="AT114" s="98"/>
      <c r="AU114" s="98"/>
      <c r="AV114" s="98"/>
      <c r="AW114" s="98"/>
      <c r="AX114" s="98"/>
      <c r="AY114" s="99"/>
      <c r="AZ114" s="99"/>
      <c r="BA114" s="73"/>
    </row>
    <row r="115" customFormat="false" ht="12.75" hidden="false" customHeight="true" outlineLevel="0" collapsed="false">
      <c r="A115" s="57"/>
      <c r="B115" s="58"/>
      <c r="C115" s="102"/>
      <c r="D115" s="60"/>
      <c r="E115" s="100"/>
      <c r="F115" s="81" t="str">
        <f aca="false">IF(F116&gt;0,"НУ","")</f>
        <v/>
      </c>
      <c r="G115" s="183" t="str">
        <f aca="false">IF(G116&gt;0,"НУ","")</f>
        <v/>
      </c>
      <c r="H115" s="183" t="str">
        <f aca="false">IF(H116&gt;0,"НУ","")</f>
        <v/>
      </c>
      <c r="I115" s="183" t="str">
        <f aca="false">IF(I116&gt;0,"НУ","")</f>
        <v/>
      </c>
      <c r="J115" s="183" t="str">
        <f aca="false">IF(J116&gt;0,"НУ","")</f>
        <v/>
      </c>
      <c r="K115" s="183" t="str">
        <f aca="false">IF(K116&gt;0,"НУ","")</f>
        <v/>
      </c>
      <c r="L115" s="183" t="str">
        <f aca="false">IF(L116&gt;0,"НУ","")</f>
        <v/>
      </c>
      <c r="M115" s="183" t="str">
        <f aca="false">IF(M116&gt;0,"НУ","")</f>
        <v/>
      </c>
      <c r="N115" s="183" t="str">
        <f aca="false">IF(N116&gt;0,"НУ","")</f>
        <v/>
      </c>
      <c r="O115" s="183" t="str">
        <f aca="false">IF(O116&gt;0,"НУ","")</f>
        <v/>
      </c>
      <c r="P115" s="183" t="str">
        <f aca="false">IF(P116&gt;0,"НУ","")</f>
        <v/>
      </c>
      <c r="Q115" s="183" t="str">
        <f aca="false">IF(Q116&gt;0,"НУ","")</f>
        <v/>
      </c>
      <c r="R115" s="183" t="str">
        <f aca="false">IF(R116&gt;0,"НУ","")</f>
        <v/>
      </c>
      <c r="S115" s="183" t="str">
        <f aca="false">IF(S116&gt;0,"НУ","")</f>
        <v/>
      </c>
      <c r="T115" s="183" t="str">
        <f aca="false">IF(T116&gt;0,"НУ","")</f>
        <v/>
      </c>
      <c r="U115" s="183" t="str">
        <f aca="false">IF(U116&gt;0,"НУ","")</f>
        <v/>
      </c>
      <c r="V115" s="183" t="str">
        <f aca="false">IF(V116&gt;0,"НУ","")</f>
        <v/>
      </c>
      <c r="W115" s="183" t="str">
        <f aca="false">IF(W116&gt;0,"НУ","")</f>
        <v/>
      </c>
      <c r="X115" s="183" t="str">
        <f aca="false">IF(X116&gt;0,"НУ","")</f>
        <v/>
      </c>
      <c r="Y115" s="183" t="str">
        <f aca="false">IF(Y116&gt;0,"НУ","")</f>
        <v/>
      </c>
      <c r="Z115" s="183" t="str">
        <f aca="false">IF(Z116&gt;0,"НУ","")</f>
        <v/>
      </c>
      <c r="AA115" s="183" t="str">
        <f aca="false">IF(AA116&gt;0,"НУ","")</f>
        <v/>
      </c>
      <c r="AB115" s="183" t="str">
        <f aca="false">IF(AB116&gt;0,"НУ","")</f>
        <v/>
      </c>
      <c r="AC115" s="183" t="str">
        <f aca="false">IF(AC116&gt;0,"НУ","")</f>
        <v/>
      </c>
      <c r="AD115" s="183" t="str">
        <f aca="false">IF(AD116&gt;0,"НУ","")</f>
        <v/>
      </c>
      <c r="AE115" s="183" t="str">
        <f aca="false">IF(AE116&gt;0,"НУ","")</f>
        <v/>
      </c>
      <c r="AF115" s="183" t="str">
        <f aca="false">IF(AF116&gt;0,"НУ","")</f>
        <v/>
      </c>
      <c r="AG115" s="183" t="str">
        <f aca="false">IF(AG116&gt;0,"НУ","")</f>
        <v/>
      </c>
      <c r="AH115" s="183" t="str">
        <f aca="false">IF(AH116&gt;0,"НУ","")</f>
        <v/>
      </c>
      <c r="AI115" s="183" t="str">
        <f aca="false">IF(AI116&gt;0,"НУ","")</f>
        <v/>
      </c>
      <c r="AJ115" s="183" t="str">
        <f aca="false">IF(AJ116&gt;0,"НУ","")</f>
        <v/>
      </c>
      <c r="AK115" s="93"/>
      <c r="AL115" s="94"/>
      <c r="AM115" s="95"/>
      <c r="AN115" s="96"/>
      <c r="AO115" s="70"/>
      <c r="AP115" s="70"/>
      <c r="AQ115" s="70"/>
      <c r="AR115" s="98"/>
      <c r="AS115" s="98"/>
      <c r="AT115" s="98"/>
      <c r="AU115" s="98"/>
      <c r="AV115" s="98"/>
      <c r="AW115" s="98"/>
      <c r="AX115" s="98"/>
      <c r="AY115" s="99"/>
      <c r="AZ115" s="99"/>
      <c r="BA115" s="73"/>
    </row>
    <row r="116" customFormat="false" ht="13.5" hidden="false" customHeight="true" outlineLevel="0" collapsed="false">
      <c r="A116" s="57"/>
      <c r="B116" s="58"/>
      <c r="C116" s="102"/>
      <c r="D116" s="60"/>
      <c r="E116" s="101"/>
      <c r="F116" s="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  <c r="X116" s="187"/>
      <c r="Y116" s="187"/>
      <c r="Z116" s="187"/>
      <c r="AA116" s="187"/>
      <c r="AB116" s="187"/>
      <c r="AC116" s="187"/>
      <c r="AD116" s="187"/>
      <c r="AE116" s="187"/>
      <c r="AF116" s="187"/>
      <c r="AG116" s="187"/>
      <c r="AH116" s="187"/>
      <c r="AI116" s="187"/>
      <c r="AJ116" s="187"/>
      <c r="AK116" s="93"/>
      <c r="AL116" s="94"/>
      <c r="AM116" s="95"/>
      <c r="AN116" s="96"/>
      <c r="AO116" s="70"/>
      <c r="AP116" s="70"/>
      <c r="AQ116" s="70"/>
      <c r="AR116" s="98"/>
      <c r="AS116" s="98"/>
      <c r="AT116" s="98"/>
      <c r="AU116" s="98"/>
      <c r="AV116" s="98"/>
      <c r="AW116" s="98"/>
      <c r="AX116" s="98"/>
      <c r="AY116" s="99"/>
      <c r="AZ116" s="99"/>
      <c r="BA116" s="73"/>
    </row>
    <row r="117" customFormat="false" ht="12.75" hidden="false" customHeight="true" outlineLevel="0" collapsed="false">
      <c r="A117" s="57" t="n">
        <v>27</v>
      </c>
      <c r="B117" s="58" t="str">
        <f aca="false">IFERROR(VLOOKUP($C117,Списки!$A$1:$C$3999,2,0),"")</f>
        <v/>
      </c>
      <c r="C117" s="102"/>
      <c r="D117" s="60" t="str">
        <f aca="false">IFERROR(VLOOKUP($C117,Списки!$A$1:$C$3999,3,0),"")</f>
        <v/>
      </c>
      <c r="E117" s="92"/>
      <c r="F117" s="61" t="str">
        <f aca="false">VLOOKUP(F$11,Графік!$I$5:$L$32,3,0)</f>
        <v>Р</v>
      </c>
      <c r="G117" s="62" t="str">
        <f aca="false">VLOOKUP(G$11,Графік!$I$5:$L$32,3,0)</f>
        <v>Р</v>
      </c>
      <c r="H117" s="62" t="str">
        <f aca="false">VLOOKUP(H$11,Графік!$I$5:$L$32,3,0)</f>
        <v>Р</v>
      </c>
      <c r="I117" s="62" t="str">
        <f aca="false">VLOOKUP(I$11,Графік!$I$5:$L$32,3,0)</f>
        <v>Р</v>
      </c>
      <c r="J117" s="62" t="str">
        <f aca="false">VLOOKUP(J$11,Графік!$I$5:$L$32,3,0)</f>
        <v>ВВ</v>
      </c>
      <c r="K117" s="62" t="str">
        <f aca="false">VLOOKUP(K$11,Графік!$I$5:$L$32,3,0)</f>
        <v>ВВ</v>
      </c>
      <c r="L117" s="62" t="str">
        <f aca="false">VLOOKUP(L$11,Графік!$I$5:$L$32,3,0)</f>
        <v>Р</v>
      </c>
      <c r="M117" s="62" t="str">
        <f aca="false">VLOOKUP(M$11,Графік!$I$5:$L$32,3,0)</f>
        <v>Р</v>
      </c>
      <c r="N117" s="62" t="str">
        <f aca="false">VLOOKUP(N$11,Графік!$I$5:$L$32,3,0)</f>
        <v>Р</v>
      </c>
      <c r="O117" s="62" t="str">
        <f aca="false">VLOOKUP(O$11,Графік!$I$5:$L$32,3,0)</f>
        <v>Р</v>
      </c>
      <c r="P117" s="62" t="str">
        <f aca="false">VLOOKUP(P$11,Графік!$I$5:$L$32,3,0)</f>
        <v>ВВ</v>
      </c>
      <c r="Q117" s="62" t="str">
        <f aca="false">VLOOKUP(Q$11,Графік!$I$5:$L$32,3,0)</f>
        <v>ВВ</v>
      </c>
      <c r="R117" s="62" t="str">
        <f aca="false">VLOOKUP(R$11,Графік!$I$5:$L$32,3,0)</f>
        <v>Р</v>
      </c>
      <c r="S117" s="62" t="str">
        <f aca="false">VLOOKUP(S$11,Графік!$I$5:$L$32,3,0)</f>
        <v>Р</v>
      </c>
      <c r="T117" s="62" t="str">
        <f aca="false">VLOOKUP(T$11,Графік!$I$5:$L$32,3,0)</f>
        <v>Р</v>
      </c>
      <c r="U117" s="62" t="str">
        <f aca="false">VLOOKUP(U$11,Графік!$I$5:$L$32,3,0)</f>
        <v>Р</v>
      </c>
      <c r="V117" s="62" t="str">
        <f aca="false">VLOOKUP(V$11,Графік!$I$5:$L$32,3,0)</f>
        <v>ВВ</v>
      </c>
      <c r="W117" s="62" t="str">
        <f aca="false">VLOOKUP(W$11,Графік!$I$5:$L$32,3,0)</f>
        <v>ВВ</v>
      </c>
      <c r="X117" s="62" t="str">
        <f aca="false">VLOOKUP(X$11,Графік!$I$5:$L$32,3,0)</f>
        <v>Р</v>
      </c>
      <c r="Y117" s="62" t="str">
        <f aca="false">VLOOKUP(Y$11,Графік!$I$5:$L$32,3,0)</f>
        <v>Р</v>
      </c>
      <c r="Z117" s="62" t="str">
        <f aca="false">VLOOKUP(Z$11,Графік!$I$5:$L$32,3,0)</f>
        <v>Р</v>
      </c>
      <c r="AA117" s="62" t="str">
        <f aca="false">VLOOKUP(AA$11,Графік!$I$5:$L$32,3,0)</f>
        <v>Р</v>
      </c>
      <c r="AB117" s="62" t="str">
        <f aca="false">VLOOKUP(AB$11,Графік!$I$5:$L$32,3,0)</f>
        <v>ВВ</v>
      </c>
      <c r="AC117" s="62" t="str">
        <f aca="false">VLOOKUP(AC$11,Графік!$I$5:$L$32,3,0)</f>
        <v>ВВ</v>
      </c>
      <c r="AD117" s="62" t="str">
        <f aca="false">VLOOKUP(AD$11,Графік!$I$5:$L$32,3,0)</f>
        <v>Р</v>
      </c>
      <c r="AE117" s="62" t="str">
        <f aca="false">VLOOKUP(AE$11,Графік!$I$5:$L$32,3,0)</f>
        <v>Р</v>
      </c>
      <c r="AF117" s="62" t="str">
        <f aca="false">VLOOKUP(AF$11,Графік!$I$5:$L$32,3,0)</f>
        <v>Р</v>
      </c>
      <c r="AG117" s="62" t="str">
        <f aca="false">VLOOKUP(AG$11,Графік!$I$5:$L$32,3,0)</f>
        <v>Р</v>
      </c>
      <c r="AH117" s="62"/>
      <c r="AI117" s="62"/>
      <c r="AJ117" s="62"/>
      <c r="AK117" s="93" t="n">
        <f aca="false">SUMIF($F117:$AJ120,"Р",$F118:$AJ118)</f>
        <v>160</v>
      </c>
      <c r="AL117" s="94" t="n">
        <f aca="false">SUMIF($F119:$AJ120,"НУ",$F120:$AJ120)</f>
        <v>0</v>
      </c>
      <c r="AM117" s="95" t="n">
        <f aca="false">SUMIF(F117:AJ120,"РВ",F118:AJ118)</f>
        <v>0</v>
      </c>
      <c r="AN117" s="96" t="n">
        <f aca="false">AK117+AL117+AM117</f>
        <v>160</v>
      </c>
      <c r="AO117" s="70" t="n">
        <f aca="false">COUNTIF($F117:$AJ120,"=Р")</f>
        <v>20</v>
      </c>
      <c r="AP117" s="97" t="n">
        <f aca="false">COUNTIF($F117:$AJ120,"=ВВ")</f>
        <v>8</v>
      </c>
      <c r="AQ117" s="97" t="n">
        <f aca="false">COUNTIF($F117:$AJ120,"=В")</f>
        <v>0</v>
      </c>
      <c r="AR117" s="98" t="n">
        <f aca="false">COUNTIF($F117:$AJ120,"=НА")</f>
        <v>0</v>
      </c>
      <c r="AS117" s="98" t="n">
        <f aca="false">COUNTIF(F117:AJ120,"=ТН")</f>
        <v>0</v>
      </c>
      <c r="AT117" s="98" t="n">
        <f aca="false">COUNTIF($F117:$AJ120,"=ВД")</f>
        <v>0</v>
      </c>
      <c r="AU117" s="98" t="n">
        <f aca="false">COUNTIF($F117:$AJ120,"=ВП")</f>
        <v>0</v>
      </c>
      <c r="AV117" s="98" t="n">
        <f aca="false">COUNTIF($F117:$AJ120,"=ДД")</f>
        <v>0</v>
      </c>
      <c r="AW117" s="98" t="n">
        <f aca="false">COUNTIF($F117:$AJ120,"=П")</f>
        <v>0</v>
      </c>
      <c r="AX117" s="98" t="n">
        <f aca="false">COUNTIF($F117:$AJ120,"=ПР")</f>
        <v>0</v>
      </c>
      <c r="AY117" s="99" t="n">
        <f aca="false">COUNTIF($F117:$AJ120,"=І")</f>
        <v>0</v>
      </c>
      <c r="AZ117" s="99" t="n">
        <f aca="false">COUNTIF($F117:$AJ120,"=НЗ")</f>
        <v>0</v>
      </c>
      <c r="BA117" s="73" t="str">
        <f aca="false">IF(C117&gt;1,Графік!$L$36,"")</f>
        <v/>
      </c>
    </row>
    <row r="118" customFormat="false" ht="12.75" hidden="false" customHeight="true" outlineLevel="0" collapsed="false">
      <c r="A118" s="57"/>
      <c r="B118" s="58"/>
      <c r="C118" s="102"/>
      <c r="D118" s="60"/>
      <c r="E118" s="100"/>
      <c r="F118" s="75" t="n">
        <f aca="false">IF(F117="Р",8,"")</f>
        <v>8</v>
      </c>
      <c r="G118" s="170" t="n">
        <f aca="false">IF(G117="Р",8,"")</f>
        <v>8</v>
      </c>
      <c r="H118" s="170" t="n">
        <f aca="false">IF(H117="Р",8,"")</f>
        <v>8</v>
      </c>
      <c r="I118" s="170" t="n">
        <f aca="false">IF(I117="Р",8,"")</f>
        <v>8</v>
      </c>
      <c r="J118" s="170" t="str">
        <f aca="false">IF(J117="Р",8,"")</f>
        <v/>
      </c>
      <c r="K118" s="170" t="str">
        <f aca="false">IF(K117="Р",8,"")</f>
        <v/>
      </c>
      <c r="L118" s="170" t="n">
        <f aca="false">IF(L117="Р",8,"")</f>
        <v>8</v>
      </c>
      <c r="M118" s="170" t="n">
        <f aca="false">IF(M117="Р",8,"")</f>
        <v>8</v>
      </c>
      <c r="N118" s="170" t="n">
        <f aca="false">IF(N117="Р",8,"")</f>
        <v>8</v>
      </c>
      <c r="O118" s="170" t="n">
        <f aca="false">IF(O117="Р",8,"")</f>
        <v>8</v>
      </c>
      <c r="P118" s="170" t="str">
        <f aca="false">IF(P117="Р",8,"")</f>
        <v/>
      </c>
      <c r="Q118" s="170" t="str">
        <f aca="false">IF(Q117="Р",8,"")</f>
        <v/>
      </c>
      <c r="R118" s="170" t="n">
        <f aca="false">IF(R117="Р",8,"")</f>
        <v>8</v>
      </c>
      <c r="S118" s="170" t="n">
        <f aca="false">IF(S117="Р",8,"")</f>
        <v>8</v>
      </c>
      <c r="T118" s="170" t="n">
        <f aca="false">IF(T117="Р",8,"")</f>
        <v>8</v>
      </c>
      <c r="U118" s="170" t="n">
        <f aca="false">IF(U117="Р",8,"")</f>
        <v>8</v>
      </c>
      <c r="V118" s="170" t="str">
        <f aca="false">IF(V117="Р",8,"")</f>
        <v/>
      </c>
      <c r="W118" s="170" t="str">
        <f aca="false">IF(W117="Р",8,"")</f>
        <v/>
      </c>
      <c r="X118" s="170" t="n">
        <f aca="false">IF(X117="Р",8,"")</f>
        <v>8</v>
      </c>
      <c r="Y118" s="170" t="n">
        <f aca="false">IF(Y117="Р",8,"")</f>
        <v>8</v>
      </c>
      <c r="Z118" s="170" t="n">
        <f aca="false">IF(Z117="Р",8,"")</f>
        <v>8</v>
      </c>
      <c r="AA118" s="170" t="n">
        <f aca="false">IF(AA117="Р",8,"")</f>
        <v>8</v>
      </c>
      <c r="AB118" s="170" t="str">
        <f aca="false">IF(AB117="Р",8,"")</f>
        <v/>
      </c>
      <c r="AC118" s="170" t="str">
        <f aca="false">IF(AC117="Р",8,"")</f>
        <v/>
      </c>
      <c r="AD118" s="170" t="n">
        <f aca="false">IF(AD117="Р",8,"")</f>
        <v>8</v>
      </c>
      <c r="AE118" s="170" t="n">
        <f aca="false">IF(AE117="Р",8,"")</f>
        <v>8</v>
      </c>
      <c r="AF118" s="170" t="n">
        <f aca="false">IF(AF117="Р",8,"")</f>
        <v>8</v>
      </c>
      <c r="AG118" s="170" t="n">
        <f aca="false">IF(AG117="Р",8,"")</f>
        <v>8</v>
      </c>
      <c r="AH118" s="170"/>
      <c r="AI118" s="170"/>
      <c r="AJ118" s="170"/>
      <c r="AK118" s="93"/>
      <c r="AL118" s="94"/>
      <c r="AM118" s="95"/>
      <c r="AN118" s="96"/>
      <c r="AO118" s="70"/>
      <c r="AP118" s="70"/>
      <c r="AQ118" s="70"/>
      <c r="AR118" s="98"/>
      <c r="AS118" s="98"/>
      <c r="AT118" s="98"/>
      <c r="AU118" s="98"/>
      <c r="AV118" s="98"/>
      <c r="AW118" s="98"/>
      <c r="AX118" s="98"/>
      <c r="AY118" s="99"/>
      <c r="AZ118" s="99"/>
      <c r="BA118" s="73"/>
    </row>
    <row r="119" customFormat="false" ht="12.75" hidden="false" customHeight="true" outlineLevel="0" collapsed="false">
      <c r="A119" s="57"/>
      <c r="B119" s="58"/>
      <c r="C119" s="102"/>
      <c r="D119" s="60"/>
      <c r="E119" s="100"/>
      <c r="F119" s="81" t="str">
        <f aca="false">IF(F120&gt;0,"НУ","")</f>
        <v/>
      </c>
      <c r="G119" s="183" t="str">
        <f aca="false">IF(G120&gt;0,"НУ","")</f>
        <v/>
      </c>
      <c r="H119" s="183" t="str">
        <f aca="false">IF(H120&gt;0,"НУ","")</f>
        <v/>
      </c>
      <c r="I119" s="183" t="str">
        <f aca="false">IF(I120&gt;0,"НУ","")</f>
        <v/>
      </c>
      <c r="J119" s="183" t="str">
        <f aca="false">IF(J120&gt;0,"НУ","")</f>
        <v/>
      </c>
      <c r="K119" s="183" t="str">
        <f aca="false">IF(K120&gt;0,"НУ","")</f>
        <v/>
      </c>
      <c r="L119" s="183" t="str">
        <f aca="false">IF(L120&gt;0,"НУ","")</f>
        <v/>
      </c>
      <c r="M119" s="183" t="str">
        <f aca="false">IF(M120&gt;0,"НУ","")</f>
        <v/>
      </c>
      <c r="N119" s="183" t="str">
        <f aca="false">IF(N120&gt;0,"НУ","")</f>
        <v/>
      </c>
      <c r="O119" s="183" t="str">
        <f aca="false">IF(O120&gt;0,"НУ","")</f>
        <v/>
      </c>
      <c r="P119" s="183" t="str">
        <f aca="false">IF(P120&gt;0,"НУ","")</f>
        <v/>
      </c>
      <c r="Q119" s="183" t="str">
        <f aca="false">IF(Q120&gt;0,"НУ","")</f>
        <v/>
      </c>
      <c r="R119" s="183" t="str">
        <f aca="false">IF(R120&gt;0,"НУ","")</f>
        <v/>
      </c>
      <c r="S119" s="183" t="str">
        <f aca="false">IF(S120&gt;0,"НУ","")</f>
        <v/>
      </c>
      <c r="T119" s="183" t="str">
        <f aca="false">IF(T120&gt;0,"НУ","")</f>
        <v/>
      </c>
      <c r="U119" s="183" t="str">
        <f aca="false">IF(U120&gt;0,"НУ","")</f>
        <v/>
      </c>
      <c r="V119" s="183" t="str">
        <f aca="false">IF(V120&gt;0,"НУ","")</f>
        <v/>
      </c>
      <c r="W119" s="183" t="str">
        <f aca="false">IF(W120&gt;0,"НУ","")</f>
        <v/>
      </c>
      <c r="X119" s="183" t="str">
        <f aca="false">IF(X120&gt;0,"НУ","")</f>
        <v/>
      </c>
      <c r="Y119" s="183" t="str">
        <f aca="false">IF(Y120&gt;0,"НУ","")</f>
        <v/>
      </c>
      <c r="Z119" s="183" t="str">
        <f aca="false">IF(Z120&gt;0,"НУ","")</f>
        <v/>
      </c>
      <c r="AA119" s="183" t="str">
        <f aca="false">IF(AA120&gt;0,"НУ","")</f>
        <v/>
      </c>
      <c r="AB119" s="183" t="str">
        <f aca="false">IF(AB120&gt;0,"НУ","")</f>
        <v/>
      </c>
      <c r="AC119" s="183" t="str">
        <f aca="false">IF(AC120&gt;0,"НУ","")</f>
        <v/>
      </c>
      <c r="AD119" s="183" t="str">
        <f aca="false">IF(AD120&gt;0,"НУ","")</f>
        <v/>
      </c>
      <c r="AE119" s="183" t="str">
        <f aca="false">IF(AE120&gt;0,"НУ","")</f>
        <v/>
      </c>
      <c r="AF119" s="183" t="str">
        <f aca="false">IF(AF120&gt;0,"НУ","")</f>
        <v/>
      </c>
      <c r="AG119" s="183" t="str">
        <f aca="false">IF(AG120&gt;0,"НУ","")</f>
        <v/>
      </c>
      <c r="AH119" s="183" t="str">
        <f aca="false">IF(AH120&gt;0,"НУ","")</f>
        <v/>
      </c>
      <c r="AI119" s="183" t="str">
        <f aca="false">IF(AI120&gt;0,"НУ","")</f>
        <v/>
      </c>
      <c r="AJ119" s="183" t="str">
        <f aca="false">IF(AJ120&gt;0,"НУ","")</f>
        <v/>
      </c>
      <c r="AK119" s="93"/>
      <c r="AL119" s="94"/>
      <c r="AM119" s="95"/>
      <c r="AN119" s="96"/>
      <c r="AO119" s="70"/>
      <c r="AP119" s="70"/>
      <c r="AQ119" s="70"/>
      <c r="AR119" s="98"/>
      <c r="AS119" s="98"/>
      <c r="AT119" s="98"/>
      <c r="AU119" s="98"/>
      <c r="AV119" s="98"/>
      <c r="AW119" s="98"/>
      <c r="AX119" s="98"/>
      <c r="AY119" s="99"/>
      <c r="AZ119" s="99"/>
      <c r="BA119" s="73"/>
    </row>
    <row r="120" customFormat="false" ht="13.5" hidden="false" customHeight="true" outlineLevel="0" collapsed="false">
      <c r="A120" s="57"/>
      <c r="B120" s="58"/>
      <c r="C120" s="102"/>
      <c r="D120" s="60"/>
      <c r="E120" s="101"/>
      <c r="F120" s="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  <c r="X120" s="187"/>
      <c r="Y120" s="187"/>
      <c r="Z120" s="187"/>
      <c r="AA120" s="187"/>
      <c r="AB120" s="187"/>
      <c r="AC120" s="187"/>
      <c r="AD120" s="187"/>
      <c r="AE120" s="187"/>
      <c r="AF120" s="187"/>
      <c r="AG120" s="187"/>
      <c r="AH120" s="187"/>
      <c r="AI120" s="187"/>
      <c r="AJ120" s="187"/>
      <c r="AK120" s="93"/>
      <c r="AL120" s="94"/>
      <c r="AM120" s="95"/>
      <c r="AN120" s="96"/>
      <c r="AO120" s="70"/>
      <c r="AP120" s="70"/>
      <c r="AQ120" s="70"/>
      <c r="AR120" s="98"/>
      <c r="AS120" s="98"/>
      <c r="AT120" s="98"/>
      <c r="AU120" s="98"/>
      <c r="AV120" s="98"/>
      <c r="AW120" s="98"/>
      <c r="AX120" s="98"/>
      <c r="AY120" s="99"/>
      <c r="AZ120" s="99"/>
      <c r="BA120" s="73"/>
    </row>
    <row r="121" customFormat="false" ht="12.75" hidden="false" customHeight="true" outlineLevel="0" collapsed="false">
      <c r="A121" s="57" t="n">
        <v>28</v>
      </c>
      <c r="B121" s="58" t="str">
        <f aca="false">IFERROR(VLOOKUP($C121,Списки!$A$1:$C$3999,2,0),"")</f>
        <v/>
      </c>
      <c r="C121" s="102"/>
      <c r="D121" s="60" t="str">
        <f aca="false">IFERROR(VLOOKUP($C121,Списки!$A$1:$C$3999,3,0),"")</f>
        <v/>
      </c>
      <c r="E121" s="92"/>
      <c r="F121" s="61" t="str">
        <f aca="false">VLOOKUP(F$11,Графік!$I$5:$L$32,3,0)</f>
        <v>Р</v>
      </c>
      <c r="G121" s="62" t="str">
        <f aca="false">VLOOKUP(G$11,Графік!$I$5:$L$32,3,0)</f>
        <v>Р</v>
      </c>
      <c r="H121" s="62" t="str">
        <f aca="false">VLOOKUP(H$11,Графік!$I$5:$L$32,3,0)</f>
        <v>Р</v>
      </c>
      <c r="I121" s="62" t="str">
        <f aca="false">VLOOKUP(I$11,Графік!$I$5:$L$32,3,0)</f>
        <v>Р</v>
      </c>
      <c r="J121" s="62" t="str">
        <f aca="false">VLOOKUP(J$11,Графік!$I$5:$L$32,3,0)</f>
        <v>ВВ</v>
      </c>
      <c r="K121" s="62" t="str">
        <f aca="false">VLOOKUP(K$11,Графік!$I$5:$L$32,3,0)</f>
        <v>ВВ</v>
      </c>
      <c r="L121" s="62" t="str">
        <f aca="false">VLOOKUP(L$11,Графік!$I$5:$L$32,3,0)</f>
        <v>Р</v>
      </c>
      <c r="M121" s="62" t="str">
        <f aca="false">VLOOKUP(M$11,Графік!$I$5:$L$32,3,0)</f>
        <v>Р</v>
      </c>
      <c r="N121" s="62" t="str">
        <f aca="false">VLOOKUP(N$11,Графік!$I$5:$L$32,3,0)</f>
        <v>Р</v>
      </c>
      <c r="O121" s="62" t="str">
        <f aca="false">VLOOKUP(O$11,Графік!$I$5:$L$32,3,0)</f>
        <v>Р</v>
      </c>
      <c r="P121" s="62" t="str">
        <f aca="false">VLOOKUP(P$11,Графік!$I$5:$L$32,3,0)</f>
        <v>ВВ</v>
      </c>
      <c r="Q121" s="62" t="str">
        <f aca="false">VLOOKUP(Q$11,Графік!$I$5:$L$32,3,0)</f>
        <v>ВВ</v>
      </c>
      <c r="R121" s="62" t="str">
        <f aca="false">VLOOKUP(R$11,Графік!$I$5:$L$32,3,0)</f>
        <v>Р</v>
      </c>
      <c r="S121" s="62" t="str">
        <f aca="false">VLOOKUP(S$11,Графік!$I$5:$L$32,3,0)</f>
        <v>Р</v>
      </c>
      <c r="T121" s="62" t="str">
        <f aca="false">VLOOKUP(T$11,Графік!$I$5:$L$32,3,0)</f>
        <v>Р</v>
      </c>
      <c r="U121" s="62" t="str">
        <f aca="false">VLOOKUP(U$11,Графік!$I$5:$L$32,3,0)</f>
        <v>Р</v>
      </c>
      <c r="V121" s="62" t="str">
        <f aca="false">VLOOKUP(V$11,Графік!$I$5:$L$32,3,0)</f>
        <v>ВВ</v>
      </c>
      <c r="W121" s="62" t="str">
        <f aca="false">VLOOKUP(W$11,Графік!$I$5:$L$32,3,0)</f>
        <v>ВВ</v>
      </c>
      <c r="X121" s="62" t="str">
        <f aca="false">VLOOKUP(X$11,Графік!$I$5:$L$32,3,0)</f>
        <v>Р</v>
      </c>
      <c r="Y121" s="62" t="str">
        <f aca="false">VLOOKUP(Y$11,Графік!$I$5:$L$32,3,0)</f>
        <v>Р</v>
      </c>
      <c r="Z121" s="62" t="str">
        <f aca="false">VLOOKUP(Z$11,Графік!$I$5:$L$32,3,0)</f>
        <v>Р</v>
      </c>
      <c r="AA121" s="62" t="str">
        <f aca="false">VLOOKUP(AA$11,Графік!$I$5:$L$32,3,0)</f>
        <v>Р</v>
      </c>
      <c r="AB121" s="62" t="str">
        <f aca="false">VLOOKUP(AB$11,Графік!$I$5:$L$32,3,0)</f>
        <v>ВВ</v>
      </c>
      <c r="AC121" s="62" t="str">
        <f aca="false">VLOOKUP(AC$11,Графік!$I$5:$L$32,3,0)</f>
        <v>ВВ</v>
      </c>
      <c r="AD121" s="62" t="str">
        <f aca="false">VLOOKUP(AD$11,Графік!$I$5:$L$32,3,0)</f>
        <v>Р</v>
      </c>
      <c r="AE121" s="62" t="str">
        <f aca="false">VLOOKUP(AE$11,Графік!$I$5:$L$32,3,0)</f>
        <v>Р</v>
      </c>
      <c r="AF121" s="62" t="str">
        <f aca="false">VLOOKUP(AF$11,Графік!$I$5:$L$32,3,0)</f>
        <v>Р</v>
      </c>
      <c r="AG121" s="62" t="str">
        <f aca="false">VLOOKUP(AG$11,Графік!$I$5:$L$32,3,0)</f>
        <v>Р</v>
      </c>
      <c r="AH121" s="62"/>
      <c r="AI121" s="62"/>
      <c r="AJ121" s="62"/>
      <c r="AK121" s="93" t="n">
        <f aca="false">SUMIF($F121:$AJ124,"Р",$F122:$AJ122)</f>
        <v>160</v>
      </c>
      <c r="AL121" s="94" t="n">
        <f aca="false">SUMIF($F123:$AJ124,"НУ",$F124:$AJ124)</f>
        <v>0</v>
      </c>
      <c r="AM121" s="95" t="n">
        <f aca="false">SUMIF(F121:AJ124,"РВ",F122:AJ122)</f>
        <v>0</v>
      </c>
      <c r="AN121" s="96" t="n">
        <f aca="false">AK121+AL121+AM121</f>
        <v>160</v>
      </c>
      <c r="AO121" s="70" t="n">
        <f aca="false">COUNTIF($F121:$AJ124,"=Р")</f>
        <v>20</v>
      </c>
      <c r="AP121" s="97" t="n">
        <f aca="false">COUNTIF($F121:$AJ124,"=ВВ")</f>
        <v>8</v>
      </c>
      <c r="AQ121" s="97" t="n">
        <f aca="false">COUNTIF($F121:$AJ124,"=В")</f>
        <v>0</v>
      </c>
      <c r="AR121" s="98" t="n">
        <f aca="false">COUNTIF($F121:$AJ124,"=НА")</f>
        <v>0</v>
      </c>
      <c r="AS121" s="98" t="n">
        <f aca="false">COUNTIF(F121:AJ124,"=ТН")</f>
        <v>0</v>
      </c>
      <c r="AT121" s="98" t="n">
        <f aca="false">COUNTIF($F121:$AJ124,"=ВД")</f>
        <v>0</v>
      </c>
      <c r="AU121" s="98" t="n">
        <f aca="false">COUNTIF($F121:$AJ124,"=ВП")</f>
        <v>0</v>
      </c>
      <c r="AV121" s="98" t="n">
        <f aca="false">COUNTIF($F121:$AJ124,"=ДД")</f>
        <v>0</v>
      </c>
      <c r="AW121" s="98" t="n">
        <f aca="false">COUNTIF($F121:$AJ124,"=П")</f>
        <v>0</v>
      </c>
      <c r="AX121" s="98" t="n">
        <f aca="false">COUNTIF($F121:$AJ124,"=ПР")</f>
        <v>0</v>
      </c>
      <c r="AY121" s="99" t="n">
        <f aca="false">COUNTIF($F121:$AJ124,"=І")</f>
        <v>0</v>
      </c>
      <c r="AZ121" s="99" t="n">
        <f aca="false">COUNTIF($F121:$AJ124,"=НЗ")</f>
        <v>0</v>
      </c>
      <c r="BA121" s="73" t="str">
        <f aca="false">IF(C121&gt;1,Графік!$L$36,"")</f>
        <v/>
      </c>
    </row>
    <row r="122" customFormat="false" ht="12.75" hidden="false" customHeight="true" outlineLevel="0" collapsed="false">
      <c r="A122" s="57"/>
      <c r="B122" s="58"/>
      <c r="C122" s="102"/>
      <c r="D122" s="60"/>
      <c r="E122" s="100"/>
      <c r="F122" s="75" t="n">
        <f aca="false">IF(F121="Р",8,"")</f>
        <v>8</v>
      </c>
      <c r="G122" s="170" t="n">
        <f aca="false">IF(G121="Р",8,"")</f>
        <v>8</v>
      </c>
      <c r="H122" s="170" t="n">
        <f aca="false">IF(H121="Р",8,"")</f>
        <v>8</v>
      </c>
      <c r="I122" s="170" t="n">
        <f aca="false">IF(I121="Р",8,"")</f>
        <v>8</v>
      </c>
      <c r="J122" s="170" t="str">
        <f aca="false">IF(J121="Р",8,"")</f>
        <v/>
      </c>
      <c r="K122" s="170" t="str">
        <f aca="false">IF(K121="Р",8,"")</f>
        <v/>
      </c>
      <c r="L122" s="170" t="n">
        <f aca="false">IF(L121="Р",8,"")</f>
        <v>8</v>
      </c>
      <c r="M122" s="170" t="n">
        <f aca="false">IF(M121="Р",8,"")</f>
        <v>8</v>
      </c>
      <c r="N122" s="170" t="n">
        <f aca="false">IF(N121="Р",8,"")</f>
        <v>8</v>
      </c>
      <c r="O122" s="170" t="n">
        <f aca="false">IF(O121="Р",8,"")</f>
        <v>8</v>
      </c>
      <c r="P122" s="170" t="str">
        <f aca="false">IF(P121="Р",8,"")</f>
        <v/>
      </c>
      <c r="Q122" s="170" t="str">
        <f aca="false">IF(Q121="Р",8,"")</f>
        <v/>
      </c>
      <c r="R122" s="170" t="n">
        <f aca="false">IF(R121="Р",8,"")</f>
        <v>8</v>
      </c>
      <c r="S122" s="170" t="n">
        <f aca="false">IF(S121="Р",8,"")</f>
        <v>8</v>
      </c>
      <c r="T122" s="170" t="n">
        <f aca="false">IF(T121="Р",8,"")</f>
        <v>8</v>
      </c>
      <c r="U122" s="170" t="n">
        <f aca="false">IF(U121="Р",8,"")</f>
        <v>8</v>
      </c>
      <c r="V122" s="170" t="str">
        <f aca="false">IF(V121="Р",8,"")</f>
        <v/>
      </c>
      <c r="W122" s="170" t="str">
        <f aca="false">IF(W121="Р",8,"")</f>
        <v/>
      </c>
      <c r="X122" s="170" t="n">
        <f aca="false">IF(X121="Р",8,"")</f>
        <v>8</v>
      </c>
      <c r="Y122" s="170" t="n">
        <f aca="false">IF(Y121="Р",8,"")</f>
        <v>8</v>
      </c>
      <c r="Z122" s="170" t="n">
        <f aca="false">IF(Z121="Р",8,"")</f>
        <v>8</v>
      </c>
      <c r="AA122" s="170" t="n">
        <f aca="false">IF(AA121="Р",8,"")</f>
        <v>8</v>
      </c>
      <c r="AB122" s="170" t="str">
        <f aca="false">IF(AB121="Р",8,"")</f>
        <v/>
      </c>
      <c r="AC122" s="170" t="str">
        <f aca="false">IF(AC121="Р",8,"")</f>
        <v/>
      </c>
      <c r="AD122" s="170" t="n">
        <f aca="false">IF(AD121="Р",8,"")</f>
        <v>8</v>
      </c>
      <c r="AE122" s="170" t="n">
        <f aca="false">IF(AE121="Р",8,"")</f>
        <v>8</v>
      </c>
      <c r="AF122" s="170" t="n">
        <f aca="false">IF(AF121="Р",8,"")</f>
        <v>8</v>
      </c>
      <c r="AG122" s="170" t="n">
        <f aca="false">IF(AG121="Р",8,"")</f>
        <v>8</v>
      </c>
      <c r="AH122" s="170"/>
      <c r="AI122" s="170"/>
      <c r="AJ122" s="170"/>
      <c r="AK122" s="93"/>
      <c r="AL122" s="94"/>
      <c r="AM122" s="95"/>
      <c r="AN122" s="96"/>
      <c r="AO122" s="70"/>
      <c r="AP122" s="70"/>
      <c r="AQ122" s="70"/>
      <c r="AR122" s="98"/>
      <c r="AS122" s="98"/>
      <c r="AT122" s="98"/>
      <c r="AU122" s="98"/>
      <c r="AV122" s="98"/>
      <c r="AW122" s="98"/>
      <c r="AX122" s="98"/>
      <c r="AY122" s="99"/>
      <c r="AZ122" s="99"/>
      <c r="BA122" s="73"/>
    </row>
    <row r="123" customFormat="false" ht="12.75" hidden="false" customHeight="true" outlineLevel="0" collapsed="false">
      <c r="A123" s="57"/>
      <c r="B123" s="58"/>
      <c r="C123" s="102"/>
      <c r="D123" s="60"/>
      <c r="E123" s="100"/>
      <c r="F123" s="81" t="str">
        <f aca="false">IF(F124&gt;0,"НУ","")</f>
        <v/>
      </c>
      <c r="G123" s="183" t="str">
        <f aca="false">IF(G124&gt;0,"НУ","")</f>
        <v/>
      </c>
      <c r="H123" s="183" t="str">
        <f aca="false">IF(H124&gt;0,"НУ","")</f>
        <v/>
      </c>
      <c r="I123" s="183" t="str">
        <f aca="false">IF(I124&gt;0,"НУ","")</f>
        <v/>
      </c>
      <c r="J123" s="183" t="str">
        <f aca="false">IF(J124&gt;0,"НУ","")</f>
        <v/>
      </c>
      <c r="K123" s="183" t="str">
        <f aca="false">IF(K124&gt;0,"НУ","")</f>
        <v/>
      </c>
      <c r="L123" s="183" t="str">
        <f aca="false">IF(L124&gt;0,"НУ","")</f>
        <v/>
      </c>
      <c r="M123" s="183" t="str">
        <f aca="false">IF(M124&gt;0,"НУ","")</f>
        <v/>
      </c>
      <c r="N123" s="183" t="str">
        <f aca="false">IF(N124&gt;0,"НУ","")</f>
        <v/>
      </c>
      <c r="O123" s="183" t="str">
        <f aca="false">IF(O124&gt;0,"НУ","")</f>
        <v/>
      </c>
      <c r="P123" s="183" t="str">
        <f aca="false">IF(P124&gt;0,"НУ","")</f>
        <v/>
      </c>
      <c r="Q123" s="183" t="str">
        <f aca="false">IF(Q124&gt;0,"НУ","")</f>
        <v/>
      </c>
      <c r="R123" s="183" t="str">
        <f aca="false">IF(R124&gt;0,"НУ","")</f>
        <v/>
      </c>
      <c r="S123" s="183" t="str">
        <f aca="false">IF(S124&gt;0,"НУ","")</f>
        <v/>
      </c>
      <c r="T123" s="183" t="str">
        <f aca="false">IF(T124&gt;0,"НУ","")</f>
        <v/>
      </c>
      <c r="U123" s="183" t="str">
        <f aca="false">IF(U124&gt;0,"НУ","")</f>
        <v/>
      </c>
      <c r="V123" s="183" t="str">
        <f aca="false">IF(V124&gt;0,"НУ","")</f>
        <v/>
      </c>
      <c r="W123" s="183" t="str">
        <f aca="false">IF(W124&gt;0,"НУ","")</f>
        <v/>
      </c>
      <c r="X123" s="183" t="str">
        <f aca="false">IF(X124&gt;0,"НУ","")</f>
        <v/>
      </c>
      <c r="Y123" s="183" t="str">
        <f aca="false">IF(Y124&gt;0,"НУ","")</f>
        <v/>
      </c>
      <c r="Z123" s="183" t="str">
        <f aca="false">IF(Z124&gt;0,"НУ","")</f>
        <v/>
      </c>
      <c r="AA123" s="183" t="str">
        <f aca="false">IF(AA124&gt;0,"НУ","")</f>
        <v/>
      </c>
      <c r="AB123" s="183" t="str">
        <f aca="false">IF(AB124&gt;0,"НУ","")</f>
        <v/>
      </c>
      <c r="AC123" s="183" t="str">
        <f aca="false">IF(AC124&gt;0,"НУ","")</f>
        <v/>
      </c>
      <c r="AD123" s="183" t="str">
        <f aca="false">IF(AD124&gt;0,"НУ","")</f>
        <v/>
      </c>
      <c r="AE123" s="183" t="str">
        <f aca="false">IF(AE124&gt;0,"НУ","")</f>
        <v/>
      </c>
      <c r="AF123" s="183" t="str">
        <f aca="false">IF(AF124&gt;0,"НУ","")</f>
        <v/>
      </c>
      <c r="AG123" s="183" t="str">
        <f aca="false">IF(AG124&gt;0,"НУ","")</f>
        <v/>
      </c>
      <c r="AH123" s="183" t="str">
        <f aca="false">IF(AH124&gt;0,"НУ","")</f>
        <v/>
      </c>
      <c r="AI123" s="183" t="str">
        <f aca="false">IF(AI124&gt;0,"НУ","")</f>
        <v/>
      </c>
      <c r="AJ123" s="183" t="str">
        <f aca="false">IF(AJ124&gt;0,"НУ","")</f>
        <v/>
      </c>
      <c r="AK123" s="93"/>
      <c r="AL123" s="94"/>
      <c r="AM123" s="95"/>
      <c r="AN123" s="96"/>
      <c r="AO123" s="70"/>
      <c r="AP123" s="70"/>
      <c r="AQ123" s="70"/>
      <c r="AR123" s="98"/>
      <c r="AS123" s="98"/>
      <c r="AT123" s="98"/>
      <c r="AU123" s="98"/>
      <c r="AV123" s="98"/>
      <c r="AW123" s="98"/>
      <c r="AX123" s="98"/>
      <c r="AY123" s="99"/>
      <c r="AZ123" s="99"/>
      <c r="BA123" s="73"/>
    </row>
    <row r="124" customFormat="false" ht="13.5" hidden="false" customHeight="true" outlineLevel="0" collapsed="false">
      <c r="A124" s="57"/>
      <c r="B124" s="58"/>
      <c r="C124" s="102"/>
      <c r="D124" s="60"/>
      <c r="E124" s="101"/>
      <c r="F124" s="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  <c r="X124" s="187"/>
      <c r="Y124" s="187"/>
      <c r="Z124" s="187"/>
      <c r="AA124" s="187"/>
      <c r="AB124" s="187"/>
      <c r="AC124" s="187"/>
      <c r="AD124" s="187"/>
      <c r="AE124" s="187"/>
      <c r="AF124" s="187"/>
      <c r="AG124" s="187"/>
      <c r="AH124" s="187"/>
      <c r="AI124" s="187"/>
      <c r="AJ124" s="187"/>
      <c r="AK124" s="93"/>
      <c r="AL124" s="94"/>
      <c r="AM124" s="95"/>
      <c r="AN124" s="96"/>
      <c r="AO124" s="70"/>
      <c r="AP124" s="70"/>
      <c r="AQ124" s="70"/>
      <c r="AR124" s="98"/>
      <c r="AS124" s="98"/>
      <c r="AT124" s="98"/>
      <c r="AU124" s="98"/>
      <c r="AV124" s="98"/>
      <c r="AW124" s="98"/>
      <c r="AX124" s="98"/>
      <c r="AY124" s="99"/>
      <c r="AZ124" s="99"/>
      <c r="BA124" s="73"/>
    </row>
    <row r="125" customFormat="false" ht="12.75" hidden="false" customHeight="true" outlineLevel="0" collapsed="false">
      <c r="A125" s="57" t="n">
        <v>29</v>
      </c>
      <c r="B125" s="58" t="str">
        <f aca="false">IFERROR(VLOOKUP($C125,Списки!$A$1:$C$3999,2,0),"")</f>
        <v/>
      </c>
      <c r="C125" s="102"/>
      <c r="D125" s="60" t="str">
        <f aca="false">IFERROR(VLOOKUP($C125,Списки!$A$1:$C$3999,3,0),"")</f>
        <v/>
      </c>
      <c r="E125" s="92"/>
      <c r="F125" s="61" t="str">
        <f aca="false">VLOOKUP(F$11,Графік!$I$5:$L$32,3,0)</f>
        <v>Р</v>
      </c>
      <c r="G125" s="62" t="str">
        <f aca="false">VLOOKUP(G$11,Графік!$I$5:$L$32,3,0)</f>
        <v>Р</v>
      </c>
      <c r="H125" s="62" t="str">
        <f aca="false">VLOOKUP(H$11,Графік!$I$5:$L$32,3,0)</f>
        <v>Р</v>
      </c>
      <c r="I125" s="62" t="str">
        <f aca="false">VLOOKUP(I$11,Графік!$I$5:$L$32,3,0)</f>
        <v>Р</v>
      </c>
      <c r="J125" s="62" t="str">
        <f aca="false">VLOOKUP(J$11,Графік!$I$5:$L$32,3,0)</f>
        <v>ВВ</v>
      </c>
      <c r="K125" s="62" t="str">
        <f aca="false">VLOOKUP(K$11,Графік!$I$5:$L$32,3,0)</f>
        <v>ВВ</v>
      </c>
      <c r="L125" s="62" t="str">
        <f aca="false">VLOOKUP(L$11,Графік!$I$5:$L$32,3,0)</f>
        <v>Р</v>
      </c>
      <c r="M125" s="62" t="str">
        <f aca="false">VLOOKUP(M$11,Графік!$I$5:$L$32,3,0)</f>
        <v>Р</v>
      </c>
      <c r="N125" s="62" t="str">
        <f aca="false">VLOOKUP(N$11,Графік!$I$5:$L$32,3,0)</f>
        <v>Р</v>
      </c>
      <c r="O125" s="62" t="str">
        <f aca="false">VLOOKUP(O$11,Графік!$I$5:$L$32,3,0)</f>
        <v>Р</v>
      </c>
      <c r="P125" s="62" t="str">
        <f aca="false">VLOOKUP(P$11,Графік!$I$5:$L$32,3,0)</f>
        <v>ВВ</v>
      </c>
      <c r="Q125" s="62" t="str">
        <f aca="false">VLOOKUP(Q$11,Графік!$I$5:$L$32,3,0)</f>
        <v>ВВ</v>
      </c>
      <c r="R125" s="62" t="str">
        <f aca="false">VLOOKUP(R$11,Графік!$I$5:$L$32,3,0)</f>
        <v>Р</v>
      </c>
      <c r="S125" s="62" t="str">
        <f aca="false">VLOOKUP(S$11,Графік!$I$5:$L$32,3,0)</f>
        <v>Р</v>
      </c>
      <c r="T125" s="62" t="str">
        <f aca="false">VLOOKUP(T$11,Графік!$I$5:$L$32,3,0)</f>
        <v>Р</v>
      </c>
      <c r="U125" s="62" t="str">
        <f aca="false">VLOOKUP(U$11,Графік!$I$5:$L$32,3,0)</f>
        <v>Р</v>
      </c>
      <c r="V125" s="62" t="str">
        <f aca="false">VLOOKUP(V$11,Графік!$I$5:$L$32,3,0)</f>
        <v>ВВ</v>
      </c>
      <c r="W125" s="62" t="str">
        <f aca="false">VLOOKUP(W$11,Графік!$I$5:$L$32,3,0)</f>
        <v>ВВ</v>
      </c>
      <c r="X125" s="62" t="str">
        <f aca="false">VLOOKUP(X$11,Графік!$I$5:$L$32,3,0)</f>
        <v>Р</v>
      </c>
      <c r="Y125" s="62" t="str">
        <f aca="false">VLOOKUP(Y$11,Графік!$I$5:$L$32,3,0)</f>
        <v>Р</v>
      </c>
      <c r="Z125" s="62" t="str">
        <f aca="false">VLOOKUP(Z$11,Графік!$I$5:$L$32,3,0)</f>
        <v>Р</v>
      </c>
      <c r="AA125" s="62" t="str">
        <f aca="false">VLOOKUP(AA$11,Графік!$I$5:$L$32,3,0)</f>
        <v>Р</v>
      </c>
      <c r="AB125" s="62" t="str">
        <f aca="false">VLOOKUP(AB$11,Графік!$I$5:$L$32,3,0)</f>
        <v>ВВ</v>
      </c>
      <c r="AC125" s="62" t="str">
        <f aca="false">VLOOKUP(AC$11,Графік!$I$5:$L$32,3,0)</f>
        <v>ВВ</v>
      </c>
      <c r="AD125" s="62" t="str">
        <f aca="false">VLOOKUP(AD$11,Графік!$I$5:$L$32,3,0)</f>
        <v>Р</v>
      </c>
      <c r="AE125" s="62" t="str">
        <f aca="false">VLOOKUP(AE$11,Графік!$I$5:$L$32,3,0)</f>
        <v>Р</v>
      </c>
      <c r="AF125" s="62" t="str">
        <f aca="false">VLOOKUP(AF$11,Графік!$I$5:$L$32,3,0)</f>
        <v>Р</v>
      </c>
      <c r="AG125" s="62" t="str">
        <f aca="false">VLOOKUP(AG$11,Графік!$I$5:$L$32,3,0)</f>
        <v>Р</v>
      </c>
      <c r="AH125" s="62"/>
      <c r="AI125" s="62"/>
      <c r="AJ125" s="62"/>
      <c r="AK125" s="93" t="n">
        <f aca="false">SUMIF($F125:$AJ128,"Р",$F126:$AJ126)</f>
        <v>160</v>
      </c>
      <c r="AL125" s="94" t="n">
        <f aca="false">SUMIF($F127:$AJ128,"НУ",$F128:$AJ128)</f>
        <v>0</v>
      </c>
      <c r="AM125" s="95" t="n">
        <f aca="false">SUMIF(F125:AJ128,"РВ",F126:AJ126)</f>
        <v>0</v>
      </c>
      <c r="AN125" s="96" t="n">
        <f aca="false">AK125+AL125+AM125</f>
        <v>160</v>
      </c>
      <c r="AO125" s="70" t="n">
        <f aca="false">COUNTIF($F125:$AJ128,"=Р")</f>
        <v>20</v>
      </c>
      <c r="AP125" s="97" t="n">
        <f aca="false">COUNTIF($F125:$AJ128,"=ВВ")</f>
        <v>8</v>
      </c>
      <c r="AQ125" s="97" t="n">
        <f aca="false">COUNTIF($F125:$AJ128,"=В")</f>
        <v>0</v>
      </c>
      <c r="AR125" s="98" t="n">
        <f aca="false">COUNTIF($F125:$AJ128,"=НА")</f>
        <v>0</v>
      </c>
      <c r="AS125" s="98" t="n">
        <f aca="false">COUNTIF(F125:AJ128,"=ТН")</f>
        <v>0</v>
      </c>
      <c r="AT125" s="98" t="n">
        <f aca="false">COUNTIF($F125:$AJ128,"=ВД")</f>
        <v>0</v>
      </c>
      <c r="AU125" s="98" t="n">
        <f aca="false">COUNTIF($F125:$AJ128,"=ВП")</f>
        <v>0</v>
      </c>
      <c r="AV125" s="98" t="n">
        <f aca="false">COUNTIF($F125:$AJ128,"=ДД")</f>
        <v>0</v>
      </c>
      <c r="AW125" s="98" t="n">
        <f aca="false">COUNTIF($F125:$AJ128,"=П")</f>
        <v>0</v>
      </c>
      <c r="AX125" s="98" t="n">
        <f aca="false">COUNTIF($F125:$AJ128,"=ПР")</f>
        <v>0</v>
      </c>
      <c r="AY125" s="99" t="n">
        <f aca="false">COUNTIF($F125:$AJ128,"=І")</f>
        <v>0</v>
      </c>
      <c r="AZ125" s="99" t="n">
        <f aca="false">COUNTIF($F125:$AJ128,"=НЗ")</f>
        <v>0</v>
      </c>
      <c r="BA125" s="73" t="str">
        <f aca="false">IF(C125&gt;1,Графік!$L$36,"")</f>
        <v/>
      </c>
    </row>
    <row r="126" customFormat="false" ht="12.75" hidden="false" customHeight="true" outlineLevel="0" collapsed="false">
      <c r="A126" s="57"/>
      <c r="B126" s="58"/>
      <c r="C126" s="102"/>
      <c r="D126" s="60"/>
      <c r="E126" s="100"/>
      <c r="F126" s="75" t="n">
        <f aca="false">IF(F125="Р",8,"")</f>
        <v>8</v>
      </c>
      <c r="G126" s="170" t="n">
        <f aca="false">IF(G125="Р",8,"")</f>
        <v>8</v>
      </c>
      <c r="H126" s="170" t="n">
        <f aca="false">IF(H125="Р",8,"")</f>
        <v>8</v>
      </c>
      <c r="I126" s="170" t="n">
        <f aca="false">IF(I125="Р",8,"")</f>
        <v>8</v>
      </c>
      <c r="J126" s="170" t="str">
        <f aca="false">IF(J125="Р",8,"")</f>
        <v/>
      </c>
      <c r="K126" s="170" t="str">
        <f aca="false">IF(K125="Р",8,"")</f>
        <v/>
      </c>
      <c r="L126" s="170" t="n">
        <f aca="false">IF(L125="Р",8,"")</f>
        <v>8</v>
      </c>
      <c r="M126" s="170" t="n">
        <f aca="false">IF(M125="Р",8,"")</f>
        <v>8</v>
      </c>
      <c r="N126" s="170" t="n">
        <f aca="false">IF(N125="Р",8,"")</f>
        <v>8</v>
      </c>
      <c r="O126" s="170" t="n">
        <f aca="false">IF(O125="Р",8,"")</f>
        <v>8</v>
      </c>
      <c r="P126" s="170" t="str">
        <f aca="false">IF(P125="Р",8,"")</f>
        <v/>
      </c>
      <c r="Q126" s="170" t="str">
        <f aca="false">IF(Q125="Р",8,"")</f>
        <v/>
      </c>
      <c r="R126" s="170" t="n">
        <f aca="false">IF(R125="Р",8,"")</f>
        <v>8</v>
      </c>
      <c r="S126" s="170" t="n">
        <f aca="false">IF(S125="Р",8,"")</f>
        <v>8</v>
      </c>
      <c r="T126" s="170" t="n">
        <f aca="false">IF(T125="Р",8,"")</f>
        <v>8</v>
      </c>
      <c r="U126" s="170" t="n">
        <f aca="false">IF(U125="Р",8,"")</f>
        <v>8</v>
      </c>
      <c r="V126" s="170" t="str">
        <f aca="false">IF(V125="Р",8,"")</f>
        <v/>
      </c>
      <c r="W126" s="170" t="str">
        <f aca="false">IF(W125="Р",8,"")</f>
        <v/>
      </c>
      <c r="X126" s="170" t="n">
        <f aca="false">IF(X125="Р",8,"")</f>
        <v>8</v>
      </c>
      <c r="Y126" s="170" t="n">
        <f aca="false">IF(Y125="Р",8,"")</f>
        <v>8</v>
      </c>
      <c r="Z126" s="170" t="n">
        <f aca="false">IF(Z125="Р",8,"")</f>
        <v>8</v>
      </c>
      <c r="AA126" s="170" t="n">
        <f aca="false">IF(AA125="Р",8,"")</f>
        <v>8</v>
      </c>
      <c r="AB126" s="170" t="str">
        <f aca="false">IF(AB125="Р",8,"")</f>
        <v/>
      </c>
      <c r="AC126" s="170" t="str">
        <f aca="false">IF(AC125="Р",8,"")</f>
        <v/>
      </c>
      <c r="AD126" s="170" t="n">
        <f aca="false">IF(AD125="Р",8,"")</f>
        <v>8</v>
      </c>
      <c r="AE126" s="170" t="n">
        <f aca="false">IF(AE125="Р",8,"")</f>
        <v>8</v>
      </c>
      <c r="AF126" s="170" t="n">
        <f aca="false">IF(AF125="Р",8,"")</f>
        <v>8</v>
      </c>
      <c r="AG126" s="170" t="n">
        <f aca="false">IF(AG125="Р",8,"")</f>
        <v>8</v>
      </c>
      <c r="AH126" s="170"/>
      <c r="AI126" s="170"/>
      <c r="AJ126" s="170"/>
      <c r="AK126" s="93"/>
      <c r="AL126" s="94"/>
      <c r="AM126" s="95"/>
      <c r="AN126" s="96"/>
      <c r="AO126" s="70"/>
      <c r="AP126" s="70"/>
      <c r="AQ126" s="70"/>
      <c r="AR126" s="98"/>
      <c r="AS126" s="98"/>
      <c r="AT126" s="98"/>
      <c r="AU126" s="98"/>
      <c r="AV126" s="98"/>
      <c r="AW126" s="98"/>
      <c r="AX126" s="98"/>
      <c r="AY126" s="99"/>
      <c r="AZ126" s="99"/>
      <c r="BA126" s="73"/>
    </row>
    <row r="127" customFormat="false" ht="12.75" hidden="false" customHeight="true" outlineLevel="0" collapsed="false">
      <c r="A127" s="57"/>
      <c r="B127" s="58"/>
      <c r="C127" s="102"/>
      <c r="D127" s="60"/>
      <c r="E127" s="100"/>
      <c r="F127" s="81" t="str">
        <f aca="false">IF(F128&gt;0,"НУ","")</f>
        <v/>
      </c>
      <c r="G127" s="183" t="str">
        <f aca="false">IF(G128&gt;0,"НУ","")</f>
        <v/>
      </c>
      <c r="H127" s="183" t="str">
        <f aca="false">IF(H128&gt;0,"НУ","")</f>
        <v/>
      </c>
      <c r="I127" s="183" t="str">
        <f aca="false">IF(I128&gt;0,"НУ","")</f>
        <v/>
      </c>
      <c r="J127" s="183" t="str">
        <f aca="false">IF(J128&gt;0,"НУ","")</f>
        <v/>
      </c>
      <c r="K127" s="183" t="str">
        <f aca="false">IF(K128&gt;0,"НУ","")</f>
        <v/>
      </c>
      <c r="L127" s="183" t="str">
        <f aca="false">IF(L128&gt;0,"НУ","")</f>
        <v/>
      </c>
      <c r="M127" s="183" t="str">
        <f aca="false">IF(M128&gt;0,"НУ","")</f>
        <v/>
      </c>
      <c r="N127" s="183" t="str">
        <f aca="false">IF(N128&gt;0,"НУ","")</f>
        <v/>
      </c>
      <c r="O127" s="183" t="str">
        <f aca="false">IF(O128&gt;0,"НУ","")</f>
        <v/>
      </c>
      <c r="P127" s="183" t="str">
        <f aca="false">IF(P128&gt;0,"НУ","")</f>
        <v/>
      </c>
      <c r="Q127" s="183" t="str">
        <f aca="false">IF(Q128&gt;0,"НУ","")</f>
        <v/>
      </c>
      <c r="R127" s="183" t="str">
        <f aca="false">IF(R128&gt;0,"НУ","")</f>
        <v/>
      </c>
      <c r="S127" s="183" t="str">
        <f aca="false">IF(S128&gt;0,"НУ","")</f>
        <v/>
      </c>
      <c r="T127" s="183" t="str">
        <f aca="false">IF(T128&gt;0,"НУ","")</f>
        <v/>
      </c>
      <c r="U127" s="183" t="str">
        <f aca="false">IF(U128&gt;0,"НУ","")</f>
        <v/>
      </c>
      <c r="V127" s="183" t="str">
        <f aca="false">IF(V128&gt;0,"НУ","")</f>
        <v/>
      </c>
      <c r="W127" s="183" t="str">
        <f aca="false">IF(W128&gt;0,"НУ","")</f>
        <v/>
      </c>
      <c r="X127" s="183" t="str">
        <f aca="false">IF(X128&gt;0,"НУ","")</f>
        <v/>
      </c>
      <c r="Y127" s="183" t="str">
        <f aca="false">IF(Y128&gt;0,"НУ","")</f>
        <v/>
      </c>
      <c r="Z127" s="183" t="str">
        <f aca="false">IF(Z128&gt;0,"НУ","")</f>
        <v/>
      </c>
      <c r="AA127" s="183" t="str">
        <f aca="false">IF(AA128&gt;0,"НУ","")</f>
        <v/>
      </c>
      <c r="AB127" s="183" t="str">
        <f aca="false">IF(AB128&gt;0,"НУ","")</f>
        <v/>
      </c>
      <c r="AC127" s="183" t="str">
        <f aca="false">IF(AC128&gt;0,"НУ","")</f>
        <v/>
      </c>
      <c r="AD127" s="183" t="str">
        <f aca="false">IF(AD128&gt;0,"НУ","")</f>
        <v/>
      </c>
      <c r="AE127" s="183" t="str">
        <f aca="false">IF(AE128&gt;0,"НУ","")</f>
        <v/>
      </c>
      <c r="AF127" s="183" t="str">
        <f aca="false">IF(AF128&gt;0,"НУ","")</f>
        <v/>
      </c>
      <c r="AG127" s="183" t="str">
        <f aca="false">IF(AG128&gt;0,"НУ","")</f>
        <v/>
      </c>
      <c r="AH127" s="183" t="str">
        <f aca="false">IF(AH128&gt;0,"НУ","")</f>
        <v/>
      </c>
      <c r="AI127" s="183" t="str">
        <f aca="false">IF(AI128&gt;0,"НУ","")</f>
        <v/>
      </c>
      <c r="AJ127" s="183" t="str">
        <f aca="false">IF(AJ128&gt;0,"НУ","")</f>
        <v/>
      </c>
      <c r="AK127" s="93"/>
      <c r="AL127" s="94"/>
      <c r="AM127" s="95"/>
      <c r="AN127" s="96"/>
      <c r="AO127" s="70"/>
      <c r="AP127" s="70"/>
      <c r="AQ127" s="70"/>
      <c r="AR127" s="98"/>
      <c r="AS127" s="98"/>
      <c r="AT127" s="98"/>
      <c r="AU127" s="98"/>
      <c r="AV127" s="98"/>
      <c r="AW127" s="98"/>
      <c r="AX127" s="98"/>
      <c r="AY127" s="99"/>
      <c r="AZ127" s="99"/>
      <c r="BA127" s="73"/>
    </row>
    <row r="128" customFormat="false" ht="13.5" hidden="false" customHeight="true" outlineLevel="0" collapsed="false">
      <c r="A128" s="57"/>
      <c r="B128" s="58"/>
      <c r="C128" s="102"/>
      <c r="D128" s="60"/>
      <c r="E128" s="101"/>
      <c r="F128" s="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  <c r="X128" s="187"/>
      <c r="Y128" s="187"/>
      <c r="Z128" s="187"/>
      <c r="AA128" s="187"/>
      <c r="AB128" s="187"/>
      <c r="AC128" s="187"/>
      <c r="AD128" s="187"/>
      <c r="AE128" s="187"/>
      <c r="AF128" s="187"/>
      <c r="AG128" s="187"/>
      <c r="AH128" s="187"/>
      <c r="AI128" s="187"/>
      <c r="AJ128" s="187"/>
      <c r="AK128" s="93"/>
      <c r="AL128" s="94"/>
      <c r="AM128" s="95"/>
      <c r="AN128" s="96"/>
      <c r="AO128" s="70"/>
      <c r="AP128" s="70"/>
      <c r="AQ128" s="70"/>
      <c r="AR128" s="98"/>
      <c r="AS128" s="98"/>
      <c r="AT128" s="98"/>
      <c r="AU128" s="98"/>
      <c r="AV128" s="98"/>
      <c r="AW128" s="98"/>
      <c r="AX128" s="98"/>
      <c r="AY128" s="99"/>
      <c r="AZ128" s="99"/>
      <c r="BA128" s="73"/>
    </row>
    <row r="129" customFormat="false" ht="12.75" hidden="false" customHeight="true" outlineLevel="0" collapsed="false">
      <c r="A129" s="57" t="n">
        <v>30</v>
      </c>
      <c r="B129" s="58" t="str">
        <f aca="false">IFERROR(VLOOKUP($C129,Списки!$A$1:$C$3999,2,0),"")</f>
        <v/>
      </c>
      <c r="C129" s="102"/>
      <c r="D129" s="60" t="str">
        <f aca="false">IFERROR(VLOOKUP($C129,Списки!$A$1:$C$3999,3,0),"")</f>
        <v/>
      </c>
      <c r="E129" s="92"/>
      <c r="F129" s="61" t="str">
        <f aca="false">VLOOKUP(F$11,Графік!$I$5:$L$32,3,0)</f>
        <v>Р</v>
      </c>
      <c r="G129" s="62" t="str">
        <f aca="false">VLOOKUP(G$11,Графік!$I$5:$L$32,3,0)</f>
        <v>Р</v>
      </c>
      <c r="H129" s="62" t="str">
        <f aca="false">VLOOKUP(H$11,Графік!$I$5:$L$32,3,0)</f>
        <v>Р</v>
      </c>
      <c r="I129" s="62" t="str">
        <f aca="false">VLOOKUP(I$11,Графік!$I$5:$L$32,3,0)</f>
        <v>Р</v>
      </c>
      <c r="J129" s="62" t="str">
        <f aca="false">VLOOKUP(J$11,Графік!$I$5:$L$32,3,0)</f>
        <v>ВВ</v>
      </c>
      <c r="K129" s="62" t="str">
        <f aca="false">VLOOKUP(K$11,Графік!$I$5:$L$32,3,0)</f>
        <v>ВВ</v>
      </c>
      <c r="L129" s="62" t="str">
        <f aca="false">VLOOKUP(L$11,Графік!$I$5:$L$32,3,0)</f>
        <v>Р</v>
      </c>
      <c r="M129" s="62" t="str">
        <f aca="false">VLOOKUP(M$11,Графік!$I$5:$L$32,3,0)</f>
        <v>Р</v>
      </c>
      <c r="N129" s="62" t="str">
        <f aca="false">VLOOKUP(N$11,Графік!$I$5:$L$32,3,0)</f>
        <v>Р</v>
      </c>
      <c r="O129" s="62" t="str">
        <f aca="false">VLOOKUP(O$11,Графік!$I$5:$L$32,3,0)</f>
        <v>Р</v>
      </c>
      <c r="P129" s="62" t="str">
        <f aca="false">VLOOKUP(P$11,Графік!$I$5:$L$32,3,0)</f>
        <v>ВВ</v>
      </c>
      <c r="Q129" s="62" t="str">
        <f aca="false">VLOOKUP(Q$11,Графік!$I$5:$L$32,3,0)</f>
        <v>ВВ</v>
      </c>
      <c r="R129" s="62" t="str">
        <f aca="false">VLOOKUP(R$11,Графік!$I$5:$L$32,3,0)</f>
        <v>Р</v>
      </c>
      <c r="S129" s="62" t="str">
        <f aca="false">VLOOKUP(S$11,Графік!$I$5:$L$32,3,0)</f>
        <v>Р</v>
      </c>
      <c r="T129" s="62" t="str">
        <f aca="false">VLOOKUP(T$11,Графік!$I$5:$L$32,3,0)</f>
        <v>Р</v>
      </c>
      <c r="U129" s="62" t="str">
        <f aca="false">VLOOKUP(U$11,Графік!$I$5:$L$32,3,0)</f>
        <v>Р</v>
      </c>
      <c r="V129" s="62" t="str">
        <f aca="false">VLOOKUP(V$11,Графік!$I$5:$L$32,3,0)</f>
        <v>ВВ</v>
      </c>
      <c r="W129" s="62" t="str">
        <f aca="false">VLOOKUP(W$11,Графік!$I$5:$L$32,3,0)</f>
        <v>ВВ</v>
      </c>
      <c r="X129" s="62" t="str">
        <f aca="false">VLOOKUP(X$11,Графік!$I$5:$L$32,3,0)</f>
        <v>Р</v>
      </c>
      <c r="Y129" s="62" t="str">
        <f aca="false">VLOOKUP(Y$11,Графік!$I$5:$L$32,3,0)</f>
        <v>Р</v>
      </c>
      <c r="Z129" s="62" t="str">
        <f aca="false">VLOOKUP(Z$11,Графік!$I$5:$L$32,3,0)</f>
        <v>Р</v>
      </c>
      <c r="AA129" s="62" t="str">
        <f aca="false">VLOOKUP(AA$11,Графік!$I$5:$L$32,3,0)</f>
        <v>Р</v>
      </c>
      <c r="AB129" s="62" t="str">
        <f aca="false">VLOOKUP(AB$11,Графік!$I$5:$L$32,3,0)</f>
        <v>ВВ</v>
      </c>
      <c r="AC129" s="62" t="str">
        <f aca="false">VLOOKUP(AC$11,Графік!$I$5:$L$32,3,0)</f>
        <v>ВВ</v>
      </c>
      <c r="AD129" s="62" t="str">
        <f aca="false">VLOOKUP(AD$11,Графік!$I$5:$L$32,3,0)</f>
        <v>Р</v>
      </c>
      <c r="AE129" s="62" t="str">
        <f aca="false">VLOOKUP(AE$11,Графік!$I$5:$L$32,3,0)</f>
        <v>Р</v>
      </c>
      <c r="AF129" s="62" t="str">
        <f aca="false">VLOOKUP(AF$11,Графік!$I$5:$L$32,3,0)</f>
        <v>Р</v>
      </c>
      <c r="AG129" s="62" t="str">
        <f aca="false">VLOOKUP(AG$11,Графік!$I$5:$L$32,3,0)</f>
        <v>Р</v>
      </c>
      <c r="AH129" s="62"/>
      <c r="AI129" s="62"/>
      <c r="AJ129" s="62"/>
      <c r="AK129" s="93" t="n">
        <f aca="false">SUMIF($F129:$AJ132,"Р",$F130:$AJ130)</f>
        <v>160</v>
      </c>
      <c r="AL129" s="94" t="n">
        <f aca="false">SUMIF($F131:$AJ132,"НУ",$F132:$AJ132)</f>
        <v>0</v>
      </c>
      <c r="AM129" s="95" t="n">
        <f aca="false">SUMIF(F129:AJ132,"РВ",F130:AJ130)</f>
        <v>0</v>
      </c>
      <c r="AN129" s="96" t="n">
        <f aca="false">AK129+AL129+AM129</f>
        <v>160</v>
      </c>
      <c r="AO129" s="70" t="n">
        <f aca="false">COUNTIF($F129:$AJ132,"=Р")</f>
        <v>20</v>
      </c>
      <c r="AP129" s="97" t="n">
        <f aca="false">COUNTIF($F129:$AJ132,"=ВВ")</f>
        <v>8</v>
      </c>
      <c r="AQ129" s="97" t="n">
        <f aca="false">COUNTIF($F129:$AJ132,"=В")</f>
        <v>0</v>
      </c>
      <c r="AR129" s="98" t="n">
        <f aca="false">COUNTIF($F129:$AJ132,"=НА")</f>
        <v>0</v>
      </c>
      <c r="AS129" s="98" t="n">
        <f aca="false">COUNTIF(F129:AJ132,"=ТН")</f>
        <v>0</v>
      </c>
      <c r="AT129" s="98" t="n">
        <f aca="false">COUNTIF($F129:$AJ132,"=ВД")</f>
        <v>0</v>
      </c>
      <c r="AU129" s="98" t="n">
        <f aca="false">COUNTIF($F129:$AJ132,"=ВП")</f>
        <v>0</v>
      </c>
      <c r="AV129" s="98" t="n">
        <f aca="false">COUNTIF($F129:$AJ132,"=ДД")</f>
        <v>0</v>
      </c>
      <c r="AW129" s="98" t="n">
        <f aca="false">COUNTIF($F129:$AJ132,"=П")</f>
        <v>0</v>
      </c>
      <c r="AX129" s="98" t="n">
        <f aca="false">COUNTIF($F129:$AJ132,"=ПР")</f>
        <v>0</v>
      </c>
      <c r="AY129" s="99" t="n">
        <f aca="false">COUNTIF($F129:$AJ132,"=І")</f>
        <v>0</v>
      </c>
      <c r="AZ129" s="99" t="n">
        <f aca="false">COUNTIF($F129:$AJ132,"=НЗ")</f>
        <v>0</v>
      </c>
      <c r="BA129" s="73" t="str">
        <f aca="false">IF(C129&gt;1,Графік!$L$36,"")</f>
        <v/>
      </c>
    </row>
    <row r="130" customFormat="false" ht="12.75" hidden="false" customHeight="true" outlineLevel="0" collapsed="false">
      <c r="A130" s="57"/>
      <c r="B130" s="58"/>
      <c r="C130" s="102"/>
      <c r="D130" s="60"/>
      <c r="E130" s="100"/>
      <c r="F130" s="75" t="n">
        <f aca="false">IF(F129="Р",8,"")</f>
        <v>8</v>
      </c>
      <c r="G130" s="170" t="n">
        <f aca="false">IF(G129="Р",8,"")</f>
        <v>8</v>
      </c>
      <c r="H130" s="170" t="n">
        <f aca="false">IF(H129="Р",8,"")</f>
        <v>8</v>
      </c>
      <c r="I130" s="170" t="n">
        <f aca="false">IF(I129="Р",8,"")</f>
        <v>8</v>
      </c>
      <c r="J130" s="170" t="str">
        <f aca="false">IF(J129="Р",8,"")</f>
        <v/>
      </c>
      <c r="K130" s="170" t="str">
        <f aca="false">IF(K129="Р",8,"")</f>
        <v/>
      </c>
      <c r="L130" s="170" t="n">
        <f aca="false">IF(L129="Р",8,"")</f>
        <v>8</v>
      </c>
      <c r="M130" s="170" t="n">
        <f aca="false">IF(M129="Р",8,"")</f>
        <v>8</v>
      </c>
      <c r="N130" s="170" t="n">
        <f aca="false">IF(N129="Р",8,"")</f>
        <v>8</v>
      </c>
      <c r="O130" s="170" t="n">
        <f aca="false">IF(O129="Р",8,"")</f>
        <v>8</v>
      </c>
      <c r="P130" s="170" t="str">
        <f aca="false">IF(P129="Р",8,"")</f>
        <v/>
      </c>
      <c r="Q130" s="170" t="str">
        <f aca="false">IF(Q129="Р",8,"")</f>
        <v/>
      </c>
      <c r="R130" s="170" t="n">
        <f aca="false">IF(R129="Р",8,"")</f>
        <v>8</v>
      </c>
      <c r="S130" s="170" t="n">
        <f aca="false">IF(S129="Р",8,"")</f>
        <v>8</v>
      </c>
      <c r="T130" s="170" t="n">
        <f aca="false">IF(T129="Р",8,"")</f>
        <v>8</v>
      </c>
      <c r="U130" s="170" t="n">
        <f aca="false">IF(U129="Р",8,"")</f>
        <v>8</v>
      </c>
      <c r="V130" s="170" t="str">
        <f aca="false">IF(V129="Р",8,"")</f>
        <v/>
      </c>
      <c r="W130" s="170" t="str">
        <f aca="false">IF(W129="Р",8,"")</f>
        <v/>
      </c>
      <c r="X130" s="170" t="n">
        <f aca="false">IF(X129="Р",8,"")</f>
        <v>8</v>
      </c>
      <c r="Y130" s="170" t="n">
        <f aca="false">IF(Y129="Р",8,"")</f>
        <v>8</v>
      </c>
      <c r="Z130" s="170" t="n">
        <f aca="false">IF(Z129="Р",8,"")</f>
        <v>8</v>
      </c>
      <c r="AA130" s="170" t="n">
        <f aca="false">IF(AA129="Р",8,"")</f>
        <v>8</v>
      </c>
      <c r="AB130" s="170" t="str">
        <f aca="false">IF(AB129="Р",8,"")</f>
        <v/>
      </c>
      <c r="AC130" s="170" t="str">
        <f aca="false">IF(AC129="Р",8,"")</f>
        <v/>
      </c>
      <c r="AD130" s="170" t="n">
        <f aca="false">IF(AD129="Р",8,"")</f>
        <v>8</v>
      </c>
      <c r="AE130" s="170" t="n">
        <f aca="false">IF(AE129="Р",8,"")</f>
        <v>8</v>
      </c>
      <c r="AF130" s="170" t="n">
        <f aca="false">IF(AF129="Р",8,"")</f>
        <v>8</v>
      </c>
      <c r="AG130" s="170" t="n">
        <f aca="false">IF(AG129="Р",8,"")</f>
        <v>8</v>
      </c>
      <c r="AH130" s="170"/>
      <c r="AI130" s="170"/>
      <c r="AJ130" s="170"/>
      <c r="AK130" s="93"/>
      <c r="AL130" s="94"/>
      <c r="AM130" s="95"/>
      <c r="AN130" s="96"/>
      <c r="AO130" s="70"/>
      <c r="AP130" s="70"/>
      <c r="AQ130" s="70"/>
      <c r="AR130" s="98"/>
      <c r="AS130" s="98"/>
      <c r="AT130" s="98"/>
      <c r="AU130" s="98"/>
      <c r="AV130" s="98"/>
      <c r="AW130" s="98"/>
      <c r="AX130" s="98"/>
      <c r="AY130" s="99"/>
      <c r="AZ130" s="99"/>
      <c r="BA130" s="73"/>
    </row>
    <row r="131" customFormat="false" ht="12.75" hidden="false" customHeight="true" outlineLevel="0" collapsed="false">
      <c r="A131" s="57"/>
      <c r="B131" s="58"/>
      <c r="C131" s="102"/>
      <c r="D131" s="60"/>
      <c r="E131" s="100"/>
      <c r="F131" s="81" t="str">
        <f aca="false">IF(F132&gt;0,"НУ","")</f>
        <v/>
      </c>
      <c r="G131" s="183" t="str">
        <f aca="false">IF(G132&gt;0,"НУ","")</f>
        <v/>
      </c>
      <c r="H131" s="183" t="str">
        <f aca="false">IF(H132&gt;0,"НУ","")</f>
        <v/>
      </c>
      <c r="I131" s="183" t="str">
        <f aca="false">IF(I132&gt;0,"НУ","")</f>
        <v/>
      </c>
      <c r="J131" s="183" t="str">
        <f aca="false">IF(J132&gt;0,"НУ","")</f>
        <v/>
      </c>
      <c r="K131" s="183" t="str">
        <f aca="false">IF(K132&gt;0,"НУ","")</f>
        <v/>
      </c>
      <c r="L131" s="183" t="str">
        <f aca="false">IF(L132&gt;0,"НУ","")</f>
        <v/>
      </c>
      <c r="M131" s="183" t="str">
        <f aca="false">IF(M132&gt;0,"НУ","")</f>
        <v/>
      </c>
      <c r="N131" s="183" t="str">
        <f aca="false">IF(N132&gt;0,"НУ","")</f>
        <v/>
      </c>
      <c r="O131" s="183" t="str">
        <f aca="false">IF(O132&gt;0,"НУ","")</f>
        <v/>
      </c>
      <c r="P131" s="183" t="str">
        <f aca="false">IF(P132&gt;0,"НУ","")</f>
        <v/>
      </c>
      <c r="Q131" s="183" t="str">
        <f aca="false">IF(Q132&gt;0,"НУ","")</f>
        <v/>
      </c>
      <c r="R131" s="183" t="str">
        <f aca="false">IF(R132&gt;0,"НУ","")</f>
        <v/>
      </c>
      <c r="S131" s="183" t="str">
        <f aca="false">IF(S132&gt;0,"НУ","")</f>
        <v/>
      </c>
      <c r="T131" s="183" t="str">
        <f aca="false">IF(T132&gt;0,"НУ","")</f>
        <v/>
      </c>
      <c r="U131" s="183" t="str">
        <f aca="false">IF(U132&gt;0,"НУ","")</f>
        <v/>
      </c>
      <c r="V131" s="183" t="str">
        <f aca="false">IF(V132&gt;0,"НУ","")</f>
        <v/>
      </c>
      <c r="W131" s="183" t="str">
        <f aca="false">IF(W132&gt;0,"НУ","")</f>
        <v/>
      </c>
      <c r="X131" s="183" t="str">
        <f aca="false">IF(X132&gt;0,"НУ","")</f>
        <v/>
      </c>
      <c r="Y131" s="183" t="str">
        <f aca="false">IF(Y132&gt;0,"НУ","")</f>
        <v/>
      </c>
      <c r="Z131" s="183" t="str">
        <f aca="false">IF(Z132&gt;0,"НУ","")</f>
        <v/>
      </c>
      <c r="AA131" s="183" t="str">
        <f aca="false">IF(AA132&gt;0,"НУ","")</f>
        <v/>
      </c>
      <c r="AB131" s="183" t="str">
        <f aca="false">IF(AB132&gt;0,"НУ","")</f>
        <v/>
      </c>
      <c r="AC131" s="183" t="str">
        <f aca="false">IF(AC132&gt;0,"НУ","")</f>
        <v/>
      </c>
      <c r="AD131" s="183" t="str">
        <f aca="false">IF(AD132&gt;0,"НУ","")</f>
        <v/>
      </c>
      <c r="AE131" s="183" t="str">
        <f aca="false">IF(AE132&gt;0,"НУ","")</f>
        <v/>
      </c>
      <c r="AF131" s="183" t="str">
        <f aca="false">IF(AF132&gt;0,"НУ","")</f>
        <v/>
      </c>
      <c r="AG131" s="183" t="str">
        <f aca="false">IF(AG132&gt;0,"НУ","")</f>
        <v/>
      </c>
      <c r="AH131" s="183" t="str">
        <f aca="false">IF(AH132&gt;0,"НУ","")</f>
        <v/>
      </c>
      <c r="AI131" s="183" t="str">
        <f aca="false">IF(AI132&gt;0,"НУ","")</f>
        <v/>
      </c>
      <c r="AJ131" s="183" t="str">
        <f aca="false">IF(AJ132&gt;0,"НУ","")</f>
        <v/>
      </c>
      <c r="AK131" s="93"/>
      <c r="AL131" s="94"/>
      <c r="AM131" s="95"/>
      <c r="AN131" s="96"/>
      <c r="AO131" s="70"/>
      <c r="AP131" s="70"/>
      <c r="AQ131" s="70"/>
      <c r="AR131" s="98"/>
      <c r="AS131" s="98"/>
      <c r="AT131" s="98"/>
      <c r="AU131" s="98"/>
      <c r="AV131" s="98"/>
      <c r="AW131" s="98"/>
      <c r="AX131" s="98"/>
      <c r="AY131" s="99"/>
      <c r="AZ131" s="99"/>
      <c r="BA131" s="73"/>
    </row>
    <row r="132" customFormat="false" ht="13.5" hidden="false" customHeight="true" outlineLevel="0" collapsed="false">
      <c r="A132" s="57"/>
      <c r="B132" s="58"/>
      <c r="C132" s="102"/>
      <c r="D132" s="60"/>
      <c r="E132" s="101"/>
      <c r="F132" s="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  <c r="AA132" s="187"/>
      <c r="AB132" s="187"/>
      <c r="AC132" s="187"/>
      <c r="AD132" s="187"/>
      <c r="AE132" s="187"/>
      <c r="AF132" s="187"/>
      <c r="AG132" s="187"/>
      <c r="AH132" s="187"/>
      <c r="AI132" s="187"/>
      <c r="AJ132" s="187"/>
      <c r="AK132" s="93"/>
      <c r="AL132" s="94"/>
      <c r="AM132" s="95"/>
      <c r="AN132" s="96"/>
      <c r="AO132" s="70"/>
      <c r="AP132" s="70"/>
      <c r="AQ132" s="70"/>
      <c r="AR132" s="98"/>
      <c r="AS132" s="98"/>
      <c r="AT132" s="98"/>
      <c r="AU132" s="98"/>
      <c r="AV132" s="98"/>
      <c r="AW132" s="98"/>
      <c r="AX132" s="98"/>
      <c r="AY132" s="99"/>
      <c r="AZ132" s="99"/>
      <c r="BA132" s="73"/>
    </row>
    <row r="133" customFormat="false" ht="26.45" hidden="false" customHeight="true" outlineLevel="0" collapsed="false">
      <c r="A133" s="57" t="n">
        <v>31</v>
      </c>
      <c r="B133" s="58" t="str">
        <f aca="false">IFERROR(VLOOKUP($C133,Списки!$A$1:$C$3999,2,0),"")</f>
        <v/>
      </c>
      <c r="C133" s="102"/>
      <c r="D133" s="60" t="str">
        <f aca="false">IFERROR(VLOOKUP($C133,Списки!$A$1:$C$3999,3,0),"")</f>
        <v/>
      </c>
      <c r="E133" s="92"/>
      <c r="F133" s="61" t="str">
        <f aca="false">VLOOKUP(F$11,Графік!$I$5:$L$32,3,0)</f>
        <v>Р</v>
      </c>
      <c r="G133" s="62" t="str">
        <f aca="false">VLOOKUP(G$11,Графік!$I$5:$L$32,3,0)</f>
        <v>Р</v>
      </c>
      <c r="H133" s="62" t="str">
        <f aca="false">VLOOKUP(H$11,Графік!$I$5:$L$32,3,0)</f>
        <v>Р</v>
      </c>
      <c r="I133" s="62" t="str">
        <f aca="false">VLOOKUP(I$11,Графік!$I$5:$L$32,3,0)</f>
        <v>Р</v>
      </c>
      <c r="J133" s="62" t="str">
        <f aca="false">VLOOKUP(J$11,Графік!$I$5:$L$32,3,0)</f>
        <v>ВВ</v>
      </c>
      <c r="K133" s="62" t="str">
        <f aca="false">VLOOKUP(K$11,Графік!$I$5:$L$32,3,0)</f>
        <v>ВВ</v>
      </c>
      <c r="L133" s="62" t="str">
        <f aca="false">VLOOKUP(L$11,Графік!$I$5:$L$32,3,0)</f>
        <v>Р</v>
      </c>
      <c r="M133" s="62" t="str">
        <f aca="false">VLOOKUP(M$11,Графік!$I$5:$L$32,3,0)</f>
        <v>Р</v>
      </c>
      <c r="N133" s="62" t="str">
        <f aca="false">VLOOKUP(N$11,Графік!$I$5:$L$32,3,0)</f>
        <v>Р</v>
      </c>
      <c r="O133" s="62" t="str">
        <f aca="false">VLOOKUP(O$11,Графік!$I$5:$L$32,3,0)</f>
        <v>Р</v>
      </c>
      <c r="P133" s="62" t="str">
        <f aca="false">VLOOKUP(P$11,Графік!$I$5:$L$32,3,0)</f>
        <v>ВВ</v>
      </c>
      <c r="Q133" s="62" t="str">
        <f aca="false">VLOOKUP(Q$11,Графік!$I$5:$L$32,3,0)</f>
        <v>ВВ</v>
      </c>
      <c r="R133" s="62" t="str">
        <f aca="false">VLOOKUP(R$11,Графік!$I$5:$L$32,3,0)</f>
        <v>Р</v>
      </c>
      <c r="S133" s="62" t="str">
        <f aca="false">VLOOKUP(S$11,Графік!$I$5:$L$32,3,0)</f>
        <v>Р</v>
      </c>
      <c r="T133" s="62" t="str">
        <f aca="false">VLOOKUP(T$11,Графік!$I$5:$L$32,3,0)</f>
        <v>Р</v>
      </c>
      <c r="U133" s="62" t="str">
        <f aca="false">VLOOKUP(U$11,Графік!$I$5:$L$32,3,0)</f>
        <v>Р</v>
      </c>
      <c r="V133" s="62" t="str">
        <f aca="false">VLOOKUP(V$11,Графік!$I$5:$L$32,3,0)</f>
        <v>ВВ</v>
      </c>
      <c r="W133" s="62" t="str">
        <f aca="false">VLOOKUP(W$11,Графік!$I$5:$L$32,3,0)</f>
        <v>ВВ</v>
      </c>
      <c r="X133" s="62" t="str">
        <f aca="false">VLOOKUP(X$11,Графік!$I$5:$L$32,3,0)</f>
        <v>Р</v>
      </c>
      <c r="Y133" s="62" t="str">
        <f aca="false">VLOOKUP(Y$11,Графік!$I$5:$L$32,3,0)</f>
        <v>Р</v>
      </c>
      <c r="Z133" s="62" t="str">
        <f aca="false">VLOOKUP(Z$11,Графік!$I$5:$L$32,3,0)</f>
        <v>Р</v>
      </c>
      <c r="AA133" s="62" t="str">
        <f aca="false">VLOOKUP(AA$11,Графік!$I$5:$L$32,3,0)</f>
        <v>Р</v>
      </c>
      <c r="AB133" s="62" t="str">
        <f aca="false">VLOOKUP(AB$11,Графік!$I$5:$L$32,3,0)</f>
        <v>ВВ</v>
      </c>
      <c r="AC133" s="62" t="str">
        <f aca="false">VLOOKUP(AC$11,Графік!$I$5:$L$32,3,0)</f>
        <v>ВВ</v>
      </c>
      <c r="AD133" s="62" t="str">
        <f aca="false">VLOOKUP(AD$11,Графік!$I$5:$L$32,3,0)</f>
        <v>Р</v>
      </c>
      <c r="AE133" s="62" t="str">
        <f aca="false">VLOOKUP(AE$11,Графік!$I$5:$L$32,3,0)</f>
        <v>Р</v>
      </c>
      <c r="AF133" s="62" t="str">
        <f aca="false">VLOOKUP(AF$11,Графік!$I$5:$L$32,3,0)</f>
        <v>Р</v>
      </c>
      <c r="AG133" s="62" t="str">
        <f aca="false">VLOOKUP(AG$11,Графік!$I$5:$L$32,3,0)</f>
        <v>Р</v>
      </c>
      <c r="AH133" s="62"/>
      <c r="AI133" s="62"/>
      <c r="AJ133" s="62"/>
      <c r="AK133" s="93" t="n">
        <f aca="false">SUMIF($F133:$AJ136,"Р",$F134:$AJ134)</f>
        <v>160</v>
      </c>
      <c r="AL133" s="94" t="n">
        <f aca="false">SUMIF($F135:$AJ136,"НУ",$F136:$AJ136)</f>
        <v>0</v>
      </c>
      <c r="AM133" s="95" t="n">
        <f aca="false">SUMIF(F133:AJ136,"РВ",F134:AJ134)</f>
        <v>0</v>
      </c>
      <c r="AN133" s="96" t="n">
        <f aca="false">AK133+AL133+AM133</f>
        <v>160</v>
      </c>
      <c r="AO133" s="70" t="n">
        <f aca="false">COUNTIF($F133:$AJ136,"=Р")</f>
        <v>20</v>
      </c>
      <c r="AP133" s="97" t="n">
        <f aca="false">COUNTIF($F133:$AJ136,"=ВВ")</f>
        <v>8</v>
      </c>
      <c r="AQ133" s="97" t="n">
        <f aca="false">COUNTIF($F133:$AJ136,"=В")</f>
        <v>0</v>
      </c>
      <c r="AR133" s="98" t="n">
        <f aca="false">COUNTIF($F133:$AJ136,"=НА")</f>
        <v>0</v>
      </c>
      <c r="AS133" s="98" t="n">
        <f aca="false">COUNTIF(F133:AJ136,"=ТН")</f>
        <v>0</v>
      </c>
      <c r="AT133" s="98" t="n">
        <f aca="false">COUNTIF($F133:$AJ136,"=ВД")</f>
        <v>0</v>
      </c>
      <c r="AU133" s="98" t="n">
        <f aca="false">COUNTIF($F133:$AJ136,"=ВП")</f>
        <v>0</v>
      </c>
      <c r="AV133" s="98" t="n">
        <f aca="false">COUNTIF($F133:$AJ136,"=ДД")</f>
        <v>0</v>
      </c>
      <c r="AW133" s="98" t="n">
        <f aca="false">COUNTIF($F133:$AJ136,"=П")</f>
        <v>0</v>
      </c>
      <c r="AX133" s="98" t="n">
        <f aca="false">COUNTIF($F133:$AJ136,"=ПР")</f>
        <v>0</v>
      </c>
      <c r="AY133" s="99" t="n">
        <f aca="false">COUNTIF($F133:$AJ136,"=І")</f>
        <v>0</v>
      </c>
      <c r="AZ133" s="99" t="n">
        <f aca="false">COUNTIF($F133:$AJ136,"=НЗ")</f>
        <v>0</v>
      </c>
      <c r="BA133" s="73" t="str">
        <f aca="false">IF(C133&gt;1,Графік!$L$36,"")</f>
        <v/>
      </c>
    </row>
    <row r="134" customFormat="false" ht="12.75" hidden="false" customHeight="true" outlineLevel="0" collapsed="false">
      <c r="A134" s="57"/>
      <c r="B134" s="58"/>
      <c r="C134" s="102"/>
      <c r="D134" s="60"/>
      <c r="E134" s="100"/>
      <c r="F134" s="75" t="n">
        <f aca="false">IF(F133="Р",8,"")</f>
        <v>8</v>
      </c>
      <c r="G134" s="170" t="n">
        <f aca="false">IF(G133="Р",8,"")</f>
        <v>8</v>
      </c>
      <c r="H134" s="170" t="n">
        <f aca="false">IF(H133="Р",8,"")</f>
        <v>8</v>
      </c>
      <c r="I134" s="170" t="n">
        <f aca="false">IF(I133="Р",8,"")</f>
        <v>8</v>
      </c>
      <c r="J134" s="170" t="str">
        <f aca="false">IF(J133="Р",8,"")</f>
        <v/>
      </c>
      <c r="K134" s="170" t="str">
        <f aca="false">IF(K133="Р",8,"")</f>
        <v/>
      </c>
      <c r="L134" s="170" t="n">
        <f aca="false">IF(L133="Р",8,"")</f>
        <v>8</v>
      </c>
      <c r="M134" s="170" t="n">
        <f aca="false">IF(M133="Р",8,"")</f>
        <v>8</v>
      </c>
      <c r="N134" s="170" t="n">
        <f aca="false">IF(N133="Р",8,"")</f>
        <v>8</v>
      </c>
      <c r="O134" s="170" t="n">
        <f aca="false">IF(O133="Р",8,"")</f>
        <v>8</v>
      </c>
      <c r="P134" s="170" t="str">
        <f aca="false">IF(P133="Р",8,"")</f>
        <v/>
      </c>
      <c r="Q134" s="170" t="str">
        <f aca="false">IF(Q133="Р",8,"")</f>
        <v/>
      </c>
      <c r="R134" s="170" t="n">
        <f aca="false">IF(R133="Р",8,"")</f>
        <v>8</v>
      </c>
      <c r="S134" s="170" t="n">
        <f aca="false">IF(S133="Р",8,"")</f>
        <v>8</v>
      </c>
      <c r="T134" s="170" t="n">
        <f aca="false">IF(T133="Р",8,"")</f>
        <v>8</v>
      </c>
      <c r="U134" s="170" t="n">
        <f aca="false">IF(U133="Р",8,"")</f>
        <v>8</v>
      </c>
      <c r="V134" s="170" t="str">
        <f aca="false">IF(V133="Р",8,"")</f>
        <v/>
      </c>
      <c r="W134" s="170" t="str">
        <f aca="false">IF(W133="Р",8,"")</f>
        <v/>
      </c>
      <c r="X134" s="170" t="n">
        <f aca="false">IF(X133="Р",8,"")</f>
        <v>8</v>
      </c>
      <c r="Y134" s="170" t="n">
        <f aca="false">IF(Y133="Р",8,"")</f>
        <v>8</v>
      </c>
      <c r="Z134" s="170" t="n">
        <f aca="false">IF(Z133="Р",8,"")</f>
        <v>8</v>
      </c>
      <c r="AA134" s="170" t="n">
        <f aca="false">IF(AA133="Р",8,"")</f>
        <v>8</v>
      </c>
      <c r="AB134" s="170" t="str">
        <f aca="false">IF(AB133="Р",8,"")</f>
        <v/>
      </c>
      <c r="AC134" s="170" t="str">
        <f aca="false">IF(AC133="Р",8,"")</f>
        <v/>
      </c>
      <c r="AD134" s="170" t="n">
        <f aca="false">IF(AD133="Р",8,"")</f>
        <v>8</v>
      </c>
      <c r="AE134" s="170" t="n">
        <f aca="false">IF(AE133="Р",8,"")</f>
        <v>8</v>
      </c>
      <c r="AF134" s="170" t="n">
        <f aca="false">IF(AF133="Р",8,"")</f>
        <v>8</v>
      </c>
      <c r="AG134" s="170" t="n">
        <f aca="false">IF(AG133="Р",8,"")</f>
        <v>8</v>
      </c>
      <c r="AH134" s="170"/>
      <c r="AI134" s="170"/>
      <c r="AJ134" s="170"/>
      <c r="AK134" s="93"/>
      <c r="AL134" s="94"/>
      <c r="AM134" s="95"/>
      <c r="AN134" s="96"/>
      <c r="AO134" s="70"/>
      <c r="AP134" s="70"/>
      <c r="AQ134" s="70"/>
      <c r="AR134" s="98"/>
      <c r="AS134" s="98"/>
      <c r="AT134" s="98"/>
      <c r="AU134" s="98"/>
      <c r="AV134" s="98"/>
      <c r="AW134" s="98"/>
      <c r="AX134" s="98"/>
      <c r="AY134" s="99"/>
      <c r="AZ134" s="99"/>
      <c r="BA134" s="73"/>
    </row>
    <row r="135" customFormat="false" ht="12.75" hidden="false" customHeight="true" outlineLevel="0" collapsed="false">
      <c r="A135" s="57"/>
      <c r="B135" s="58"/>
      <c r="C135" s="102"/>
      <c r="D135" s="60"/>
      <c r="E135" s="100"/>
      <c r="F135" s="81" t="str">
        <f aca="false">IF(F136&gt;0,"НУ","")</f>
        <v/>
      </c>
      <c r="G135" s="183" t="str">
        <f aca="false">IF(G136&gt;0,"НУ","")</f>
        <v/>
      </c>
      <c r="H135" s="183" t="str">
        <f aca="false">IF(H136&gt;0,"НУ","")</f>
        <v/>
      </c>
      <c r="I135" s="183" t="str">
        <f aca="false">IF(I136&gt;0,"НУ","")</f>
        <v/>
      </c>
      <c r="J135" s="183" t="str">
        <f aca="false">IF(J136&gt;0,"НУ","")</f>
        <v/>
      </c>
      <c r="K135" s="183" t="str">
        <f aca="false">IF(K136&gt;0,"НУ","")</f>
        <v/>
      </c>
      <c r="L135" s="183" t="str">
        <f aca="false">IF(L136&gt;0,"НУ","")</f>
        <v/>
      </c>
      <c r="M135" s="183" t="str">
        <f aca="false">IF(M136&gt;0,"НУ","")</f>
        <v/>
      </c>
      <c r="N135" s="183" t="str">
        <f aca="false">IF(N136&gt;0,"НУ","")</f>
        <v/>
      </c>
      <c r="O135" s="183" t="str">
        <f aca="false">IF(O136&gt;0,"НУ","")</f>
        <v/>
      </c>
      <c r="P135" s="183" t="str">
        <f aca="false">IF(P136&gt;0,"НУ","")</f>
        <v/>
      </c>
      <c r="Q135" s="183" t="str">
        <f aca="false">IF(Q136&gt;0,"НУ","")</f>
        <v/>
      </c>
      <c r="R135" s="183" t="str">
        <f aca="false">IF(R136&gt;0,"НУ","")</f>
        <v/>
      </c>
      <c r="S135" s="183" t="str">
        <f aca="false">IF(S136&gt;0,"НУ","")</f>
        <v/>
      </c>
      <c r="T135" s="183" t="str">
        <f aca="false">IF(T136&gt;0,"НУ","")</f>
        <v/>
      </c>
      <c r="U135" s="183" t="str">
        <f aca="false">IF(U136&gt;0,"НУ","")</f>
        <v/>
      </c>
      <c r="V135" s="183" t="str">
        <f aca="false">IF(V136&gt;0,"НУ","")</f>
        <v/>
      </c>
      <c r="W135" s="183" t="str">
        <f aca="false">IF(W136&gt;0,"НУ","")</f>
        <v/>
      </c>
      <c r="X135" s="183" t="str">
        <f aca="false">IF(X136&gt;0,"НУ","")</f>
        <v/>
      </c>
      <c r="Y135" s="183" t="str">
        <f aca="false">IF(Y136&gt;0,"НУ","")</f>
        <v/>
      </c>
      <c r="Z135" s="183" t="str">
        <f aca="false">IF(Z136&gt;0,"НУ","")</f>
        <v/>
      </c>
      <c r="AA135" s="183" t="str">
        <f aca="false">IF(AA136&gt;0,"НУ","")</f>
        <v/>
      </c>
      <c r="AB135" s="183" t="str">
        <f aca="false">IF(AB136&gt;0,"НУ","")</f>
        <v/>
      </c>
      <c r="AC135" s="183" t="str">
        <f aca="false">IF(AC136&gt;0,"НУ","")</f>
        <v/>
      </c>
      <c r="AD135" s="183" t="str">
        <f aca="false">IF(AD136&gt;0,"НУ","")</f>
        <v/>
      </c>
      <c r="AE135" s="183" t="str">
        <f aca="false">IF(AE136&gt;0,"НУ","")</f>
        <v/>
      </c>
      <c r="AF135" s="183" t="str">
        <f aca="false">IF(AF136&gt;0,"НУ","")</f>
        <v/>
      </c>
      <c r="AG135" s="183" t="str">
        <f aca="false">IF(AG136&gt;0,"НУ","")</f>
        <v/>
      </c>
      <c r="AH135" s="183" t="str">
        <f aca="false">IF(AH136&gt;0,"НУ","")</f>
        <v/>
      </c>
      <c r="AI135" s="183" t="str">
        <f aca="false">IF(AI136&gt;0,"НУ","")</f>
        <v/>
      </c>
      <c r="AJ135" s="183" t="str">
        <f aca="false">IF(AJ136&gt;0,"НУ","")</f>
        <v/>
      </c>
      <c r="AK135" s="93"/>
      <c r="AL135" s="94"/>
      <c r="AM135" s="95"/>
      <c r="AN135" s="96"/>
      <c r="AO135" s="70"/>
      <c r="AP135" s="70"/>
      <c r="AQ135" s="70"/>
      <c r="AR135" s="98"/>
      <c r="AS135" s="98"/>
      <c r="AT135" s="98"/>
      <c r="AU135" s="98"/>
      <c r="AV135" s="98"/>
      <c r="AW135" s="98"/>
      <c r="AX135" s="98"/>
      <c r="AY135" s="99"/>
      <c r="AZ135" s="99"/>
      <c r="BA135" s="73"/>
    </row>
    <row r="136" customFormat="false" ht="13.5" hidden="false" customHeight="true" outlineLevel="0" collapsed="false">
      <c r="A136" s="57"/>
      <c r="B136" s="58"/>
      <c r="C136" s="102"/>
      <c r="D136" s="60"/>
      <c r="E136" s="101"/>
      <c r="F136" s="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  <c r="X136" s="187"/>
      <c r="Y136" s="187"/>
      <c r="Z136" s="187"/>
      <c r="AA136" s="187"/>
      <c r="AB136" s="187"/>
      <c r="AC136" s="187"/>
      <c r="AD136" s="187"/>
      <c r="AE136" s="187"/>
      <c r="AF136" s="187"/>
      <c r="AG136" s="187"/>
      <c r="AH136" s="187"/>
      <c r="AI136" s="187"/>
      <c r="AJ136" s="187"/>
      <c r="AK136" s="93"/>
      <c r="AL136" s="94"/>
      <c r="AM136" s="95"/>
      <c r="AN136" s="96"/>
      <c r="AO136" s="70"/>
      <c r="AP136" s="70"/>
      <c r="AQ136" s="70"/>
      <c r="AR136" s="98"/>
      <c r="AS136" s="98"/>
      <c r="AT136" s="98"/>
      <c r="AU136" s="98"/>
      <c r="AV136" s="98"/>
      <c r="AW136" s="98"/>
      <c r="AX136" s="98"/>
      <c r="AY136" s="99"/>
      <c r="AZ136" s="99"/>
      <c r="BA136" s="73"/>
    </row>
    <row r="137" customFormat="false" ht="12.75" hidden="false" customHeight="true" outlineLevel="0" collapsed="false">
      <c r="A137" s="57" t="n">
        <v>32</v>
      </c>
      <c r="B137" s="58" t="str">
        <f aca="false">IFERROR(VLOOKUP($C137,Списки!$A$1:$C$3999,2,0),"")</f>
        <v/>
      </c>
      <c r="C137" s="102"/>
      <c r="D137" s="60" t="str">
        <f aca="false">IFERROR(VLOOKUP($C137,Списки!$A$1:$C$3999,3,0),"")</f>
        <v/>
      </c>
      <c r="E137" s="92"/>
      <c r="F137" s="61" t="str">
        <f aca="false">VLOOKUP(F$11,Графік!$I$5:$L$32,3,0)</f>
        <v>Р</v>
      </c>
      <c r="G137" s="62" t="str">
        <f aca="false">VLOOKUP(G$11,Графік!$I$5:$L$32,3,0)</f>
        <v>Р</v>
      </c>
      <c r="H137" s="62" t="str">
        <f aca="false">VLOOKUP(H$11,Графік!$I$5:$L$32,3,0)</f>
        <v>Р</v>
      </c>
      <c r="I137" s="62" t="str">
        <f aca="false">VLOOKUP(I$11,Графік!$I$5:$L$32,3,0)</f>
        <v>Р</v>
      </c>
      <c r="J137" s="62" t="str">
        <f aca="false">VLOOKUP(J$11,Графік!$I$5:$L$32,3,0)</f>
        <v>ВВ</v>
      </c>
      <c r="K137" s="62" t="str">
        <f aca="false">VLOOKUP(K$11,Графік!$I$5:$L$32,3,0)</f>
        <v>ВВ</v>
      </c>
      <c r="L137" s="62" t="str">
        <f aca="false">VLOOKUP(L$11,Графік!$I$5:$L$32,3,0)</f>
        <v>Р</v>
      </c>
      <c r="M137" s="62" t="str">
        <f aca="false">VLOOKUP(M$11,Графік!$I$5:$L$32,3,0)</f>
        <v>Р</v>
      </c>
      <c r="N137" s="62" t="str">
        <f aca="false">VLOOKUP(N$11,Графік!$I$5:$L$32,3,0)</f>
        <v>Р</v>
      </c>
      <c r="O137" s="62" t="str">
        <f aca="false">VLOOKUP(O$11,Графік!$I$5:$L$32,3,0)</f>
        <v>Р</v>
      </c>
      <c r="P137" s="62" t="str">
        <f aca="false">VLOOKUP(P$11,Графік!$I$5:$L$32,3,0)</f>
        <v>ВВ</v>
      </c>
      <c r="Q137" s="62" t="str">
        <f aca="false">VLOOKUP(Q$11,Графік!$I$5:$L$32,3,0)</f>
        <v>ВВ</v>
      </c>
      <c r="R137" s="62" t="str">
        <f aca="false">VLOOKUP(R$11,Графік!$I$5:$L$32,3,0)</f>
        <v>Р</v>
      </c>
      <c r="S137" s="62" t="str">
        <f aca="false">VLOOKUP(S$11,Графік!$I$5:$L$32,3,0)</f>
        <v>Р</v>
      </c>
      <c r="T137" s="62" t="str">
        <f aca="false">VLOOKUP(T$11,Графік!$I$5:$L$32,3,0)</f>
        <v>Р</v>
      </c>
      <c r="U137" s="62" t="str">
        <f aca="false">VLOOKUP(U$11,Графік!$I$5:$L$32,3,0)</f>
        <v>Р</v>
      </c>
      <c r="V137" s="62" t="str">
        <f aca="false">VLOOKUP(V$11,Графік!$I$5:$L$32,3,0)</f>
        <v>ВВ</v>
      </c>
      <c r="W137" s="62" t="str">
        <f aca="false">VLOOKUP(W$11,Графік!$I$5:$L$32,3,0)</f>
        <v>ВВ</v>
      </c>
      <c r="X137" s="62" t="str">
        <f aca="false">VLOOKUP(X$11,Графік!$I$5:$L$32,3,0)</f>
        <v>Р</v>
      </c>
      <c r="Y137" s="62" t="str">
        <f aca="false">VLOOKUP(Y$11,Графік!$I$5:$L$32,3,0)</f>
        <v>Р</v>
      </c>
      <c r="Z137" s="62" t="str">
        <f aca="false">VLOOKUP(Z$11,Графік!$I$5:$L$32,3,0)</f>
        <v>Р</v>
      </c>
      <c r="AA137" s="62" t="str">
        <f aca="false">VLOOKUP(AA$11,Графік!$I$5:$L$32,3,0)</f>
        <v>Р</v>
      </c>
      <c r="AB137" s="62" t="str">
        <f aca="false">VLOOKUP(AB$11,Графік!$I$5:$L$32,3,0)</f>
        <v>ВВ</v>
      </c>
      <c r="AC137" s="62" t="str">
        <f aca="false">VLOOKUP(AC$11,Графік!$I$5:$L$32,3,0)</f>
        <v>ВВ</v>
      </c>
      <c r="AD137" s="62" t="str">
        <f aca="false">VLOOKUP(AD$11,Графік!$I$5:$L$32,3,0)</f>
        <v>Р</v>
      </c>
      <c r="AE137" s="62" t="str">
        <f aca="false">VLOOKUP(AE$11,Графік!$I$5:$L$32,3,0)</f>
        <v>Р</v>
      </c>
      <c r="AF137" s="62" t="str">
        <f aca="false">VLOOKUP(AF$11,Графік!$I$5:$L$32,3,0)</f>
        <v>Р</v>
      </c>
      <c r="AG137" s="62" t="str">
        <f aca="false">VLOOKUP(AG$11,Графік!$I$5:$L$32,3,0)</f>
        <v>Р</v>
      </c>
      <c r="AH137" s="62"/>
      <c r="AI137" s="62"/>
      <c r="AJ137" s="62"/>
      <c r="AK137" s="93" t="n">
        <f aca="false">SUMIF($F137:$AJ140,"Р",$F138:$AJ138)</f>
        <v>160</v>
      </c>
      <c r="AL137" s="94" t="n">
        <f aca="false">SUMIF($F139:$AJ140,"НУ",$F140:$AJ140)</f>
        <v>0</v>
      </c>
      <c r="AM137" s="95" t="n">
        <f aca="false">SUMIF(F137:AJ140,"РВ",F138:AJ138)</f>
        <v>0</v>
      </c>
      <c r="AN137" s="96" t="n">
        <f aca="false">AK137+AL137+AM137</f>
        <v>160</v>
      </c>
      <c r="AO137" s="70" t="n">
        <f aca="false">COUNTIF($F137:$AJ140,"=Р")</f>
        <v>20</v>
      </c>
      <c r="AP137" s="97" t="n">
        <f aca="false">COUNTIF($F137:$AJ140,"=ВВ")</f>
        <v>8</v>
      </c>
      <c r="AQ137" s="97" t="n">
        <f aca="false">COUNTIF($F137:$AJ140,"=В")</f>
        <v>0</v>
      </c>
      <c r="AR137" s="98" t="n">
        <f aca="false">COUNTIF($F137:$AJ140,"=НА")</f>
        <v>0</v>
      </c>
      <c r="AS137" s="98" t="n">
        <f aca="false">COUNTIF(F137:AJ140,"=ТН")</f>
        <v>0</v>
      </c>
      <c r="AT137" s="98" t="n">
        <f aca="false">COUNTIF($F137:$AJ140,"=ВД")</f>
        <v>0</v>
      </c>
      <c r="AU137" s="98" t="n">
        <f aca="false">COUNTIF($F137:$AJ140,"=ВП")</f>
        <v>0</v>
      </c>
      <c r="AV137" s="98" t="n">
        <f aca="false">COUNTIF($F137:$AJ140,"=ДД")</f>
        <v>0</v>
      </c>
      <c r="AW137" s="98" t="n">
        <f aca="false">COUNTIF($F137:$AJ140,"=П")</f>
        <v>0</v>
      </c>
      <c r="AX137" s="98" t="n">
        <f aca="false">COUNTIF($F137:$AJ140,"=ПР")</f>
        <v>0</v>
      </c>
      <c r="AY137" s="99" t="n">
        <f aca="false">COUNTIF($F137:$AJ140,"=І")</f>
        <v>0</v>
      </c>
      <c r="AZ137" s="99" t="n">
        <f aca="false">COUNTIF($F137:$AJ140,"=НЗ")</f>
        <v>0</v>
      </c>
      <c r="BA137" s="73" t="str">
        <f aca="false">IF(C137&gt;1,Графік!$L$36,"")</f>
        <v/>
      </c>
    </row>
    <row r="138" customFormat="false" ht="25.5" hidden="false" customHeight="true" outlineLevel="0" collapsed="false">
      <c r="A138" s="57"/>
      <c r="B138" s="58"/>
      <c r="C138" s="102"/>
      <c r="D138" s="60"/>
      <c r="E138" s="100"/>
      <c r="F138" s="75" t="n">
        <f aca="false">IF(F137="Р",8,"")</f>
        <v>8</v>
      </c>
      <c r="G138" s="170" t="n">
        <f aca="false">IF(G137="Р",8,"")</f>
        <v>8</v>
      </c>
      <c r="H138" s="170" t="n">
        <f aca="false">IF(H137="Р",8,"")</f>
        <v>8</v>
      </c>
      <c r="I138" s="170" t="n">
        <f aca="false">IF(I137="Р",8,"")</f>
        <v>8</v>
      </c>
      <c r="J138" s="170" t="str">
        <f aca="false">IF(J137="Р",8,"")</f>
        <v/>
      </c>
      <c r="K138" s="170" t="str">
        <f aca="false">IF(K137="Р",8,"")</f>
        <v/>
      </c>
      <c r="L138" s="170" t="n">
        <f aca="false">IF(L137="Р",8,"")</f>
        <v>8</v>
      </c>
      <c r="M138" s="170" t="n">
        <f aca="false">IF(M137="Р",8,"")</f>
        <v>8</v>
      </c>
      <c r="N138" s="170" t="n">
        <f aca="false">IF(N137="Р",8,"")</f>
        <v>8</v>
      </c>
      <c r="O138" s="170" t="n">
        <f aca="false">IF(O137="Р",8,"")</f>
        <v>8</v>
      </c>
      <c r="P138" s="170" t="str">
        <f aca="false">IF(P137="Р",8,"")</f>
        <v/>
      </c>
      <c r="Q138" s="170" t="str">
        <f aca="false">IF(Q137="Р",8,"")</f>
        <v/>
      </c>
      <c r="R138" s="170" t="n">
        <f aca="false">IF(R137="Р",8,"")</f>
        <v>8</v>
      </c>
      <c r="S138" s="170" t="n">
        <f aca="false">IF(S137="Р",8,"")</f>
        <v>8</v>
      </c>
      <c r="T138" s="170" t="n">
        <f aca="false">IF(T137="Р",8,"")</f>
        <v>8</v>
      </c>
      <c r="U138" s="170" t="n">
        <f aca="false">IF(U137="Р",8,"")</f>
        <v>8</v>
      </c>
      <c r="V138" s="170" t="str">
        <f aca="false">IF(V137="Р",8,"")</f>
        <v/>
      </c>
      <c r="W138" s="170" t="str">
        <f aca="false">IF(W137="Р",8,"")</f>
        <v/>
      </c>
      <c r="X138" s="170" t="n">
        <f aca="false">IF(X137="Р",8,"")</f>
        <v>8</v>
      </c>
      <c r="Y138" s="170" t="n">
        <f aca="false">IF(Y137="Р",8,"")</f>
        <v>8</v>
      </c>
      <c r="Z138" s="170" t="n">
        <f aca="false">IF(Z137="Р",8,"")</f>
        <v>8</v>
      </c>
      <c r="AA138" s="170" t="n">
        <f aca="false">IF(AA137="Р",8,"")</f>
        <v>8</v>
      </c>
      <c r="AB138" s="170" t="str">
        <f aca="false">IF(AB137="Р",8,"")</f>
        <v/>
      </c>
      <c r="AC138" s="170" t="str">
        <f aca="false">IF(AC137="Р",8,"")</f>
        <v/>
      </c>
      <c r="AD138" s="170" t="n">
        <f aca="false">IF(AD137="Р",8,"")</f>
        <v>8</v>
      </c>
      <c r="AE138" s="170" t="n">
        <f aca="false">IF(AE137="Р",8,"")</f>
        <v>8</v>
      </c>
      <c r="AF138" s="170" t="n">
        <f aca="false">IF(AF137="Р",8,"")</f>
        <v>8</v>
      </c>
      <c r="AG138" s="170" t="n">
        <f aca="false">IF(AG137="Р",8,"")</f>
        <v>8</v>
      </c>
      <c r="AH138" s="170"/>
      <c r="AI138" s="170"/>
      <c r="AJ138" s="170"/>
      <c r="AK138" s="93"/>
      <c r="AL138" s="94"/>
      <c r="AM138" s="95"/>
      <c r="AN138" s="96"/>
      <c r="AO138" s="70"/>
      <c r="AP138" s="70"/>
      <c r="AQ138" s="70"/>
      <c r="AR138" s="98"/>
      <c r="AS138" s="98"/>
      <c r="AT138" s="98"/>
      <c r="AU138" s="98"/>
      <c r="AV138" s="98"/>
      <c r="AW138" s="98"/>
      <c r="AX138" s="98"/>
      <c r="AY138" s="99"/>
      <c r="AZ138" s="99"/>
      <c r="BA138" s="73"/>
    </row>
    <row r="139" customFormat="false" ht="12.75" hidden="false" customHeight="true" outlineLevel="0" collapsed="false">
      <c r="A139" s="57"/>
      <c r="B139" s="58"/>
      <c r="C139" s="102"/>
      <c r="D139" s="60"/>
      <c r="E139" s="100"/>
      <c r="F139" s="81" t="str">
        <f aca="false">IF(F140&gt;0,"НУ","")</f>
        <v/>
      </c>
      <c r="G139" s="183" t="str">
        <f aca="false">IF(G140&gt;0,"НУ","")</f>
        <v/>
      </c>
      <c r="H139" s="183" t="str">
        <f aca="false">IF(H140&gt;0,"НУ","")</f>
        <v/>
      </c>
      <c r="I139" s="183" t="str">
        <f aca="false">IF(I140&gt;0,"НУ","")</f>
        <v/>
      </c>
      <c r="J139" s="183" t="str">
        <f aca="false">IF(J140&gt;0,"НУ","")</f>
        <v/>
      </c>
      <c r="K139" s="183" t="str">
        <f aca="false">IF(K140&gt;0,"НУ","")</f>
        <v/>
      </c>
      <c r="L139" s="183" t="str">
        <f aca="false">IF(L140&gt;0,"НУ","")</f>
        <v/>
      </c>
      <c r="M139" s="183" t="str">
        <f aca="false">IF(M140&gt;0,"НУ","")</f>
        <v/>
      </c>
      <c r="N139" s="183" t="str">
        <f aca="false">IF(N140&gt;0,"НУ","")</f>
        <v/>
      </c>
      <c r="O139" s="183" t="str">
        <f aca="false">IF(O140&gt;0,"НУ","")</f>
        <v/>
      </c>
      <c r="P139" s="183" t="str">
        <f aca="false">IF(P140&gt;0,"НУ","")</f>
        <v/>
      </c>
      <c r="Q139" s="183" t="str">
        <f aca="false">IF(Q140&gt;0,"НУ","")</f>
        <v/>
      </c>
      <c r="R139" s="183" t="str">
        <f aca="false">IF(R140&gt;0,"НУ","")</f>
        <v/>
      </c>
      <c r="S139" s="183" t="str">
        <f aca="false">IF(S140&gt;0,"НУ","")</f>
        <v/>
      </c>
      <c r="T139" s="183" t="str">
        <f aca="false">IF(T140&gt;0,"НУ","")</f>
        <v/>
      </c>
      <c r="U139" s="183" t="str">
        <f aca="false">IF(U140&gt;0,"НУ","")</f>
        <v/>
      </c>
      <c r="V139" s="183" t="str">
        <f aca="false">IF(V140&gt;0,"НУ","")</f>
        <v/>
      </c>
      <c r="W139" s="183" t="str">
        <f aca="false">IF(W140&gt;0,"НУ","")</f>
        <v/>
      </c>
      <c r="X139" s="183" t="str">
        <f aca="false">IF(X140&gt;0,"НУ","")</f>
        <v/>
      </c>
      <c r="Y139" s="183" t="str">
        <f aca="false">IF(Y140&gt;0,"НУ","")</f>
        <v/>
      </c>
      <c r="Z139" s="183" t="str">
        <f aca="false">IF(Z140&gt;0,"НУ","")</f>
        <v/>
      </c>
      <c r="AA139" s="183" t="str">
        <f aca="false">IF(AA140&gt;0,"НУ","")</f>
        <v/>
      </c>
      <c r="AB139" s="183" t="str">
        <f aca="false">IF(AB140&gt;0,"НУ","")</f>
        <v/>
      </c>
      <c r="AC139" s="183" t="str">
        <f aca="false">IF(AC140&gt;0,"НУ","")</f>
        <v/>
      </c>
      <c r="AD139" s="183" t="str">
        <f aca="false">IF(AD140&gt;0,"НУ","")</f>
        <v/>
      </c>
      <c r="AE139" s="183" t="str">
        <f aca="false">IF(AE140&gt;0,"НУ","")</f>
        <v/>
      </c>
      <c r="AF139" s="183" t="str">
        <f aca="false">IF(AF140&gt;0,"НУ","")</f>
        <v/>
      </c>
      <c r="AG139" s="183" t="str">
        <f aca="false">IF(AG140&gt;0,"НУ","")</f>
        <v/>
      </c>
      <c r="AH139" s="183" t="str">
        <f aca="false">IF(AH140&gt;0,"НУ","")</f>
        <v/>
      </c>
      <c r="AI139" s="183" t="str">
        <f aca="false">IF(AI140&gt;0,"НУ","")</f>
        <v/>
      </c>
      <c r="AJ139" s="183" t="str">
        <f aca="false">IF(AJ140&gt;0,"НУ","")</f>
        <v/>
      </c>
      <c r="AK139" s="93"/>
      <c r="AL139" s="94"/>
      <c r="AM139" s="95"/>
      <c r="AN139" s="96"/>
      <c r="AO139" s="70"/>
      <c r="AP139" s="70"/>
      <c r="AQ139" s="70"/>
      <c r="AR139" s="98"/>
      <c r="AS139" s="98"/>
      <c r="AT139" s="98"/>
      <c r="AU139" s="98"/>
      <c r="AV139" s="98"/>
      <c r="AW139" s="98"/>
      <c r="AX139" s="98"/>
      <c r="AY139" s="99"/>
      <c r="AZ139" s="99"/>
      <c r="BA139" s="73"/>
    </row>
    <row r="140" customFormat="false" ht="13.5" hidden="false" customHeight="true" outlineLevel="0" collapsed="false">
      <c r="A140" s="57"/>
      <c r="B140" s="58"/>
      <c r="C140" s="102"/>
      <c r="D140" s="60"/>
      <c r="E140" s="101"/>
      <c r="F140" s="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  <c r="X140" s="187"/>
      <c r="Y140" s="187"/>
      <c r="Z140" s="187"/>
      <c r="AA140" s="187"/>
      <c r="AB140" s="187"/>
      <c r="AC140" s="187"/>
      <c r="AD140" s="187"/>
      <c r="AE140" s="187"/>
      <c r="AF140" s="187"/>
      <c r="AG140" s="187"/>
      <c r="AH140" s="187"/>
      <c r="AI140" s="187"/>
      <c r="AJ140" s="187"/>
      <c r="AK140" s="93"/>
      <c r="AL140" s="94"/>
      <c r="AM140" s="95"/>
      <c r="AN140" s="96"/>
      <c r="AO140" s="70"/>
      <c r="AP140" s="70"/>
      <c r="AQ140" s="70"/>
      <c r="AR140" s="98"/>
      <c r="AS140" s="98"/>
      <c r="AT140" s="98"/>
      <c r="AU140" s="98"/>
      <c r="AV140" s="98"/>
      <c r="AW140" s="98"/>
      <c r="AX140" s="98"/>
      <c r="AY140" s="99"/>
      <c r="AZ140" s="99"/>
      <c r="BA140" s="73"/>
    </row>
    <row r="141" customFormat="false" ht="12.75" hidden="false" customHeight="true" outlineLevel="0" collapsed="false">
      <c r="A141" s="57" t="n">
        <v>33</v>
      </c>
      <c r="B141" s="58" t="str">
        <f aca="false">IFERROR(VLOOKUP($C141,Списки!$A$1:$C$3999,2,0),"")</f>
        <v/>
      </c>
      <c r="C141" s="102"/>
      <c r="D141" s="60" t="str">
        <f aca="false">IFERROR(VLOOKUP($C141,Списки!$A$1:$C$3999,3,0),"")</f>
        <v/>
      </c>
      <c r="E141" s="92"/>
      <c r="F141" s="61" t="str">
        <f aca="false">VLOOKUP(F$11,Графік!$I$5:$L$32,3,0)</f>
        <v>Р</v>
      </c>
      <c r="G141" s="62" t="str">
        <f aca="false">VLOOKUP(G$11,Графік!$I$5:$L$32,3,0)</f>
        <v>Р</v>
      </c>
      <c r="H141" s="62" t="str">
        <f aca="false">VLOOKUP(H$11,Графік!$I$5:$L$32,3,0)</f>
        <v>Р</v>
      </c>
      <c r="I141" s="62" t="str">
        <f aca="false">VLOOKUP(I$11,Графік!$I$5:$L$32,3,0)</f>
        <v>Р</v>
      </c>
      <c r="J141" s="62" t="str">
        <f aca="false">VLOOKUP(J$11,Графік!$I$5:$L$32,3,0)</f>
        <v>ВВ</v>
      </c>
      <c r="K141" s="62" t="str">
        <f aca="false">VLOOKUP(K$11,Графік!$I$5:$L$32,3,0)</f>
        <v>ВВ</v>
      </c>
      <c r="L141" s="62" t="str">
        <f aca="false">VLOOKUP(L$11,Графік!$I$5:$L$32,3,0)</f>
        <v>Р</v>
      </c>
      <c r="M141" s="62" t="str">
        <f aca="false">VLOOKUP(M$11,Графік!$I$5:$L$32,3,0)</f>
        <v>Р</v>
      </c>
      <c r="N141" s="62" t="str">
        <f aca="false">VLOOKUP(N$11,Графік!$I$5:$L$32,3,0)</f>
        <v>Р</v>
      </c>
      <c r="O141" s="62" t="str">
        <f aca="false">VLOOKUP(O$11,Графік!$I$5:$L$32,3,0)</f>
        <v>Р</v>
      </c>
      <c r="P141" s="62" t="str">
        <f aca="false">VLOOKUP(P$11,Графік!$I$5:$L$32,3,0)</f>
        <v>ВВ</v>
      </c>
      <c r="Q141" s="62" t="str">
        <f aca="false">VLOOKUP(Q$11,Графік!$I$5:$L$32,3,0)</f>
        <v>ВВ</v>
      </c>
      <c r="R141" s="62" t="str">
        <f aca="false">VLOOKUP(R$11,Графік!$I$5:$L$32,3,0)</f>
        <v>Р</v>
      </c>
      <c r="S141" s="62" t="str">
        <f aca="false">VLOOKUP(S$11,Графік!$I$5:$L$32,3,0)</f>
        <v>Р</v>
      </c>
      <c r="T141" s="62" t="str">
        <f aca="false">VLOOKUP(T$11,Графік!$I$5:$L$32,3,0)</f>
        <v>Р</v>
      </c>
      <c r="U141" s="62" t="str">
        <f aca="false">VLOOKUP(U$11,Графік!$I$5:$L$32,3,0)</f>
        <v>Р</v>
      </c>
      <c r="V141" s="62" t="str">
        <f aca="false">VLOOKUP(V$11,Графік!$I$5:$L$32,3,0)</f>
        <v>ВВ</v>
      </c>
      <c r="W141" s="62" t="str">
        <f aca="false">VLOOKUP(W$11,Графік!$I$5:$L$32,3,0)</f>
        <v>ВВ</v>
      </c>
      <c r="X141" s="62" t="str">
        <f aca="false">VLOOKUP(X$11,Графік!$I$5:$L$32,3,0)</f>
        <v>Р</v>
      </c>
      <c r="Y141" s="62" t="str">
        <f aca="false">VLOOKUP(Y$11,Графік!$I$5:$L$32,3,0)</f>
        <v>Р</v>
      </c>
      <c r="Z141" s="62" t="str">
        <f aca="false">VLOOKUP(Z$11,Графік!$I$5:$L$32,3,0)</f>
        <v>Р</v>
      </c>
      <c r="AA141" s="62" t="str">
        <f aca="false">VLOOKUP(AA$11,Графік!$I$5:$L$32,3,0)</f>
        <v>Р</v>
      </c>
      <c r="AB141" s="62" t="str">
        <f aca="false">VLOOKUP(AB$11,Графік!$I$5:$L$32,3,0)</f>
        <v>ВВ</v>
      </c>
      <c r="AC141" s="62" t="str">
        <f aca="false">VLOOKUP(AC$11,Графік!$I$5:$L$32,3,0)</f>
        <v>ВВ</v>
      </c>
      <c r="AD141" s="62" t="str">
        <f aca="false">VLOOKUP(AD$11,Графік!$I$5:$L$32,3,0)</f>
        <v>Р</v>
      </c>
      <c r="AE141" s="62" t="str">
        <f aca="false">VLOOKUP(AE$11,Графік!$I$5:$L$32,3,0)</f>
        <v>Р</v>
      </c>
      <c r="AF141" s="62" t="str">
        <f aca="false">VLOOKUP(AF$11,Графік!$I$5:$L$32,3,0)</f>
        <v>Р</v>
      </c>
      <c r="AG141" s="62" t="str">
        <f aca="false">VLOOKUP(AG$11,Графік!$I$5:$L$32,3,0)</f>
        <v>Р</v>
      </c>
      <c r="AH141" s="62"/>
      <c r="AI141" s="62"/>
      <c r="AJ141" s="62"/>
      <c r="AK141" s="93" t="n">
        <f aca="false">SUMIF($F141:$AJ144,"Р",$F142:$AJ142)</f>
        <v>160</v>
      </c>
      <c r="AL141" s="94" t="n">
        <f aca="false">SUMIF($F143:$AJ144,"НУ",$F144:$AJ144)</f>
        <v>0</v>
      </c>
      <c r="AM141" s="95" t="n">
        <f aca="false">SUMIF(F141:AJ144,"РВ",F142:AJ142)</f>
        <v>0</v>
      </c>
      <c r="AN141" s="96" t="n">
        <f aca="false">AK141+AL141+AM141</f>
        <v>160</v>
      </c>
      <c r="AO141" s="70" t="n">
        <f aca="false">COUNTIF($F141:$AJ144,"=Р")</f>
        <v>20</v>
      </c>
      <c r="AP141" s="97" t="n">
        <f aca="false">COUNTIF($F141:$AJ144,"=ВВ")</f>
        <v>8</v>
      </c>
      <c r="AQ141" s="97" t="n">
        <f aca="false">COUNTIF($F141:$AJ144,"=В")</f>
        <v>0</v>
      </c>
      <c r="AR141" s="98" t="n">
        <f aca="false">COUNTIF($F141:$AJ144,"=НА")</f>
        <v>0</v>
      </c>
      <c r="AS141" s="98" t="n">
        <f aca="false">COUNTIF(F141:AJ144,"=ТН")</f>
        <v>0</v>
      </c>
      <c r="AT141" s="98" t="n">
        <f aca="false">COUNTIF($F141:$AJ144,"=ВД")</f>
        <v>0</v>
      </c>
      <c r="AU141" s="98" t="n">
        <f aca="false">COUNTIF($F141:$AJ144,"=ВП")</f>
        <v>0</v>
      </c>
      <c r="AV141" s="98" t="n">
        <f aca="false">COUNTIF($F141:$AJ144,"=ДД")</f>
        <v>0</v>
      </c>
      <c r="AW141" s="98" t="n">
        <f aca="false">COUNTIF($F141:$AJ144,"=П")</f>
        <v>0</v>
      </c>
      <c r="AX141" s="98" t="n">
        <f aca="false">COUNTIF($F141:$AJ144,"=ПР")</f>
        <v>0</v>
      </c>
      <c r="AY141" s="99" t="n">
        <f aca="false">COUNTIF($F141:$AJ144,"=І")</f>
        <v>0</v>
      </c>
      <c r="AZ141" s="99" t="n">
        <f aca="false">COUNTIF($F141:$AJ144,"=НЗ")</f>
        <v>0</v>
      </c>
      <c r="BA141" s="73" t="str">
        <f aca="false">IF(C141&gt;1,Графік!$L$36,"")</f>
        <v/>
      </c>
    </row>
    <row r="142" customFormat="false" ht="12.75" hidden="false" customHeight="true" outlineLevel="0" collapsed="false">
      <c r="A142" s="57"/>
      <c r="B142" s="58"/>
      <c r="C142" s="102"/>
      <c r="D142" s="60"/>
      <c r="E142" s="100"/>
      <c r="F142" s="75" t="n">
        <f aca="false">IF(F141="Р",8,"")</f>
        <v>8</v>
      </c>
      <c r="G142" s="170" t="n">
        <f aca="false">IF(G141="Р",8,"")</f>
        <v>8</v>
      </c>
      <c r="H142" s="170" t="n">
        <f aca="false">IF(H141="Р",8,"")</f>
        <v>8</v>
      </c>
      <c r="I142" s="170" t="n">
        <f aca="false">IF(I141="Р",8,"")</f>
        <v>8</v>
      </c>
      <c r="J142" s="170" t="str">
        <f aca="false">IF(J141="Р",8,"")</f>
        <v/>
      </c>
      <c r="K142" s="170" t="str">
        <f aca="false">IF(K141="Р",8,"")</f>
        <v/>
      </c>
      <c r="L142" s="170" t="n">
        <f aca="false">IF(L141="Р",8,"")</f>
        <v>8</v>
      </c>
      <c r="M142" s="170" t="n">
        <f aca="false">IF(M141="Р",8,"")</f>
        <v>8</v>
      </c>
      <c r="N142" s="170" t="n">
        <f aca="false">IF(N141="Р",8,"")</f>
        <v>8</v>
      </c>
      <c r="O142" s="170" t="n">
        <f aca="false">IF(O141="Р",8,"")</f>
        <v>8</v>
      </c>
      <c r="P142" s="170" t="str">
        <f aca="false">IF(P141="Р",8,"")</f>
        <v/>
      </c>
      <c r="Q142" s="170" t="str">
        <f aca="false">IF(Q141="Р",8,"")</f>
        <v/>
      </c>
      <c r="R142" s="170" t="n">
        <f aca="false">IF(R141="Р",8,"")</f>
        <v>8</v>
      </c>
      <c r="S142" s="170" t="n">
        <f aca="false">IF(S141="Р",8,"")</f>
        <v>8</v>
      </c>
      <c r="T142" s="170" t="n">
        <f aca="false">IF(T141="Р",8,"")</f>
        <v>8</v>
      </c>
      <c r="U142" s="170" t="n">
        <f aca="false">IF(U141="Р",8,"")</f>
        <v>8</v>
      </c>
      <c r="V142" s="170" t="str">
        <f aca="false">IF(V141="Р",8,"")</f>
        <v/>
      </c>
      <c r="W142" s="170" t="str">
        <f aca="false">IF(W141="Р",8,"")</f>
        <v/>
      </c>
      <c r="X142" s="170" t="n">
        <f aca="false">IF(X141="Р",8,"")</f>
        <v>8</v>
      </c>
      <c r="Y142" s="170" t="n">
        <f aca="false">IF(Y141="Р",8,"")</f>
        <v>8</v>
      </c>
      <c r="Z142" s="170" t="n">
        <f aca="false">IF(Z141="Р",8,"")</f>
        <v>8</v>
      </c>
      <c r="AA142" s="170" t="n">
        <f aca="false">IF(AA141="Р",8,"")</f>
        <v>8</v>
      </c>
      <c r="AB142" s="170" t="str">
        <f aca="false">IF(AB141="Р",8,"")</f>
        <v/>
      </c>
      <c r="AC142" s="170" t="str">
        <f aca="false">IF(AC141="Р",8,"")</f>
        <v/>
      </c>
      <c r="AD142" s="170" t="n">
        <f aca="false">IF(AD141="Р",8,"")</f>
        <v>8</v>
      </c>
      <c r="AE142" s="170" t="n">
        <f aca="false">IF(AE141="Р",8,"")</f>
        <v>8</v>
      </c>
      <c r="AF142" s="170" t="n">
        <f aca="false">IF(AF141="Р",8,"")</f>
        <v>8</v>
      </c>
      <c r="AG142" s="170" t="n">
        <f aca="false">IF(AG141="Р",8,"")</f>
        <v>8</v>
      </c>
      <c r="AH142" s="170"/>
      <c r="AI142" s="170"/>
      <c r="AJ142" s="170"/>
      <c r="AK142" s="93"/>
      <c r="AL142" s="94"/>
      <c r="AM142" s="95"/>
      <c r="AN142" s="96"/>
      <c r="AO142" s="70"/>
      <c r="AP142" s="70"/>
      <c r="AQ142" s="70"/>
      <c r="AR142" s="98"/>
      <c r="AS142" s="98"/>
      <c r="AT142" s="98"/>
      <c r="AU142" s="98"/>
      <c r="AV142" s="98"/>
      <c r="AW142" s="98"/>
      <c r="AX142" s="98"/>
      <c r="AY142" s="99"/>
      <c r="AZ142" s="99"/>
      <c r="BA142" s="73"/>
    </row>
    <row r="143" customFormat="false" ht="12.75" hidden="false" customHeight="true" outlineLevel="0" collapsed="false">
      <c r="A143" s="57"/>
      <c r="B143" s="58"/>
      <c r="C143" s="102"/>
      <c r="D143" s="60"/>
      <c r="E143" s="100"/>
      <c r="F143" s="81" t="str">
        <f aca="false">IF(F144&gt;0,"НУ","")</f>
        <v/>
      </c>
      <c r="G143" s="183" t="str">
        <f aca="false">IF(G144&gt;0,"НУ","")</f>
        <v/>
      </c>
      <c r="H143" s="183" t="str">
        <f aca="false">IF(H144&gt;0,"НУ","")</f>
        <v/>
      </c>
      <c r="I143" s="183" t="str">
        <f aca="false">IF(I144&gt;0,"НУ","")</f>
        <v/>
      </c>
      <c r="J143" s="183" t="str">
        <f aca="false">IF(J144&gt;0,"НУ","")</f>
        <v/>
      </c>
      <c r="K143" s="183" t="str">
        <f aca="false">IF(K144&gt;0,"НУ","")</f>
        <v/>
      </c>
      <c r="L143" s="183" t="str">
        <f aca="false">IF(L144&gt;0,"НУ","")</f>
        <v/>
      </c>
      <c r="M143" s="183" t="str">
        <f aca="false">IF(M144&gt;0,"НУ","")</f>
        <v/>
      </c>
      <c r="N143" s="183" t="str">
        <f aca="false">IF(N144&gt;0,"НУ","")</f>
        <v/>
      </c>
      <c r="O143" s="183" t="str">
        <f aca="false">IF(O144&gt;0,"НУ","")</f>
        <v/>
      </c>
      <c r="P143" s="183" t="str">
        <f aca="false">IF(P144&gt;0,"НУ","")</f>
        <v/>
      </c>
      <c r="Q143" s="183" t="str">
        <f aca="false">IF(Q144&gt;0,"НУ","")</f>
        <v/>
      </c>
      <c r="R143" s="183" t="str">
        <f aca="false">IF(R144&gt;0,"НУ","")</f>
        <v/>
      </c>
      <c r="S143" s="183" t="str">
        <f aca="false">IF(S144&gt;0,"НУ","")</f>
        <v/>
      </c>
      <c r="T143" s="183" t="str">
        <f aca="false">IF(T144&gt;0,"НУ","")</f>
        <v/>
      </c>
      <c r="U143" s="183" t="str">
        <f aca="false">IF(U144&gt;0,"НУ","")</f>
        <v/>
      </c>
      <c r="V143" s="183" t="str">
        <f aca="false">IF(V144&gt;0,"НУ","")</f>
        <v/>
      </c>
      <c r="W143" s="183" t="str">
        <f aca="false">IF(W144&gt;0,"НУ","")</f>
        <v/>
      </c>
      <c r="X143" s="183" t="str">
        <f aca="false">IF(X144&gt;0,"НУ","")</f>
        <v/>
      </c>
      <c r="Y143" s="183" t="str">
        <f aca="false">IF(Y144&gt;0,"НУ","")</f>
        <v/>
      </c>
      <c r="Z143" s="183" t="str">
        <f aca="false">IF(Z144&gt;0,"НУ","")</f>
        <v/>
      </c>
      <c r="AA143" s="183" t="str">
        <f aca="false">IF(AA144&gt;0,"НУ","")</f>
        <v/>
      </c>
      <c r="AB143" s="183" t="str">
        <f aca="false">IF(AB144&gt;0,"НУ","")</f>
        <v/>
      </c>
      <c r="AC143" s="183" t="str">
        <f aca="false">IF(AC144&gt;0,"НУ","")</f>
        <v/>
      </c>
      <c r="AD143" s="183" t="str">
        <f aca="false">IF(AD144&gt;0,"НУ","")</f>
        <v/>
      </c>
      <c r="AE143" s="183" t="str">
        <f aca="false">IF(AE144&gt;0,"НУ","")</f>
        <v/>
      </c>
      <c r="AF143" s="183" t="str">
        <f aca="false">IF(AF144&gt;0,"НУ","")</f>
        <v/>
      </c>
      <c r="AG143" s="183" t="str">
        <f aca="false">IF(AG144&gt;0,"НУ","")</f>
        <v/>
      </c>
      <c r="AH143" s="183" t="str">
        <f aca="false">IF(AH144&gt;0,"НУ","")</f>
        <v/>
      </c>
      <c r="AI143" s="183" t="str">
        <f aca="false">IF(AI144&gt;0,"НУ","")</f>
        <v/>
      </c>
      <c r="AJ143" s="183" t="str">
        <f aca="false">IF(AJ144&gt;0,"НУ","")</f>
        <v/>
      </c>
      <c r="AK143" s="93"/>
      <c r="AL143" s="94"/>
      <c r="AM143" s="95"/>
      <c r="AN143" s="96"/>
      <c r="AO143" s="70"/>
      <c r="AP143" s="70"/>
      <c r="AQ143" s="70"/>
      <c r="AR143" s="98"/>
      <c r="AS143" s="98"/>
      <c r="AT143" s="98"/>
      <c r="AU143" s="98"/>
      <c r="AV143" s="98"/>
      <c r="AW143" s="98"/>
      <c r="AX143" s="98"/>
      <c r="AY143" s="99"/>
      <c r="AZ143" s="99"/>
      <c r="BA143" s="73"/>
    </row>
    <row r="144" customFormat="false" ht="13.5" hidden="false" customHeight="true" outlineLevel="0" collapsed="false">
      <c r="A144" s="57"/>
      <c r="B144" s="58"/>
      <c r="C144" s="102"/>
      <c r="D144" s="60"/>
      <c r="E144" s="101"/>
      <c r="F144" s="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  <c r="X144" s="187"/>
      <c r="Y144" s="187"/>
      <c r="Z144" s="187"/>
      <c r="AA144" s="187"/>
      <c r="AB144" s="187"/>
      <c r="AC144" s="187"/>
      <c r="AD144" s="187"/>
      <c r="AE144" s="187"/>
      <c r="AF144" s="187"/>
      <c r="AG144" s="187"/>
      <c r="AH144" s="187"/>
      <c r="AI144" s="187"/>
      <c r="AJ144" s="187"/>
      <c r="AK144" s="93"/>
      <c r="AL144" s="94"/>
      <c r="AM144" s="95"/>
      <c r="AN144" s="96"/>
      <c r="AO144" s="70"/>
      <c r="AP144" s="70"/>
      <c r="AQ144" s="70"/>
      <c r="AR144" s="98"/>
      <c r="AS144" s="98"/>
      <c r="AT144" s="98"/>
      <c r="AU144" s="98"/>
      <c r="AV144" s="98"/>
      <c r="AW144" s="98"/>
      <c r="AX144" s="98"/>
      <c r="AY144" s="99"/>
      <c r="AZ144" s="99"/>
      <c r="BA144" s="73"/>
    </row>
    <row r="145" customFormat="false" ht="12.75" hidden="false" customHeight="true" outlineLevel="0" collapsed="false">
      <c r="A145" s="57" t="n">
        <v>34</v>
      </c>
      <c r="B145" s="58" t="str">
        <f aca="false">IFERROR(VLOOKUP($C145,Списки!$A$1:$C$3999,2,0),"")</f>
        <v/>
      </c>
      <c r="C145" s="102"/>
      <c r="D145" s="60" t="str">
        <f aca="false">IFERROR(VLOOKUP($C145,Списки!$A$1:$C$3999,3,0),"")</f>
        <v/>
      </c>
      <c r="E145" s="92"/>
      <c r="F145" s="61" t="str">
        <f aca="false">VLOOKUP(F$11,Графік!$I$5:$L$32,3,0)</f>
        <v>Р</v>
      </c>
      <c r="G145" s="62" t="str">
        <f aca="false">VLOOKUP(G$11,Графік!$I$5:$L$32,3,0)</f>
        <v>Р</v>
      </c>
      <c r="H145" s="62" t="str">
        <f aca="false">VLOOKUP(H$11,Графік!$I$5:$L$32,3,0)</f>
        <v>Р</v>
      </c>
      <c r="I145" s="62" t="str">
        <f aca="false">VLOOKUP(I$11,Графік!$I$5:$L$32,3,0)</f>
        <v>Р</v>
      </c>
      <c r="J145" s="62" t="str">
        <f aca="false">VLOOKUP(J$11,Графік!$I$5:$L$32,3,0)</f>
        <v>ВВ</v>
      </c>
      <c r="K145" s="62" t="str">
        <f aca="false">VLOOKUP(K$11,Графік!$I$5:$L$32,3,0)</f>
        <v>ВВ</v>
      </c>
      <c r="L145" s="62" t="str">
        <f aca="false">VLOOKUP(L$11,Графік!$I$5:$L$32,3,0)</f>
        <v>Р</v>
      </c>
      <c r="M145" s="62" t="str">
        <f aca="false">VLOOKUP(M$11,Графік!$I$5:$L$32,3,0)</f>
        <v>Р</v>
      </c>
      <c r="N145" s="62" t="str">
        <f aca="false">VLOOKUP(N$11,Графік!$I$5:$L$32,3,0)</f>
        <v>Р</v>
      </c>
      <c r="O145" s="62" t="str">
        <f aca="false">VLOOKUP(O$11,Графік!$I$5:$L$32,3,0)</f>
        <v>Р</v>
      </c>
      <c r="P145" s="62" t="str">
        <f aca="false">VLOOKUP(P$11,Графік!$I$5:$L$32,3,0)</f>
        <v>ВВ</v>
      </c>
      <c r="Q145" s="62" t="str">
        <f aca="false">VLOOKUP(Q$11,Графік!$I$5:$L$32,3,0)</f>
        <v>ВВ</v>
      </c>
      <c r="R145" s="62" t="str">
        <f aca="false">VLOOKUP(R$11,Графік!$I$5:$L$32,3,0)</f>
        <v>Р</v>
      </c>
      <c r="S145" s="62" t="str">
        <f aca="false">VLOOKUP(S$11,Графік!$I$5:$L$32,3,0)</f>
        <v>Р</v>
      </c>
      <c r="T145" s="62" t="str">
        <f aca="false">VLOOKUP(T$11,Графік!$I$5:$L$32,3,0)</f>
        <v>Р</v>
      </c>
      <c r="U145" s="62" t="str">
        <f aca="false">VLOOKUP(U$11,Графік!$I$5:$L$32,3,0)</f>
        <v>Р</v>
      </c>
      <c r="V145" s="62" t="str">
        <f aca="false">VLOOKUP(V$11,Графік!$I$5:$L$32,3,0)</f>
        <v>ВВ</v>
      </c>
      <c r="W145" s="62" t="str">
        <f aca="false">VLOOKUP(W$11,Графік!$I$5:$L$32,3,0)</f>
        <v>ВВ</v>
      </c>
      <c r="X145" s="62" t="str">
        <f aca="false">VLOOKUP(X$11,Графік!$I$5:$L$32,3,0)</f>
        <v>Р</v>
      </c>
      <c r="Y145" s="62" t="str">
        <f aca="false">VLOOKUP(Y$11,Графік!$I$5:$L$32,3,0)</f>
        <v>Р</v>
      </c>
      <c r="Z145" s="62" t="str">
        <f aca="false">VLOOKUP(Z$11,Графік!$I$5:$L$32,3,0)</f>
        <v>Р</v>
      </c>
      <c r="AA145" s="62" t="str">
        <f aca="false">VLOOKUP(AA$11,Графік!$I$5:$L$32,3,0)</f>
        <v>Р</v>
      </c>
      <c r="AB145" s="62" t="str">
        <f aca="false">VLOOKUP(AB$11,Графік!$I$5:$L$32,3,0)</f>
        <v>ВВ</v>
      </c>
      <c r="AC145" s="62" t="str">
        <f aca="false">VLOOKUP(AC$11,Графік!$I$5:$L$32,3,0)</f>
        <v>ВВ</v>
      </c>
      <c r="AD145" s="62" t="str">
        <f aca="false">VLOOKUP(AD$11,Графік!$I$5:$L$32,3,0)</f>
        <v>Р</v>
      </c>
      <c r="AE145" s="62" t="str">
        <f aca="false">VLOOKUP(AE$11,Графік!$I$5:$L$32,3,0)</f>
        <v>Р</v>
      </c>
      <c r="AF145" s="62" t="str">
        <f aca="false">VLOOKUP(AF$11,Графік!$I$5:$L$32,3,0)</f>
        <v>Р</v>
      </c>
      <c r="AG145" s="62" t="str">
        <f aca="false">VLOOKUP(AG$11,Графік!$I$5:$L$32,3,0)</f>
        <v>Р</v>
      </c>
      <c r="AH145" s="62"/>
      <c r="AI145" s="62"/>
      <c r="AJ145" s="62"/>
      <c r="AK145" s="93" t="n">
        <f aca="false">SUMIF($F145:$AJ148,"Р",$F146:$AJ146)</f>
        <v>160</v>
      </c>
      <c r="AL145" s="94" t="n">
        <f aca="false">SUMIF($F147:$AJ148,"НУ",$F148:$AJ148)</f>
        <v>0</v>
      </c>
      <c r="AM145" s="95" t="n">
        <f aca="false">SUMIF(F145:AJ148,"РВ",F146:AJ146)</f>
        <v>0</v>
      </c>
      <c r="AN145" s="96" t="n">
        <f aca="false">AK145+AL145+AM145</f>
        <v>160</v>
      </c>
      <c r="AO145" s="70" t="n">
        <f aca="false">COUNTIF($F145:$AJ148,"=Р")</f>
        <v>20</v>
      </c>
      <c r="AP145" s="97" t="n">
        <f aca="false">COUNTIF($F145:$AJ148,"=ВВ")</f>
        <v>8</v>
      </c>
      <c r="AQ145" s="97" t="n">
        <f aca="false">COUNTIF($F145:$AJ148,"=В")</f>
        <v>0</v>
      </c>
      <c r="AR145" s="98" t="n">
        <f aca="false">COUNTIF($F145:$AJ148,"=НА")</f>
        <v>0</v>
      </c>
      <c r="AS145" s="98" t="n">
        <f aca="false">COUNTIF(F145:AJ148,"=ТН")</f>
        <v>0</v>
      </c>
      <c r="AT145" s="98" t="n">
        <f aca="false">COUNTIF($F145:$AJ148,"=ВД")</f>
        <v>0</v>
      </c>
      <c r="AU145" s="98" t="n">
        <f aca="false">COUNTIF($F145:$AJ148,"=ВП")</f>
        <v>0</v>
      </c>
      <c r="AV145" s="98" t="n">
        <f aca="false">COUNTIF($F145:$AJ148,"=ДД")</f>
        <v>0</v>
      </c>
      <c r="AW145" s="98" t="n">
        <f aca="false">COUNTIF($F145:$AJ148,"=П")</f>
        <v>0</v>
      </c>
      <c r="AX145" s="98" t="n">
        <f aca="false">COUNTIF($F145:$AJ148,"=ПР")</f>
        <v>0</v>
      </c>
      <c r="AY145" s="99" t="n">
        <f aca="false">COUNTIF($F145:$AJ148,"=І")</f>
        <v>0</v>
      </c>
      <c r="AZ145" s="99" t="n">
        <f aca="false">COUNTIF($F145:$AJ148,"=НЗ")</f>
        <v>0</v>
      </c>
      <c r="BA145" s="73" t="str">
        <f aca="false">IF(C145&gt;1,Графік!$L$36,"")</f>
        <v/>
      </c>
    </row>
    <row r="146" customFormat="false" ht="12.75" hidden="false" customHeight="true" outlineLevel="0" collapsed="false">
      <c r="A146" s="57"/>
      <c r="B146" s="58"/>
      <c r="C146" s="102"/>
      <c r="D146" s="60"/>
      <c r="E146" s="100"/>
      <c r="F146" s="75" t="n">
        <f aca="false">IF(F145="Р",8,"")</f>
        <v>8</v>
      </c>
      <c r="G146" s="170" t="n">
        <f aca="false">IF(G145="Р",8,"")</f>
        <v>8</v>
      </c>
      <c r="H146" s="170" t="n">
        <f aca="false">IF(H145="Р",8,"")</f>
        <v>8</v>
      </c>
      <c r="I146" s="170" t="n">
        <f aca="false">IF(I145="Р",8,"")</f>
        <v>8</v>
      </c>
      <c r="J146" s="170" t="str">
        <f aca="false">IF(J145="Р",8,"")</f>
        <v/>
      </c>
      <c r="K146" s="170" t="str">
        <f aca="false">IF(K145="Р",8,"")</f>
        <v/>
      </c>
      <c r="L146" s="170" t="n">
        <f aca="false">IF(L145="Р",8,"")</f>
        <v>8</v>
      </c>
      <c r="M146" s="170" t="n">
        <f aca="false">IF(M145="Р",8,"")</f>
        <v>8</v>
      </c>
      <c r="N146" s="170" t="n">
        <f aca="false">IF(N145="Р",8,"")</f>
        <v>8</v>
      </c>
      <c r="O146" s="170" t="n">
        <f aca="false">IF(O145="Р",8,"")</f>
        <v>8</v>
      </c>
      <c r="P146" s="170" t="str">
        <f aca="false">IF(P145="Р",8,"")</f>
        <v/>
      </c>
      <c r="Q146" s="170" t="str">
        <f aca="false">IF(Q145="Р",8,"")</f>
        <v/>
      </c>
      <c r="R146" s="170" t="n">
        <f aca="false">IF(R145="Р",8,"")</f>
        <v>8</v>
      </c>
      <c r="S146" s="170" t="n">
        <f aca="false">IF(S145="Р",8,"")</f>
        <v>8</v>
      </c>
      <c r="T146" s="170" t="n">
        <f aca="false">IF(T145="Р",8,"")</f>
        <v>8</v>
      </c>
      <c r="U146" s="170" t="n">
        <f aca="false">IF(U145="Р",8,"")</f>
        <v>8</v>
      </c>
      <c r="V146" s="170" t="str">
        <f aca="false">IF(V145="Р",8,"")</f>
        <v/>
      </c>
      <c r="W146" s="170" t="str">
        <f aca="false">IF(W145="Р",8,"")</f>
        <v/>
      </c>
      <c r="X146" s="170" t="n">
        <f aca="false">IF(X145="Р",8,"")</f>
        <v>8</v>
      </c>
      <c r="Y146" s="170" t="n">
        <f aca="false">IF(Y145="Р",8,"")</f>
        <v>8</v>
      </c>
      <c r="Z146" s="170" t="n">
        <f aca="false">IF(Z145="Р",8,"")</f>
        <v>8</v>
      </c>
      <c r="AA146" s="170" t="n">
        <f aca="false">IF(AA145="Р",8,"")</f>
        <v>8</v>
      </c>
      <c r="AB146" s="170" t="str">
        <f aca="false">IF(AB145="Р",8,"")</f>
        <v/>
      </c>
      <c r="AC146" s="170" t="str">
        <f aca="false">IF(AC145="Р",8,"")</f>
        <v/>
      </c>
      <c r="AD146" s="170" t="n">
        <f aca="false">IF(AD145="Р",8,"")</f>
        <v>8</v>
      </c>
      <c r="AE146" s="170" t="n">
        <f aca="false">IF(AE145="Р",8,"")</f>
        <v>8</v>
      </c>
      <c r="AF146" s="170" t="n">
        <f aca="false">IF(AF145="Р",8,"")</f>
        <v>8</v>
      </c>
      <c r="AG146" s="170" t="n">
        <f aca="false">IF(AG145="Р",8,"")</f>
        <v>8</v>
      </c>
      <c r="AH146" s="170"/>
      <c r="AI146" s="170"/>
      <c r="AJ146" s="170"/>
      <c r="AK146" s="93"/>
      <c r="AL146" s="94"/>
      <c r="AM146" s="95"/>
      <c r="AN146" s="96"/>
      <c r="AO146" s="70"/>
      <c r="AP146" s="70"/>
      <c r="AQ146" s="70"/>
      <c r="AR146" s="98"/>
      <c r="AS146" s="98"/>
      <c r="AT146" s="98"/>
      <c r="AU146" s="98"/>
      <c r="AV146" s="98"/>
      <c r="AW146" s="98"/>
      <c r="AX146" s="98"/>
      <c r="AY146" s="99"/>
      <c r="AZ146" s="99"/>
      <c r="BA146" s="73"/>
    </row>
    <row r="147" customFormat="false" ht="12.75" hidden="false" customHeight="true" outlineLevel="0" collapsed="false">
      <c r="A147" s="57"/>
      <c r="B147" s="58"/>
      <c r="C147" s="102"/>
      <c r="D147" s="60"/>
      <c r="E147" s="100"/>
      <c r="F147" s="81" t="str">
        <f aca="false">IF(F148&gt;0,"НУ","")</f>
        <v/>
      </c>
      <c r="G147" s="183" t="str">
        <f aca="false">IF(G148&gt;0,"НУ","")</f>
        <v/>
      </c>
      <c r="H147" s="183" t="str">
        <f aca="false">IF(H148&gt;0,"НУ","")</f>
        <v/>
      </c>
      <c r="I147" s="183" t="str">
        <f aca="false">IF(I148&gt;0,"НУ","")</f>
        <v/>
      </c>
      <c r="J147" s="183" t="str">
        <f aca="false">IF(J148&gt;0,"НУ","")</f>
        <v/>
      </c>
      <c r="K147" s="183" t="str">
        <f aca="false">IF(K148&gt;0,"НУ","")</f>
        <v/>
      </c>
      <c r="L147" s="183" t="str">
        <f aca="false">IF(L148&gt;0,"НУ","")</f>
        <v/>
      </c>
      <c r="M147" s="183" t="str">
        <f aca="false">IF(M148&gt;0,"НУ","")</f>
        <v/>
      </c>
      <c r="N147" s="183" t="str">
        <f aca="false">IF(N148&gt;0,"НУ","")</f>
        <v/>
      </c>
      <c r="O147" s="183" t="str">
        <f aca="false">IF(O148&gt;0,"НУ","")</f>
        <v/>
      </c>
      <c r="P147" s="183" t="str">
        <f aca="false">IF(P148&gt;0,"НУ","")</f>
        <v/>
      </c>
      <c r="Q147" s="183" t="str">
        <f aca="false">IF(Q148&gt;0,"НУ","")</f>
        <v/>
      </c>
      <c r="R147" s="183" t="str">
        <f aca="false">IF(R148&gt;0,"НУ","")</f>
        <v/>
      </c>
      <c r="S147" s="183" t="str">
        <f aca="false">IF(S148&gt;0,"НУ","")</f>
        <v/>
      </c>
      <c r="T147" s="183" t="str">
        <f aca="false">IF(T148&gt;0,"НУ","")</f>
        <v/>
      </c>
      <c r="U147" s="183" t="str">
        <f aca="false">IF(U148&gt;0,"НУ","")</f>
        <v/>
      </c>
      <c r="V147" s="183" t="str">
        <f aca="false">IF(V148&gt;0,"НУ","")</f>
        <v/>
      </c>
      <c r="W147" s="183" t="str">
        <f aca="false">IF(W148&gt;0,"НУ","")</f>
        <v/>
      </c>
      <c r="X147" s="183" t="str">
        <f aca="false">IF(X148&gt;0,"НУ","")</f>
        <v/>
      </c>
      <c r="Y147" s="183" t="str">
        <f aca="false">IF(Y148&gt;0,"НУ","")</f>
        <v/>
      </c>
      <c r="Z147" s="183" t="str">
        <f aca="false">IF(Z148&gt;0,"НУ","")</f>
        <v/>
      </c>
      <c r="AA147" s="183" t="str">
        <f aca="false">IF(AA148&gt;0,"НУ","")</f>
        <v/>
      </c>
      <c r="AB147" s="183" t="str">
        <f aca="false">IF(AB148&gt;0,"НУ","")</f>
        <v/>
      </c>
      <c r="AC147" s="183" t="str">
        <f aca="false">IF(AC148&gt;0,"НУ","")</f>
        <v/>
      </c>
      <c r="AD147" s="183" t="str">
        <f aca="false">IF(AD148&gt;0,"НУ","")</f>
        <v/>
      </c>
      <c r="AE147" s="183" t="str">
        <f aca="false">IF(AE148&gt;0,"НУ","")</f>
        <v/>
      </c>
      <c r="AF147" s="183" t="str">
        <f aca="false">IF(AF148&gt;0,"НУ","")</f>
        <v/>
      </c>
      <c r="AG147" s="183" t="str">
        <f aca="false">IF(AG148&gt;0,"НУ","")</f>
        <v/>
      </c>
      <c r="AH147" s="183" t="str">
        <f aca="false">IF(AH148&gt;0,"НУ","")</f>
        <v/>
      </c>
      <c r="AI147" s="183" t="str">
        <f aca="false">IF(AI148&gt;0,"НУ","")</f>
        <v/>
      </c>
      <c r="AJ147" s="183" t="str">
        <f aca="false">IF(AJ148&gt;0,"НУ","")</f>
        <v/>
      </c>
      <c r="AK147" s="93"/>
      <c r="AL147" s="94"/>
      <c r="AM147" s="95"/>
      <c r="AN147" s="96"/>
      <c r="AO147" s="70"/>
      <c r="AP147" s="70"/>
      <c r="AQ147" s="70"/>
      <c r="AR147" s="98"/>
      <c r="AS147" s="98"/>
      <c r="AT147" s="98"/>
      <c r="AU147" s="98"/>
      <c r="AV147" s="98"/>
      <c r="AW147" s="98"/>
      <c r="AX147" s="98"/>
      <c r="AY147" s="99"/>
      <c r="AZ147" s="99"/>
      <c r="BA147" s="73"/>
    </row>
    <row r="148" customFormat="false" ht="13.5" hidden="false" customHeight="true" outlineLevel="0" collapsed="false">
      <c r="A148" s="57"/>
      <c r="B148" s="58"/>
      <c r="C148" s="102"/>
      <c r="D148" s="60"/>
      <c r="E148" s="101"/>
      <c r="F148" s="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  <c r="X148" s="187"/>
      <c r="Y148" s="187"/>
      <c r="Z148" s="187"/>
      <c r="AA148" s="187"/>
      <c r="AB148" s="187"/>
      <c r="AC148" s="187"/>
      <c r="AD148" s="187"/>
      <c r="AE148" s="187"/>
      <c r="AF148" s="187"/>
      <c r="AG148" s="187"/>
      <c r="AH148" s="187"/>
      <c r="AI148" s="187"/>
      <c r="AJ148" s="187"/>
      <c r="AK148" s="93"/>
      <c r="AL148" s="94"/>
      <c r="AM148" s="95"/>
      <c r="AN148" s="96"/>
      <c r="AO148" s="70"/>
      <c r="AP148" s="70"/>
      <c r="AQ148" s="70"/>
      <c r="AR148" s="98"/>
      <c r="AS148" s="98"/>
      <c r="AT148" s="98"/>
      <c r="AU148" s="98"/>
      <c r="AV148" s="98"/>
      <c r="AW148" s="98"/>
      <c r="AX148" s="98"/>
      <c r="AY148" s="99"/>
      <c r="AZ148" s="99"/>
      <c r="BA148" s="73"/>
    </row>
    <row r="149" customFormat="false" ht="12.75" hidden="false" customHeight="true" outlineLevel="0" collapsed="false">
      <c r="A149" s="57" t="n">
        <v>35</v>
      </c>
      <c r="B149" s="58" t="str">
        <f aca="false">IFERROR(VLOOKUP($C149,Списки!$A$1:$C$3999,2,0),"")</f>
        <v/>
      </c>
      <c r="C149" s="102"/>
      <c r="D149" s="60" t="str">
        <f aca="false">IFERROR(VLOOKUP($C149,Списки!$A$1:$C$3999,3,0),"")</f>
        <v/>
      </c>
      <c r="E149" s="92"/>
      <c r="F149" s="61" t="str">
        <f aca="false">VLOOKUP(F$11,Графік!$I$5:$L$32,3,0)</f>
        <v>Р</v>
      </c>
      <c r="G149" s="62" t="str">
        <f aca="false">VLOOKUP(G$11,Графік!$I$5:$L$32,3,0)</f>
        <v>Р</v>
      </c>
      <c r="H149" s="62" t="str">
        <f aca="false">VLOOKUP(H$11,Графік!$I$5:$L$32,3,0)</f>
        <v>Р</v>
      </c>
      <c r="I149" s="62" t="str">
        <f aca="false">VLOOKUP(I$11,Графік!$I$5:$L$32,3,0)</f>
        <v>Р</v>
      </c>
      <c r="J149" s="62" t="str">
        <f aca="false">VLOOKUP(J$11,Графік!$I$5:$L$32,3,0)</f>
        <v>ВВ</v>
      </c>
      <c r="K149" s="62" t="str">
        <f aca="false">VLOOKUP(K$11,Графік!$I$5:$L$32,3,0)</f>
        <v>ВВ</v>
      </c>
      <c r="L149" s="62" t="str">
        <f aca="false">VLOOKUP(L$11,Графік!$I$5:$L$32,3,0)</f>
        <v>Р</v>
      </c>
      <c r="M149" s="62" t="str">
        <f aca="false">VLOOKUP(M$11,Графік!$I$5:$L$32,3,0)</f>
        <v>Р</v>
      </c>
      <c r="N149" s="62" t="str">
        <f aca="false">VLOOKUP(N$11,Графік!$I$5:$L$32,3,0)</f>
        <v>Р</v>
      </c>
      <c r="O149" s="62" t="str">
        <f aca="false">VLOOKUP(O$11,Графік!$I$5:$L$32,3,0)</f>
        <v>Р</v>
      </c>
      <c r="P149" s="62" t="str">
        <f aca="false">VLOOKUP(P$11,Графік!$I$5:$L$32,3,0)</f>
        <v>ВВ</v>
      </c>
      <c r="Q149" s="62" t="str">
        <f aca="false">VLOOKUP(Q$11,Графік!$I$5:$L$32,3,0)</f>
        <v>ВВ</v>
      </c>
      <c r="R149" s="62" t="str">
        <f aca="false">VLOOKUP(R$11,Графік!$I$5:$L$32,3,0)</f>
        <v>Р</v>
      </c>
      <c r="S149" s="62" t="str">
        <f aca="false">VLOOKUP(S$11,Графік!$I$5:$L$32,3,0)</f>
        <v>Р</v>
      </c>
      <c r="T149" s="62" t="str">
        <f aca="false">VLOOKUP(T$11,Графік!$I$5:$L$32,3,0)</f>
        <v>Р</v>
      </c>
      <c r="U149" s="62" t="str">
        <f aca="false">VLOOKUP(U$11,Графік!$I$5:$L$32,3,0)</f>
        <v>Р</v>
      </c>
      <c r="V149" s="62" t="str">
        <f aca="false">VLOOKUP(V$11,Графік!$I$5:$L$32,3,0)</f>
        <v>ВВ</v>
      </c>
      <c r="W149" s="62" t="str">
        <f aca="false">VLOOKUP(W$11,Графік!$I$5:$L$32,3,0)</f>
        <v>ВВ</v>
      </c>
      <c r="X149" s="62" t="str">
        <f aca="false">VLOOKUP(X$11,Графік!$I$5:$L$32,3,0)</f>
        <v>Р</v>
      </c>
      <c r="Y149" s="62" t="str">
        <f aca="false">VLOOKUP(Y$11,Графік!$I$5:$L$32,3,0)</f>
        <v>Р</v>
      </c>
      <c r="Z149" s="62" t="str">
        <f aca="false">VLOOKUP(Z$11,Графік!$I$5:$L$32,3,0)</f>
        <v>Р</v>
      </c>
      <c r="AA149" s="62" t="str">
        <f aca="false">VLOOKUP(AA$11,Графік!$I$5:$L$32,3,0)</f>
        <v>Р</v>
      </c>
      <c r="AB149" s="62" t="str">
        <f aca="false">VLOOKUP(AB$11,Графік!$I$5:$L$32,3,0)</f>
        <v>ВВ</v>
      </c>
      <c r="AC149" s="62" t="str">
        <f aca="false">VLOOKUP(AC$11,Графік!$I$5:$L$32,3,0)</f>
        <v>ВВ</v>
      </c>
      <c r="AD149" s="62" t="str">
        <f aca="false">VLOOKUP(AD$11,Графік!$I$5:$L$32,3,0)</f>
        <v>Р</v>
      </c>
      <c r="AE149" s="62" t="str">
        <f aca="false">VLOOKUP(AE$11,Графік!$I$5:$L$32,3,0)</f>
        <v>Р</v>
      </c>
      <c r="AF149" s="62" t="str">
        <f aca="false">VLOOKUP(AF$11,Графік!$I$5:$L$32,3,0)</f>
        <v>Р</v>
      </c>
      <c r="AG149" s="62" t="str">
        <f aca="false">VLOOKUP(AG$11,Графік!$I$5:$L$32,3,0)</f>
        <v>Р</v>
      </c>
      <c r="AH149" s="62"/>
      <c r="AI149" s="62"/>
      <c r="AJ149" s="62"/>
      <c r="AK149" s="93" t="n">
        <f aca="false">SUMIF($F149:$AJ152,"Р",$F150:$AJ150)</f>
        <v>160</v>
      </c>
      <c r="AL149" s="94" t="n">
        <f aca="false">SUMIF($F151:$AJ152,"НУ",$F152:$AJ152)</f>
        <v>0</v>
      </c>
      <c r="AM149" s="95" t="n">
        <f aca="false">SUMIF(F149:AJ152,"РВ",F150:AJ150)</f>
        <v>0</v>
      </c>
      <c r="AN149" s="96" t="n">
        <f aca="false">AK149+AL149+AM149</f>
        <v>160</v>
      </c>
      <c r="AO149" s="70" t="n">
        <f aca="false">COUNTIF($F149:$AJ152,"=Р")</f>
        <v>20</v>
      </c>
      <c r="AP149" s="97" t="n">
        <f aca="false">COUNTIF($F149:$AJ152,"=ВВ")</f>
        <v>8</v>
      </c>
      <c r="AQ149" s="97" t="n">
        <f aca="false">COUNTIF($F149:$AJ152,"=В")</f>
        <v>0</v>
      </c>
      <c r="AR149" s="98" t="n">
        <f aca="false">COUNTIF($F149:$AJ152,"=НА")</f>
        <v>0</v>
      </c>
      <c r="AS149" s="98" t="n">
        <f aca="false">COUNTIF(F149:AJ152,"=ТН")</f>
        <v>0</v>
      </c>
      <c r="AT149" s="98" t="n">
        <f aca="false">COUNTIF($F149:$AJ152,"=ВД")</f>
        <v>0</v>
      </c>
      <c r="AU149" s="98" t="n">
        <f aca="false">COUNTIF($F149:$AJ152,"=ВП")</f>
        <v>0</v>
      </c>
      <c r="AV149" s="98" t="n">
        <f aca="false">COUNTIF($F149:$AJ152,"=ДД")</f>
        <v>0</v>
      </c>
      <c r="AW149" s="98" t="n">
        <f aca="false">COUNTIF($F149:$AJ152,"=П")</f>
        <v>0</v>
      </c>
      <c r="AX149" s="98" t="n">
        <f aca="false">COUNTIF($F149:$AJ152,"=ПР")</f>
        <v>0</v>
      </c>
      <c r="AY149" s="99" t="n">
        <f aca="false">COUNTIF($F149:$AJ152,"=І")</f>
        <v>0</v>
      </c>
      <c r="AZ149" s="99" t="n">
        <f aca="false">COUNTIF($F149:$AJ152,"=НЗ")</f>
        <v>0</v>
      </c>
      <c r="BA149" s="73" t="str">
        <f aca="false">IF(C149&gt;1,Графік!$L$36,"")</f>
        <v/>
      </c>
    </row>
    <row r="150" customFormat="false" ht="12.75" hidden="false" customHeight="true" outlineLevel="0" collapsed="false">
      <c r="A150" s="57"/>
      <c r="B150" s="58"/>
      <c r="C150" s="102"/>
      <c r="D150" s="60"/>
      <c r="E150" s="100"/>
      <c r="F150" s="75" t="n">
        <f aca="false">IF(F149="Р",8,"")</f>
        <v>8</v>
      </c>
      <c r="G150" s="170" t="n">
        <f aca="false">IF(G149="Р",8,"")</f>
        <v>8</v>
      </c>
      <c r="H150" s="170" t="n">
        <f aca="false">IF(H149="Р",8,"")</f>
        <v>8</v>
      </c>
      <c r="I150" s="170" t="n">
        <f aca="false">IF(I149="Р",8,"")</f>
        <v>8</v>
      </c>
      <c r="J150" s="170" t="str">
        <f aca="false">IF(J149="Р",8,"")</f>
        <v/>
      </c>
      <c r="K150" s="170" t="str">
        <f aca="false">IF(K149="Р",8,"")</f>
        <v/>
      </c>
      <c r="L150" s="170" t="n">
        <f aca="false">IF(L149="Р",8,"")</f>
        <v>8</v>
      </c>
      <c r="M150" s="170" t="n">
        <f aca="false">IF(M149="Р",8,"")</f>
        <v>8</v>
      </c>
      <c r="N150" s="170" t="n">
        <f aca="false">IF(N149="Р",8,"")</f>
        <v>8</v>
      </c>
      <c r="O150" s="170" t="n">
        <f aca="false">IF(O149="Р",8,"")</f>
        <v>8</v>
      </c>
      <c r="P150" s="170" t="str">
        <f aca="false">IF(P149="Р",8,"")</f>
        <v/>
      </c>
      <c r="Q150" s="170" t="str">
        <f aca="false">IF(Q149="Р",8,"")</f>
        <v/>
      </c>
      <c r="R150" s="170" t="n">
        <f aca="false">IF(R149="Р",8,"")</f>
        <v>8</v>
      </c>
      <c r="S150" s="170" t="n">
        <f aca="false">IF(S149="Р",8,"")</f>
        <v>8</v>
      </c>
      <c r="T150" s="170" t="n">
        <f aca="false">IF(T149="Р",8,"")</f>
        <v>8</v>
      </c>
      <c r="U150" s="170" t="n">
        <f aca="false">IF(U149="Р",8,"")</f>
        <v>8</v>
      </c>
      <c r="V150" s="170" t="str">
        <f aca="false">IF(V149="Р",8,"")</f>
        <v/>
      </c>
      <c r="W150" s="170" t="str">
        <f aca="false">IF(W149="Р",8,"")</f>
        <v/>
      </c>
      <c r="X150" s="170" t="n">
        <f aca="false">IF(X149="Р",8,"")</f>
        <v>8</v>
      </c>
      <c r="Y150" s="170" t="n">
        <f aca="false">IF(Y149="Р",8,"")</f>
        <v>8</v>
      </c>
      <c r="Z150" s="170" t="n">
        <f aca="false">IF(Z149="Р",8,"")</f>
        <v>8</v>
      </c>
      <c r="AA150" s="170" t="n">
        <f aca="false">IF(AA149="Р",8,"")</f>
        <v>8</v>
      </c>
      <c r="AB150" s="170" t="str">
        <f aca="false">IF(AB149="Р",8,"")</f>
        <v/>
      </c>
      <c r="AC150" s="170" t="str">
        <f aca="false">IF(AC149="Р",8,"")</f>
        <v/>
      </c>
      <c r="AD150" s="170" t="n">
        <f aca="false">IF(AD149="Р",8,"")</f>
        <v>8</v>
      </c>
      <c r="AE150" s="170" t="n">
        <f aca="false">IF(AE149="Р",8,"")</f>
        <v>8</v>
      </c>
      <c r="AF150" s="170" t="n">
        <f aca="false">IF(AF149="Р",8,"")</f>
        <v>8</v>
      </c>
      <c r="AG150" s="170" t="n">
        <f aca="false">IF(AG149="Р",8,"")</f>
        <v>8</v>
      </c>
      <c r="AH150" s="170"/>
      <c r="AI150" s="170"/>
      <c r="AJ150" s="170"/>
      <c r="AK150" s="93"/>
      <c r="AL150" s="94"/>
      <c r="AM150" s="95"/>
      <c r="AN150" s="96"/>
      <c r="AO150" s="70"/>
      <c r="AP150" s="70"/>
      <c r="AQ150" s="70"/>
      <c r="AR150" s="98"/>
      <c r="AS150" s="98"/>
      <c r="AT150" s="98"/>
      <c r="AU150" s="98"/>
      <c r="AV150" s="98"/>
      <c r="AW150" s="98"/>
      <c r="AX150" s="98"/>
      <c r="AY150" s="99"/>
      <c r="AZ150" s="99"/>
      <c r="BA150" s="73"/>
    </row>
    <row r="151" customFormat="false" ht="12.75" hidden="false" customHeight="true" outlineLevel="0" collapsed="false">
      <c r="A151" s="57"/>
      <c r="B151" s="58"/>
      <c r="C151" s="102"/>
      <c r="D151" s="60"/>
      <c r="E151" s="100"/>
      <c r="F151" s="81" t="str">
        <f aca="false">IF(F152&gt;0,"НУ","")</f>
        <v/>
      </c>
      <c r="G151" s="183" t="str">
        <f aca="false">IF(G152&gt;0,"НУ","")</f>
        <v/>
      </c>
      <c r="H151" s="183" t="str">
        <f aca="false">IF(H152&gt;0,"НУ","")</f>
        <v/>
      </c>
      <c r="I151" s="183" t="str">
        <f aca="false">IF(I152&gt;0,"НУ","")</f>
        <v/>
      </c>
      <c r="J151" s="183" t="str">
        <f aca="false">IF(J152&gt;0,"НУ","")</f>
        <v/>
      </c>
      <c r="K151" s="183" t="str">
        <f aca="false">IF(K152&gt;0,"НУ","")</f>
        <v/>
      </c>
      <c r="L151" s="183" t="str">
        <f aca="false">IF(L152&gt;0,"НУ","")</f>
        <v/>
      </c>
      <c r="M151" s="183" t="str">
        <f aca="false">IF(M152&gt;0,"НУ","")</f>
        <v/>
      </c>
      <c r="N151" s="183" t="str">
        <f aca="false">IF(N152&gt;0,"НУ","")</f>
        <v/>
      </c>
      <c r="O151" s="183" t="str">
        <f aca="false">IF(O152&gt;0,"НУ","")</f>
        <v/>
      </c>
      <c r="P151" s="183" t="str">
        <f aca="false">IF(P152&gt;0,"НУ","")</f>
        <v/>
      </c>
      <c r="Q151" s="183" t="str">
        <f aca="false">IF(Q152&gt;0,"НУ","")</f>
        <v/>
      </c>
      <c r="R151" s="183" t="str">
        <f aca="false">IF(R152&gt;0,"НУ","")</f>
        <v/>
      </c>
      <c r="S151" s="183" t="str">
        <f aca="false">IF(S152&gt;0,"НУ","")</f>
        <v/>
      </c>
      <c r="T151" s="183" t="str">
        <f aca="false">IF(T152&gt;0,"НУ","")</f>
        <v/>
      </c>
      <c r="U151" s="183" t="str">
        <f aca="false">IF(U152&gt;0,"НУ","")</f>
        <v/>
      </c>
      <c r="V151" s="183" t="str">
        <f aca="false">IF(V152&gt;0,"НУ","")</f>
        <v/>
      </c>
      <c r="W151" s="183" t="str">
        <f aca="false">IF(W152&gt;0,"НУ","")</f>
        <v/>
      </c>
      <c r="X151" s="183" t="str">
        <f aca="false">IF(X152&gt;0,"НУ","")</f>
        <v/>
      </c>
      <c r="Y151" s="183" t="str">
        <f aca="false">IF(Y152&gt;0,"НУ","")</f>
        <v/>
      </c>
      <c r="Z151" s="183" t="str">
        <f aca="false">IF(Z152&gt;0,"НУ","")</f>
        <v/>
      </c>
      <c r="AA151" s="183" t="str">
        <f aca="false">IF(AA152&gt;0,"НУ","")</f>
        <v/>
      </c>
      <c r="AB151" s="183" t="str">
        <f aca="false">IF(AB152&gt;0,"НУ","")</f>
        <v/>
      </c>
      <c r="AC151" s="183" t="str">
        <f aca="false">IF(AC152&gt;0,"НУ","")</f>
        <v/>
      </c>
      <c r="AD151" s="183" t="str">
        <f aca="false">IF(AD152&gt;0,"НУ","")</f>
        <v/>
      </c>
      <c r="AE151" s="183" t="str">
        <f aca="false">IF(AE152&gt;0,"НУ","")</f>
        <v/>
      </c>
      <c r="AF151" s="183" t="str">
        <f aca="false">IF(AF152&gt;0,"НУ","")</f>
        <v/>
      </c>
      <c r="AG151" s="183" t="str">
        <f aca="false">IF(AG152&gt;0,"НУ","")</f>
        <v/>
      </c>
      <c r="AH151" s="183" t="str">
        <f aca="false">IF(AH152&gt;0,"НУ","")</f>
        <v/>
      </c>
      <c r="AI151" s="183" t="str">
        <f aca="false">IF(AI152&gt;0,"НУ","")</f>
        <v/>
      </c>
      <c r="AJ151" s="183" t="str">
        <f aca="false">IF(AJ152&gt;0,"НУ","")</f>
        <v/>
      </c>
      <c r="AK151" s="93"/>
      <c r="AL151" s="94"/>
      <c r="AM151" s="95"/>
      <c r="AN151" s="96"/>
      <c r="AO151" s="70"/>
      <c r="AP151" s="70"/>
      <c r="AQ151" s="70"/>
      <c r="AR151" s="98"/>
      <c r="AS151" s="98"/>
      <c r="AT151" s="98"/>
      <c r="AU151" s="98"/>
      <c r="AV151" s="98"/>
      <c r="AW151" s="98"/>
      <c r="AX151" s="98"/>
      <c r="AY151" s="99"/>
      <c r="AZ151" s="99"/>
      <c r="BA151" s="73"/>
    </row>
    <row r="152" customFormat="false" ht="13.5" hidden="false" customHeight="true" outlineLevel="0" collapsed="false">
      <c r="A152" s="57"/>
      <c r="B152" s="58"/>
      <c r="C152" s="102"/>
      <c r="D152" s="60"/>
      <c r="E152" s="101"/>
      <c r="F152" s="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  <c r="X152" s="187"/>
      <c r="Y152" s="187"/>
      <c r="Z152" s="187"/>
      <c r="AA152" s="187"/>
      <c r="AB152" s="187"/>
      <c r="AC152" s="187"/>
      <c r="AD152" s="187"/>
      <c r="AE152" s="187"/>
      <c r="AF152" s="187"/>
      <c r="AG152" s="187"/>
      <c r="AH152" s="187"/>
      <c r="AI152" s="187"/>
      <c r="AJ152" s="187"/>
      <c r="AK152" s="93"/>
      <c r="AL152" s="94"/>
      <c r="AM152" s="95"/>
      <c r="AN152" s="96"/>
      <c r="AO152" s="70"/>
      <c r="AP152" s="70"/>
      <c r="AQ152" s="70"/>
      <c r="AR152" s="98"/>
      <c r="AS152" s="98"/>
      <c r="AT152" s="98"/>
      <c r="AU152" s="98"/>
      <c r="AV152" s="98"/>
      <c r="AW152" s="98"/>
      <c r="AX152" s="98"/>
      <c r="AY152" s="99"/>
      <c r="AZ152" s="99"/>
      <c r="BA152" s="73"/>
    </row>
    <row r="153" customFormat="false" ht="12.75" hidden="false" customHeight="true" outlineLevel="0" collapsed="false">
      <c r="A153" s="57" t="n">
        <v>36</v>
      </c>
      <c r="B153" s="58" t="str">
        <f aca="false">IFERROR(VLOOKUP($C153,Списки!$A$1:$C$3999,2,0),"")</f>
        <v/>
      </c>
      <c r="C153" s="102"/>
      <c r="D153" s="60" t="str">
        <f aca="false">IFERROR(VLOOKUP($C153,Списки!$A$1:$C$3999,3,0),"")</f>
        <v/>
      </c>
      <c r="E153" s="92"/>
      <c r="F153" s="61" t="str">
        <f aca="false">VLOOKUP(F$11,Графік!$I$5:$L$32,3,0)</f>
        <v>Р</v>
      </c>
      <c r="G153" s="62" t="str">
        <f aca="false">VLOOKUP(G$11,Графік!$I$5:$L$32,3,0)</f>
        <v>Р</v>
      </c>
      <c r="H153" s="62" t="str">
        <f aca="false">VLOOKUP(H$11,Графік!$I$5:$L$32,3,0)</f>
        <v>Р</v>
      </c>
      <c r="I153" s="62" t="str">
        <f aca="false">VLOOKUP(I$11,Графік!$I$5:$L$32,3,0)</f>
        <v>Р</v>
      </c>
      <c r="J153" s="62" t="str">
        <f aca="false">VLOOKUP(J$11,Графік!$I$5:$L$32,3,0)</f>
        <v>ВВ</v>
      </c>
      <c r="K153" s="62" t="str">
        <f aca="false">VLOOKUP(K$11,Графік!$I$5:$L$32,3,0)</f>
        <v>ВВ</v>
      </c>
      <c r="L153" s="62" t="str">
        <f aca="false">VLOOKUP(L$11,Графік!$I$5:$L$32,3,0)</f>
        <v>Р</v>
      </c>
      <c r="M153" s="62" t="str">
        <f aca="false">VLOOKUP(M$11,Графік!$I$5:$L$32,3,0)</f>
        <v>Р</v>
      </c>
      <c r="N153" s="62" t="str">
        <f aca="false">VLOOKUP(N$11,Графік!$I$5:$L$32,3,0)</f>
        <v>Р</v>
      </c>
      <c r="O153" s="62" t="str">
        <f aca="false">VLOOKUP(O$11,Графік!$I$5:$L$32,3,0)</f>
        <v>Р</v>
      </c>
      <c r="P153" s="62" t="str">
        <f aca="false">VLOOKUP(P$11,Графік!$I$5:$L$32,3,0)</f>
        <v>ВВ</v>
      </c>
      <c r="Q153" s="62" t="str">
        <f aca="false">VLOOKUP(Q$11,Графік!$I$5:$L$32,3,0)</f>
        <v>ВВ</v>
      </c>
      <c r="R153" s="62" t="str">
        <f aca="false">VLOOKUP(R$11,Графік!$I$5:$L$32,3,0)</f>
        <v>Р</v>
      </c>
      <c r="S153" s="62" t="str">
        <f aca="false">VLOOKUP(S$11,Графік!$I$5:$L$32,3,0)</f>
        <v>Р</v>
      </c>
      <c r="T153" s="62" t="str">
        <f aca="false">VLOOKUP(T$11,Графік!$I$5:$L$32,3,0)</f>
        <v>Р</v>
      </c>
      <c r="U153" s="62" t="str">
        <f aca="false">VLOOKUP(U$11,Графік!$I$5:$L$32,3,0)</f>
        <v>Р</v>
      </c>
      <c r="V153" s="62" t="str">
        <f aca="false">VLOOKUP(V$11,Графік!$I$5:$L$32,3,0)</f>
        <v>ВВ</v>
      </c>
      <c r="W153" s="62" t="str">
        <f aca="false">VLOOKUP(W$11,Графік!$I$5:$L$32,3,0)</f>
        <v>ВВ</v>
      </c>
      <c r="X153" s="62" t="str">
        <f aca="false">VLOOKUP(X$11,Графік!$I$5:$L$32,3,0)</f>
        <v>Р</v>
      </c>
      <c r="Y153" s="62" t="str">
        <f aca="false">VLOOKUP(Y$11,Графік!$I$5:$L$32,3,0)</f>
        <v>Р</v>
      </c>
      <c r="Z153" s="62" t="str">
        <f aca="false">VLOOKUP(Z$11,Графік!$I$5:$L$32,3,0)</f>
        <v>Р</v>
      </c>
      <c r="AA153" s="62" t="str">
        <f aca="false">VLOOKUP(AA$11,Графік!$I$5:$L$32,3,0)</f>
        <v>Р</v>
      </c>
      <c r="AB153" s="62" t="str">
        <f aca="false">VLOOKUP(AB$11,Графік!$I$5:$L$32,3,0)</f>
        <v>ВВ</v>
      </c>
      <c r="AC153" s="62" t="str">
        <f aca="false">VLOOKUP(AC$11,Графік!$I$5:$L$32,3,0)</f>
        <v>ВВ</v>
      </c>
      <c r="AD153" s="62" t="str">
        <f aca="false">VLOOKUP(AD$11,Графік!$I$5:$L$32,3,0)</f>
        <v>Р</v>
      </c>
      <c r="AE153" s="62" t="str">
        <f aca="false">VLOOKUP(AE$11,Графік!$I$5:$L$32,3,0)</f>
        <v>Р</v>
      </c>
      <c r="AF153" s="62" t="str">
        <f aca="false">VLOOKUP(AF$11,Графік!$I$5:$L$32,3,0)</f>
        <v>Р</v>
      </c>
      <c r="AG153" s="62" t="str">
        <f aca="false">VLOOKUP(AG$11,Графік!$I$5:$L$32,3,0)</f>
        <v>Р</v>
      </c>
      <c r="AH153" s="62"/>
      <c r="AI153" s="62"/>
      <c r="AJ153" s="62"/>
      <c r="AK153" s="93" t="n">
        <f aca="false">SUMIF($F153:$AJ156,"Р",$F154:$AJ154)</f>
        <v>160</v>
      </c>
      <c r="AL153" s="94" t="n">
        <f aca="false">SUMIF($F155:$AJ156,"НУ",$F156:$AJ156)</f>
        <v>0</v>
      </c>
      <c r="AM153" s="95" t="n">
        <f aca="false">SUMIF(F153:AJ156,"РВ",F154:AJ154)</f>
        <v>0</v>
      </c>
      <c r="AN153" s="96" t="n">
        <f aca="false">AK153+AL153+AM153</f>
        <v>160</v>
      </c>
      <c r="AO153" s="70" t="n">
        <f aca="false">COUNTIF($F153:$AJ156,"=Р")</f>
        <v>20</v>
      </c>
      <c r="AP153" s="97" t="n">
        <f aca="false">COUNTIF($F153:$AJ156,"=ВВ")</f>
        <v>8</v>
      </c>
      <c r="AQ153" s="97" t="n">
        <f aca="false">COUNTIF($F153:$AJ156,"=В")</f>
        <v>0</v>
      </c>
      <c r="AR153" s="98" t="n">
        <f aca="false">COUNTIF($F153:$AJ156,"=НА")</f>
        <v>0</v>
      </c>
      <c r="AS153" s="98" t="n">
        <f aca="false">COUNTIF(F153:AJ156,"=ТН")</f>
        <v>0</v>
      </c>
      <c r="AT153" s="98" t="n">
        <f aca="false">COUNTIF($F153:$AJ156,"=ВД")</f>
        <v>0</v>
      </c>
      <c r="AU153" s="98" t="n">
        <f aca="false">COUNTIF($F153:$AJ156,"=ВП")</f>
        <v>0</v>
      </c>
      <c r="AV153" s="98" t="n">
        <f aca="false">COUNTIF($F153:$AJ156,"=ДД")</f>
        <v>0</v>
      </c>
      <c r="AW153" s="98" t="n">
        <f aca="false">COUNTIF($F153:$AJ156,"=П")</f>
        <v>0</v>
      </c>
      <c r="AX153" s="98" t="n">
        <f aca="false">COUNTIF($F153:$AJ156,"=ПР")</f>
        <v>0</v>
      </c>
      <c r="AY153" s="99" t="n">
        <f aca="false">COUNTIF($F153:$AJ156,"=І")</f>
        <v>0</v>
      </c>
      <c r="AZ153" s="99" t="n">
        <f aca="false">COUNTIF($F153:$AJ156,"=НЗ")</f>
        <v>0</v>
      </c>
      <c r="BA153" s="73" t="str">
        <f aca="false">IF(C153&gt;1,Графік!$L$36,"")</f>
        <v/>
      </c>
    </row>
    <row r="154" customFormat="false" ht="12.75" hidden="false" customHeight="true" outlineLevel="0" collapsed="false">
      <c r="A154" s="57"/>
      <c r="B154" s="58"/>
      <c r="C154" s="102"/>
      <c r="D154" s="60"/>
      <c r="E154" s="100"/>
      <c r="F154" s="75" t="n">
        <f aca="false">IF(F153="Р",8,"")</f>
        <v>8</v>
      </c>
      <c r="G154" s="170" t="n">
        <f aca="false">IF(G153="Р",8,"")</f>
        <v>8</v>
      </c>
      <c r="H154" s="170" t="n">
        <f aca="false">IF(H153="Р",8,"")</f>
        <v>8</v>
      </c>
      <c r="I154" s="170" t="n">
        <f aca="false">IF(I153="Р",8,"")</f>
        <v>8</v>
      </c>
      <c r="J154" s="170" t="str">
        <f aca="false">IF(J153="Р",8,"")</f>
        <v/>
      </c>
      <c r="K154" s="170" t="str">
        <f aca="false">IF(K153="Р",8,"")</f>
        <v/>
      </c>
      <c r="L154" s="170" t="n">
        <f aca="false">IF(L153="Р",8,"")</f>
        <v>8</v>
      </c>
      <c r="M154" s="170" t="n">
        <f aca="false">IF(M153="Р",8,"")</f>
        <v>8</v>
      </c>
      <c r="N154" s="170" t="n">
        <f aca="false">IF(N153="Р",8,"")</f>
        <v>8</v>
      </c>
      <c r="O154" s="170" t="n">
        <f aca="false">IF(O153="Р",8,"")</f>
        <v>8</v>
      </c>
      <c r="P154" s="170" t="str">
        <f aca="false">IF(P153="Р",8,"")</f>
        <v/>
      </c>
      <c r="Q154" s="170" t="str">
        <f aca="false">IF(Q153="Р",8,"")</f>
        <v/>
      </c>
      <c r="R154" s="170" t="n">
        <f aca="false">IF(R153="Р",8,"")</f>
        <v>8</v>
      </c>
      <c r="S154" s="170" t="n">
        <f aca="false">IF(S153="Р",8,"")</f>
        <v>8</v>
      </c>
      <c r="T154" s="170" t="n">
        <f aca="false">IF(T153="Р",8,"")</f>
        <v>8</v>
      </c>
      <c r="U154" s="170" t="n">
        <f aca="false">IF(U153="Р",8,"")</f>
        <v>8</v>
      </c>
      <c r="V154" s="170" t="str">
        <f aca="false">IF(V153="Р",8,"")</f>
        <v/>
      </c>
      <c r="W154" s="170" t="str">
        <f aca="false">IF(W153="Р",8,"")</f>
        <v/>
      </c>
      <c r="X154" s="170" t="n">
        <f aca="false">IF(X153="Р",8,"")</f>
        <v>8</v>
      </c>
      <c r="Y154" s="170" t="n">
        <f aca="false">IF(Y153="Р",8,"")</f>
        <v>8</v>
      </c>
      <c r="Z154" s="170" t="n">
        <f aca="false">IF(Z153="Р",8,"")</f>
        <v>8</v>
      </c>
      <c r="AA154" s="170" t="n">
        <f aca="false">IF(AA153="Р",8,"")</f>
        <v>8</v>
      </c>
      <c r="AB154" s="170" t="str">
        <f aca="false">IF(AB153="Р",8,"")</f>
        <v/>
      </c>
      <c r="AC154" s="170" t="str">
        <f aca="false">IF(AC153="Р",8,"")</f>
        <v/>
      </c>
      <c r="AD154" s="170" t="n">
        <f aca="false">IF(AD153="Р",8,"")</f>
        <v>8</v>
      </c>
      <c r="AE154" s="170" t="n">
        <f aca="false">IF(AE153="Р",8,"")</f>
        <v>8</v>
      </c>
      <c r="AF154" s="170" t="n">
        <f aca="false">IF(AF153="Р",8,"")</f>
        <v>8</v>
      </c>
      <c r="AG154" s="170" t="n">
        <f aca="false">IF(AG153="Р",8,"")</f>
        <v>8</v>
      </c>
      <c r="AH154" s="170"/>
      <c r="AI154" s="170"/>
      <c r="AJ154" s="170"/>
      <c r="AK154" s="93"/>
      <c r="AL154" s="94"/>
      <c r="AM154" s="95"/>
      <c r="AN154" s="96"/>
      <c r="AO154" s="70"/>
      <c r="AP154" s="70"/>
      <c r="AQ154" s="70"/>
      <c r="AR154" s="98"/>
      <c r="AS154" s="98"/>
      <c r="AT154" s="98"/>
      <c r="AU154" s="98"/>
      <c r="AV154" s="98"/>
      <c r="AW154" s="98"/>
      <c r="AX154" s="98"/>
      <c r="AY154" s="99"/>
      <c r="AZ154" s="99"/>
      <c r="BA154" s="73"/>
    </row>
    <row r="155" customFormat="false" ht="12.75" hidden="false" customHeight="true" outlineLevel="0" collapsed="false">
      <c r="A155" s="57"/>
      <c r="B155" s="58"/>
      <c r="C155" s="102"/>
      <c r="D155" s="60"/>
      <c r="E155" s="100"/>
      <c r="F155" s="81" t="str">
        <f aca="false">IF(F156&gt;0,"НУ","")</f>
        <v/>
      </c>
      <c r="G155" s="183" t="str">
        <f aca="false">IF(G156&gt;0,"НУ","")</f>
        <v/>
      </c>
      <c r="H155" s="183" t="str">
        <f aca="false">IF(H156&gt;0,"НУ","")</f>
        <v/>
      </c>
      <c r="I155" s="183" t="str">
        <f aca="false">IF(I156&gt;0,"НУ","")</f>
        <v/>
      </c>
      <c r="J155" s="183" t="str">
        <f aca="false">IF(J156&gt;0,"НУ","")</f>
        <v/>
      </c>
      <c r="K155" s="183" t="str">
        <f aca="false">IF(K156&gt;0,"НУ","")</f>
        <v/>
      </c>
      <c r="L155" s="183" t="str">
        <f aca="false">IF(L156&gt;0,"НУ","")</f>
        <v/>
      </c>
      <c r="M155" s="183" t="str">
        <f aca="false">IF(M156&gt;0,"НУ","")</f>
        <v/>
      </c>
      <c r="N155" s="183" t="str">
        <f aca="false">IF(N156&gt;0,"НУ","")</f>
        <v/>
      </c>
      <c r="O155" s="183" t="str">
        <f aca="false">IF(O156&gt;0,"НУ","")</f>
        <v/>
      </c>
      <c r="P155" s="183" t="str">
        <f aca="false">IF(P156&gt;0,"НУ","")</f>
        <v/>
      </c>
      <c r="Q155" s="183" t="str">
        <f aca="false">IF(Q156&gt;0,"НУ","")</f>
        <v/>
      </c>
      <c r="R155" s="183" t="str">
        <f aca="false">IF(R156&gt;0,"НУ","")</f>
        <v/>
      </c>
      <c r="S155" s="183" t="str">
        <f aca="false">IF(S156&gt;0,"НУ","")</f>
        <v/>
      </c>
      <c r="T155" s="183" t="str">
        <f aca="false">IF(T156&gt;0,"НУ","")</f>
        <v/>
      </c>
      <c r="U155" s="183" t="str">
        <f aca="false">IF(U156&gt;0,"НУ","")</f>
        <v/>
      </c>
      <c r="V155" s="183" t="str">
        <f aca="false">IF(V156&gt;0,"НУ","")</f>
        <v/>
      </c>
      <c r="W155" s="183" t="str">
        <f aca="false">IF(W156&gt;0,"НУ","")</f>
        <v/>
      </c>
      <c r="X155" s="183" t="str">
        <f aca="false">IF(X156&gt;0,"НУ","")</f>
        <v/>
      </c>
      <c r="Y155" s="183" t="str">
        <f aca="false">IF(Y156&gt;0,"НУ","")</f>
        <v/>
      </c>
      <c r="Z155" s="183" t="str">
        <f aca="false">IF(Z156&gt;0,"НУ","")</f>
        <v/>
      </c>
      <c r="AA155" s="183" t="str">
        <f aca="false">IF(AA156&gt;0,"НУ","")</f>
        <v/>
      </c>
      <c r="AB155" s="183" t="str">
        <f aca="false">IF(AB156&gt;0,"НУ","")</f>
        <v/>
      </c>
      <c r="AC155" s="183" t="str">
        <f aca="false">IF(AC156&gt;0,"НУ","")</f>
        <v/>
      </c>
      <c r="AD155" s="183" t="str">
        <f aca="false">IF(AD156&gt;0,"НУ","")</f>
        <v/>
      </c>
      <c r="AE155" s="183" t="str">
        <f aca="false">IF(AE156&gt;0,"НУ","")</f>
        <v/>
      </c>
      <c r="AF155" s="183" t="str">
        <f aca="false">IF(AF156&gt;0,"НУ","")</f>
        <v/>
      </c>
      <c r="AG155" s="183" t="str">
        <f aca="false">IF(AG156&gt;0,"НУ","")</f>
        <v/>
      </c>
      <c r="AH155" s="183" t="str">
        <f aca="false">IF(AH156&gt;0,"НУ","")</f>
        <v/>
      </c>
      <c r="AI155" s="183" t="str">
        <f aca="false">IF(AI156&gt;0,"НУ","")</f>
        <v/>
      </c>
      <c r="AJ155" s="183" t="str">
        <f aca="false">IF(AJ156&gt;0,"НУ","")</f>
        <v/>
      </c>
      <c r="AK155" s="93"/>
      <c r="AL155" s="94"/>
      <c r="AM155" s="95"/>
      <c r="AN155" s="96"/>
      <c r="AO155" s="70"/>
      <c r="AP155" s="70"/>
      <c r="AQ155" s="70"/>
      <c r="AR155" s="98"/>
      <c r="AS155" s="98"/>
      <c r="AT155" s="98"/>
      <c r="AU155" s="98"/>
      <c r="AV155" s="98"/>
      <c r="AW155" s="98"/>
      <c r="AX155" s="98"/>
      <c r="AY155" s="99"/>
      <c r="AZ155" s="99"/>
      <c r="BA155" s="73"/>
    </row>
    <row r="156" customFormat="false" ht="13.5" hidden="false" customHeight="true" outlineLevel="0" collapsed="false">
      <c r="A156" s="57"/>
      <c r="B156" s="58"/>
      <c r="C156" s="102"/>
      <c r="D156" s="60"/>
      <c r="E156" s="101"/>
      <c r="F156" s="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  <c r="X156" s="187"/>
      <c r="Y156" s="187"/>
      <c r="Z156" s="187"/>
      <c r="AA156" s="187"/>
      <c r="AB156" s="187"/>
      <c r="AC156" s="187"/>
      <c r="AD156" s="187"/>
      <c r="AE156" s="187"/>
      <c r="AF156" s="187"/>
      <c r="AG156" s="187"/>
      <c r="AH156" s="187"/>
      <c r="AI156" s="187"/>
      <c r="AJ156" s="187"/>
      <c r="AK156" s="93"/>
      <c r="AL156" s="94"/>
      <c r="AM156" s="95"/>
      <c r="AN156" s="96"/>
      <c r="AO156" s="70"/>
      <c r="AP156" s="70"/>
      <c r="AQ156" s="70"/>
      <c r="AR156" s="98"/>
      <c r="AS156" s="98"/>
      <c r="AT156" s="98"/>
      <c r="AU156" s="98"/>
      <c r="AV156" s="98"/>
      <c r="AW156" s="98"/>
      <c r="AX156" s="98"/>
      <c r="AY156" s="99"/>
      <c r="AZ156" s="99"/>
      <c r="BA156" s="73"/>
    </row>
    <row r="157" customFormat="false" ht="12.75" hidden="false" customHeight="true" outlineLevel="0" collapsed="false">
      <c r="A157" s="57" t="n">
        <v>37</v>
      </c>
      <c r="B157" s="58" t="str">
        <f aca="false">IFERROR(VLOOKUP($C157,Списки!$A$1:$C$3999,2,0),"")</f>
        <v/>
      </c>
      <c r="C157" s="102"/>
      <c r="D157" s="60" t="str">
        <f aca="false">IFERROR(VLOOKUP($C157,Списки!$A$1:$C$3999,3,0),"")</f>
        <v/>
      </c>
      <c r="E157" s="92"/>
      <c r="F157" s="61" t="str">
        <f aca="false">VLOOKUP(F$11,Графік!$I$5:$L$32,3,0)</f>
        <v>Р</v>
      </c>
      <c r="G157" s="62" t="str">
        <f aca="false">VLOOKUP(G$11,Графік!$I$5:$L$32,3,0)</f>
        <v>Р</v>
      </c>
      <c r="H157" s="62" t="str">
        <f aca="false">VLOOKUP(H$11,Графік!$I$5:$L$32,3,0)</f>
        <v>Р</v>
      </c>
      <c r="I157" s="62" t="str">
        <f aca="false">VLOOKUP(I$11,Графік!$I$5:$L$32,3,0)</f>
        <v>Р</v>
      </c>
      <c r="J157" s="62" t="str">
        <f aca="false">VLOOKUP(J$11,Графік!$I$5:$L$32,3,0)</f>
        <v>ВВ</v>
      </c>
      <c r="K157" s="62" t="str">
        <f aca="false">VLOOKUP(K$11,Графік!$I$5:$L$32,3,0)</f>
        <v>ВВ</v>
      </c>
      <c r="L157" s="62" t="str">
        <f aca="false">VLOOKUP(L$11,Графік!$I$5:$L$32,3,0)</f>
        <v>Р</v>
      </c>
      <c r="M157" s="62" t="str">
        <f aca="false">VLOOKUP(M$11,Графік!$I$5:$L$32,3,0)</f>
        <v>Р</v>
      </c>
      <c r="N157" s="62" t="str">
        <f aca="false">VLOOKUP(N$11,Графік!$I$5:$L$32,3,0)</f>
        <v>Р</v>
      </c>
      <c r="O157" s="62" t="str">
        <f aca="false">VLOOKUP(O$11,Графік!$I$5:$L$32,3,0)</f>
        <v>Р</v>
      </c>
      <c r="P157" s="62" t="str">
        <f aca="false">VLOOKUP(P$11,Графік!$I$5:$L$32,3,0)</f>
        <v>ВВ</v>
      </c>
      <c r="Q157" s="62" t="str">
        <f aca="false">VLOOKUP(Q$11,Графік!$I$5:$L$32,3,0)</f>
        <v>ВВ</v>
      </c>
      <c r="R157" s="62" t="str">
        <f aca="false">VLOOKUP(R$11,Графік!$I$5:$L$32,3,0)</f>
        <v>Р</v>
      </c>
      <c r="S157" s="62" t="str">
        <f aca="false">VLOOKUP(S$11,Графік!$I$5:$L$32,3,0)</f>
        <v>Р</v>
      </c>
      <c r="T157" s="62" t="str">
        <f aca="false">VLOOKUP(T$11,Графік!$I$5:$L$32,3,0)</f>
        <v>Р</v>
      </c>
      <c r="U157" s="62" t="str">
        <f aca="false">VLOOKUP(U$11,Графік!$I$5:$L$32,3,0)</f>
        <v>Р</v>
      </c>
      <c r="V157" s="62" t="str">
        <f aca="false">VLOOKUP(V$11,Графік!$I$5:$L$32,3,0)</f>
        <v>ВВ</v>
      </c>
      <c r="W157" s="62" t="str">
        <f aca="false">VLOOKUP(W$11,Графік!$I$5:$L$32,3,0)</f>
        <v>ВВ</v>
      </c>
      <c r="X157" s="62" t="str">
        <f aca="false">VLOOKUP(X$11,Графік!$I$5:$L$32,3,0)</f>
        <v>Р</v>
      </c>
      <c r="Y157" s="62" t="str">
        <f aca="false">VLOOKUP(Y$11,Графік!$I$5:$L$32,3,0)</f>
        <v>Р</v>
      </c>
      <c r="Z157" s="62" t="str">
        <f aca="false">VLOOKUP(Z$11,Графік!$I$5:$L$32,3,0)</f>
        <v>Р</v>
      </c>
      <c r="AA157" s="62" t="str">
        <f aca="false">VLOOKUP(AA$11,Графік!$I$5:$L$32,3,0)</f>
        <v>Р</v>
      </c>
      <c r="AB157" s="62" t="str">
        <f aca="false">VLOOKUP(AB$11,Графік!$I$5:$L$32,3,0)</f>
        <v>ВВ</v>
      </c>
      <c r="AC157" s="62" t="str">
        <f aca="false">VLOOKUP(AC$11,Графік!$I$5:$L$32,3,0)</f>
        <v>ВВ</v>
      </c>
      <c r="AD157" s="62" t="str">
        <f aca="false">VLOOKUP(AD$11,Графік!$I$5:$L$32,3,0)</f>
        <v>Р</v>
      </c>
      <c r="AE157" s="62" t="str">
        <f aca="false">VLOOKUP(AE$11,Графік!$I$5:$L$32,3,0)</f>
        <v>Р</v>
      </c>
      <c r="AF157" s="62" t="str">
        <f aca="false">VLOOKUP(AF$11,Графік!$I$5:$L$32,3,0)</f>
        <v>Р</v>
      </c>
      <c r="AG157" s="62" t="str">
        <f aca="false">VLOOKUP(AG$11,Графік!$I$5:$L$32,3,0)</f>
        <v>Р</v>
      </c>
      <c r="AH157" s="62"/>
      <c r="AI157" s="62"/>
      <c r="AJ157" s="62"/>
      <c r="AK157" s="93" t="n">
        <f aca="false">SUMIF($F157:$AJ160,"Р",$F158:$AJ158)</f>
        <v>160</v>
      </c>
      <c r="AL157" s="94" t="n">
        <f aca="false">SUMIF($F159:$AJ160,"НУ",$F160:$AJ160)</f>
        <v>0</v>
      </c>
      <c r="AM157" s="95" t="n">
        <f aca="false">SUMIF(F157:AJ160,"РВ",F158:AJ158)</f>
        <v>0</v>
      </c>
      <c r="AN157" s="96" t="n">
        <f aca="false">AK157+AL157+AM157</f>
        <v>160</v>
      </c>
      <c r="AO157" s="70" t="n">
        <f aca="false">COUNTIF($F157:$AJ160,"=Р")</f>
        <v>20</v>
      </c>
      <c r="AP157" s="97" t="n">
        <f aca="false">COUNTIF($F157:$AJ160,"=ВВ")</f>
        <v>8</v>
      </c>
      <c r="AQ157" s="97" t="n">
        <f aca="false">COUNTIF($F157:$AJ160,"=В")</f>
        <v>0</v>
      </c>
      <c r="AR157" s="98" t="n">
        <f aca="false">COUNTIF($F157:$AJ160,"=НА")</f>
        <v>0</v>
      </c>
      <c r="AS157" s="98" t="n">
        <f aca="false">COUNTIF(F157:AJ160,"=ТН")</f>
        <v>0</v>
      </c>
      <c r="AT157" s="98" t="n">
        <f aca="false">COUNTIF($F157:$AJ160,"=ВД")</f>
        <v>0</v>
      </c>
      <c r="AU157" s="98" t="n">
        <f aca="false">COUNTIF($F157:$AJ160,"=ВП")</f>
        <v>0</v>
      </c>
      <c r="AV157" s="98" t="n">
        <f aca="false">COUNTIF($F157:$AJ160,"=ДД")</f>
        <v>0</v>
      </c>
      <c r="AW157" s="98" t="n">
        <f aca="false">COUNTIF($F157:$AJ160,"=П")</f>
        <v>0</v>
      </c>
      <c r="AX157" s="98" t="n">
        <f aca="false">COUNTIF($F157:$AJ160,"=ПР")</f>
        <v>0</v>
      </c>
      <c r="AY157" s="99" t="n">
        <f aca="false">COUNTIF($F157:$AJ160,"=І")</f>
        <v>0</v>
      </c>
      <c r="AZ157" s="99" t="n">
        <f aca="false">COUNTIF($F157:$AJ160,"=НЗ")</f>
        <v>0</v>
      </c>
      <c r="BA157" s="73" t="str">
        <f aca="false">IF(C157&gt;1,Графік!$L$36,"")</f>
        <v/>
      </c>
    </row>
    <row r="158" customFormat="false" ht="12.75" hidden="false" customHeight="true" outlineLevel="0" collapsed="false">
      <c r="A158" s="57"/>
      <c r="B158" s="58"/>
      <c r="C158" s="102"/>
      <c r="D158" s="60"/>
      <c r="E158" s="100"/>
      <c r="F158" s="75" t="n">
        <f aca="false">IF(F157="Р",8,"")</f>
        <v>8</v>
      </c>
      <c r="G158" s="170" t="n">
        <f aca="false">IF(G157="Р",8,"")</f>
        <v>8</v>
      </c>
      <c r="H158" s="170" t="n">
        <f aca="false">IF(H157="Р",8,"")</f>
        <v>8</v>
      </c>
      <c r="I158" s="170" t="n">
        <f aca="false">IF(I157="Р",8,"")</f>
        <v>8</v>
      </c>
      <c r="J158" s="170" t="str">
        <f aca="false">IF(J157="Р",8,"")</f>
        <v/>
      </c>
      <c r="K158" s="170" t="str">
        <f aca="false">IF(K157="Р",8,"")</f>
        <v/>
      </c>
      <c r="L158" s="170" t="n">
        <f aca="false">IF(L157="Р",8,"")</f>
        <v>8</v>
      </c>
      <c r="M158" s="170" t="n">
        <f aca="false">IF(M157="Р",8,"")</f>
        <v>8</v>
      </c>
      <c r="N158" s="170" t="n">
        <f aca="false">IF(N157="Р",8,"")</f>
        <v>8</v>
      </c>
      <c r="O158" s="170" t="n">
        <f aca="false">IF(O157="Р",8,"")</f>
        <v>8</v>
      </c>
      <c r="P158" s="170" t="str">
        <f aca="false">IF(P157="Р",8,"")</f>
        <v/>
      </c>
      <c r="Q158" s="170" t="str">
        <f aca="false">IF(Q157="Р",8,"")</f>
        <v/>
      </c>
      <c r="R158" s="170" t="n">
        <f aca="false">IF(R157="Р",8,"")</f>
        <v>8</v>
      </c>
      <c r="S158" s="170" t="n">
        <f aca="false">IF(S157="Р",8,"")</f>
        <v>8</v>
      </c>
      <c r="T158" s="170" t="n">
        <f aca="false">IF(T157="Р",8,"")</f>
        <v>8</v>
      </c>
      <c r="U158" s="170" t="n">
        <f aca="false">IF(U157="Р",8,"")</f>
        <v>8</v>
      </c>
      <c r="V158" s="170" t="str">
        <f aca="false">IF(V157="Р",8,"")</f>
        <v/>
      </c>
      <c r="W158" s="170" t="str">
        <f aca="false">IF(W157="Р",8,"")</f>
        <v/>
      </c>
      <c r="X158" s="170" t="n">
        <f aca="false">IF(X157="Р",8,"")</f>
        <v>8</v>
      </c>
      <c r="Y158" s="170" t="n">
        <f aca="false">IF(Y157="Р",8,"")</f>
        <v>8</v>
      </c>
      <c r="Z158" s="170" t="n">
        <f aca="false">IF(Z157="Р",8,"")</f>
        <v>8</v>
      </c>
      <c r="AA158" s="170" t="n">
        <f aca="false">IF(AA157="Р",8,"")</f>
        <v>8</v>
      </c>
      <c r="AB158" s="170" t="str">
        <f aca="false">IF(AB157="Р",8,"")</f>
        <v/>
      </c>
      <c r="AC158" s="170" t="str">
        <f aca="false">IF(AC157="Р",8,"")</f>
        <v/>
      </c>
      <c r="AD158" s="170" t="n">
        <f aca="false">IF(AD157="Р",8,"")</f>
        <v>8</v>
      </c>
      <c r="AE158" s="170" t="n">
        <f aca="false">IF(AE157="Р",8,"")</f>
        <v>8</v>
      </c>
      <c r="AF158" s="170" t="n">
        <f aca="false">IF(AF157="Р",8,"")</f>
        <v>8</v>
      </c>
      <c r="AG158" s="170" t="n">
        <f aca="false">IF(AG157="Р",8,"")</f>
        <v>8</v>
      </c>
      <c r="AH158" s="170"/>
      <c r="AI158" s="170"/>
      <c r="AJ158" s="170"/>
      <c r="AK158" s="93"/>
      <c r="AL158" s="94"/>
      <c r="AM158" s="95"/>
      <c r="AN158" s="96"/>
      <c r="AO158" s="70"/>
      <c r="AP158" s="70"/>
      <c r="AQ158" s="70"/>
      <c r="AR158" s="98"/>
      <c r="AS158" s="98"/>
      <c r="AT158" s="98"/>
      <c r="AU158" s="98"/>
      <c r="AV158" s="98"/>
      <c r="AW158" s="98"/>
      <c r="AX158" s="98"/>
      <c r="AY158" s="99"/>
      <c r="AZ158" s="99"/>
      <c r="BA158" s="73"/>
    </row>
    <row r="159" customFormat="false" ht="12.75" hidden="false" customHeight="true" outlineLevel="0" collapsed="false">
      <c r="A159" s="57"/>
      <c r="B159" s="58"/>
      <c r="C159" s="102"/>
      <c r="D159" s="60"/>
      <c r="E159" s="100"/>
      <c r="F159" s="81" t="str">
        <f aca="false">IF(F160&gt;0,"НУ","")</f>
        <v/>
      </c>
      <c r="G159" s="183" t="str">
        <f aca="false">IF(G160&gt;0,"НУ","")</f>
        <v/>
      </c>
      <c r="H159" s="183" t="str">
        <f aca="false">IF(H160&gt;0,"НУ","")</f>
        <v/>
      </c>
      <c r="I159" s="183" t="str">
        <f aca="false">IF(I160&gt;0,"НУ","")</f>
        <v/>
      </c>
      <c r="J159" s="183" t="str">
        <f aca="false">IF(J160&gt;0,"НУ","")</f>
        <v/>
      </c>
      <c r="K159" s="183" t="str">
        <f aca="false">IF(K160&gt;0,"НУ","")</f>
        <v/>
      </c>
      <c r="L159" s="183" t="str">
        <f aca="false">IF(L160&gt;0,"НУ","")</f>
        <v/>
      </c>
      <c r="M159" s="183" t="str">
        <f aca="false">IF(M160&gt;0,"НУ","")</f>
        <v/>
      </c>
      <c r="N159" s="183" t="str">
        <f aca="false">IF(N160&gt;0,"НУ","")</f>
        <v/>
      </c>
      <c r="O159" s="183" t="str">
        <f aca="false">IF(O160&gt;0,"НУ","")</f>
        <v/>
      </c>
      <c r="P159" s="183" t="str">
        <f aca="false">IF(P160&gt;0,"НУ","")</f>
        <v/>
      </c>
      <c r="Q159" s="183" t="str">
        <f aca="false">IF(Q160&gt;0,"НУ","")</f>
        <v/>
      </c>
      <c r="R159" s="183" t="str">
        <f aca="false">IF(R160&gt;0,"НУ","")</f>
        <v/>
      </c>
      <c r="S159" s="183" t="str">
        <f aca="false">IF(S160&gt;0,"НУ","")</f>
        <v/>
      </c>
      <c r="T159" s="183" t="str">
        <f aca="false">IF(T160&gt;0,"НУ","")</f>
        <v/>
      </c>
      <c r="U159" s="183" t="str">
        <f aca="false">IF(U160&gt;0,"НУ","")</f>
        <v/>
      </c>
      <c r="V159" s="183" t="str">
        <f aca="false">IF(V160&gt;0,"НУ","")</f>
        <v/>
      </c>
      <c r="W159" s="183" t="str">
        <f aca="false">IF(W160&gt;0,"НУ","")</f>
        <v/>
      </c>
      <c r="X159" s="183" t="str">
        <f aca="false">IF(X160&gt;0,"НУ","")</f>
        <v/>
      </c>
      <c r="Y159" s="183" t="str">
        <f aca="false">IF(Y160&gt;0,"НУ","")</f>
        <v/>
      </c>
      <c r="Z159" s="183" t="str">
        <f aca="false">IF(Z160&gt;0,"НУ","")</f>
        <v/>
      </c>
      <c r="AA159" s="183" t="str">
        <f aca="false">IF(AA160&gt;0,"НУ","")</f>
        <v/>
      </c>
      <c r="AB159" s="183" t="str">
        <f aca="false">IF(AB160&gt;0,"НУ","")</f>
        <v/>
      </c>
      <c r="AC159" s="183" t="str">
        <f aca="false">IF(AC160&gt;0,"НУ","")</f>
        <v/>
      </c>
      <c r="AD159" s="183" t="str">
        <f aca="false">IF(AD160&gt;0,"НУ","")</f>
        <v/>
      </c>
      <c r="AE159" s="183" t="str">
        <f aca="false">IF(AE160&gt;0,"НУ","")</f>
        <v/>
      </c>
      <c r="AF159" s="183" t="str">
        <f aca="false">IF(AF160&gt;0,"НУ","")</f>
        <v/>
      </c>
      <c r="AG159" s="183" t="str">
        <f aca="false">IF(AG160&gt;0,"НУ","")</f>
        <v/>
      </c>
      <c r="AH159" s="183" t="str">
        <f aca="false">IF(AH160&gt;0,"НУ","")</f>
        <v/>
      </c>
      <c r="AI159" s="183" t="str">
        <f aca="false">IF(AI160&gt;0,"НУ","")</f>
        <v/>
      </c>
      <c r="AJ159" s="183" t="str">
        <f aca="false">IF(AJ160&gt;0,"НУ","")</f>
        <v/>
      </c>
      <c r="AK159" s="93"/>
      <c r="AL159" s="94"/>
      <c r="AM159" s="95"/>
      <c r="AN159" s="96"/>
      <c r="AO159" s="70"/>
      <c r="AP159" s="70"/>
      <c r="AQ159" s="70"/>
      <c r="AR159" s="98"/>
      <c r="AS159" s="98"/>
      <c r="AT159" s="98"/>
      <c r="AU159" s="98"/>
      <c r="AV159" s="98"/>
      <c r="AW159" s="98"/>
      <c r="AX159" s="98"/>
      <c r="AY159" s="99"/>
      <c r="AZ159" s="99"/>
      <c r="BA159" s="73"/>
    </row>
    <row r="160" customFormat="false" ht="13.5" hidden="false" customHeight="true" outlineLevel="0" collapsed="false">
      <c r="A160" s="57"/>
      <c r="B160" s="58"/>
      <c r="C160" s="102"/>
      <c r="D160" s="60"/>
      <c r="E160" s="101"/>
      <c r="F160" s="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  <c r="X160" s="187"/>
      <c r="Y160" s="187"/>
      <c r="Z160" s="187"/>
      <c r="AA160" s="187"/>
      <c r="AB160" s="187"/>
      <c r="AC160" s="187"/>
      <c r="AD160" s="187"/>
      <c r="AE160" s="187"/>
      <c r="AF160" s="187"/>
      <c r="AG160" s="187"/>
      <c r="AH160" s="187"/>
      <c r="AI160" s="187"/>
      <c r="AJ160" s="187"/>
      <c r="AK160" s="93"/>
      <c r="AL160" s="94"/>
      <c r="AM160" s="95"/>
      <c r="AN160" s="96"/>
      <c r="AO160" s="70"/>
      <c r="AP160" s="70"/>
      <c r="AQ160" s="70"/>
      <c r="AR160" s="98"/>
      <c r="AS160" s="98"/>
      <c r="AT160" s="98"/>
      <c r="AU160" s="98"/>
      <c r="AV160" s="98"/>
      <c r="AW160" s="98"/>
      <c r="AX160" s="98"/>
      <c r="AY160" s="99"/>
      <c r="AZ160" s="99"/>
      <c r="BA160" s="73"/>
    </row>
    <row r="161" customFormat="false" ht="12.75" hidden="false" customHeight="true" outlineLevel="0" collapsed="false">
      <c r="A161" s="57" t="n">
        <v>38</v>
      </c>
      <c r="B161" s="58" t="str">
        <f aca="false">IFERROR(VLOOKUP($C161,Списки!$A$1:$C$3999,2,0),"")</f>
        <v/>
      </c>
      <c r="C161" s="102"/>
      <c r="D161" s="60" t="str">
        <f aca="false">IFERROR(VLOOKUP($C161,Списки!$A$1:$C$3999,3,0),"")</f>
        <v/>
      </c>
      <c r="E161" s="92"/>
      <c r="F161" s="61" t="str">
        <f aca="false">VLOOKUP(F$11,Графік!$I$5:$L$32,3,0)</f>
        <v>Р</v>
      </c>
      <c r="G161" s="62" t="str">
        <f aca="false">VLOOKUP(G$11,Графік!$I$5:$L$32,3,0)</f>
        <v>Р</v>
      </c>
      <c r="H161" s="62" t="str">
        <f aca="false">VLOOKUP(H$11,Графік!$I$5:$L$32,3,0)</f>
        <v>Р</v>
      </c>
      <c r="I161" s="62" t="str">
        <f aca="false">VLOOKUP(I$11,Графік!$I$5:$L$32,3,0)</f>
        <v>Р</v>
      </c>
      <c r="J161" s="62" t="str">
        <f aca="false">VLOOKUP(J$11,Графік!$I$5:$L$32,3,0)</f>
        <v>ВВ</v>
      </c>
      <c r="K161" s="62" t="str">
        <f aca="false">VLOOKUP(K$11,Графік!$I$5:$L$32,3,0)</f>
        <v>ВВ</v>
      </c>
      <c r="L161" s="62" t="str">
        <f aca="false">VLOOKUP(L$11,Графік!$I$5:$L$32,3,0)</f>
        <v>Р</v>
      </c>
      <c r="M161" s="62" t="str">
        <f aca="false">VLOOKUP(M$11,Графік!$I$5:$L$32,3,0)</f>
        <v>Р</v>
      </c>
      <c r="N161" s="62" t="str">
        <f aca="false">VLOOKUP(N$11,Графік!$I$5:$L$32,3,0)</f>
        <v>Р</v>
      </c>
      <c r="O161" s="62" t="str">
        <f aca="false">VLOOKUP(O$11,Графік!$I$5:$L$32,3,0)</f>
        <v>Р</v>
      </c>
      <c r="P161" s="62" t="str">
        <f aca="false">VLOOKUP(P$11,Графік!$I$5:$L$32,3,0)</f>
        <v>ВВ</v>
      </c>
      <c r="Q161" s="62" t="str">
        <f aca="false">VLOOKUP(Q$11,Графік!$I$5:$L$32,3,0)</f>
        <v>ВВ</v>
      </c>
      <c r="R161" s="62" t="str">
        <f aca="false">VLOOKUP(R$11,Графік!$I$5:$L$32,3,0)</f>
        <v>Р</v>
      </c>
      <c r="S161" s="62" t="str">
        <f aca="false">VLOOKUP(S$11,Графік!$I$5:$L$32,3,0)</f>
        <v>Р</v>
      </c>
      <c r="T161" s="62" t="str">
        <f aca="false">VLOOKUP(T$11,Графік!$I$5:$L$32,3,0)</f>
        <v>Р</v>
      </c>
      <c r="U161" s="62" t="str">
        <f aca="false">VLOOKUP(U$11,Графік!$I$5:$L$32,3,0)</f>
        <v>Р</v>
      </c>
      <c r="V161" s="62" t="str">
        <f aca="false">VLOOKUP(V$11,Графік!$I$5:$L$32,3,0)</f>
        <v>ВВ</v>
      </c>
      <c r="W161" s="62" t="str">
        <f aca="false">VLOOKUP(W$11,Графік!$I$5:$L$32,3,0)</f>
        <v>ВВ</v>
      </c>
      <c r="X161" s="62" t="str">
        <f aca="false">VLOOKUP(X$11,Графік!$I$5:$L$32,3,0)</f>
        <v>Р</v>
      </c>
      <c r="Y161" s="62" t="str">
        <f aca="false">VLOOKUP(Y$11,Графік!$I$5:$L$32,3,0)</f>
        <v>Р</v>
      </c>
      <c r="Z161" s="62" t="str">
        <f aca="false">VLOOKUP(Z$11,Графік!$I$5:$L$32,3,0)</f>
        <v>Р</v>
      </c>
      <c r="AA161" s="62" t="str">
        <f aca="false">VLOOKUP(AA$11,Графік!$I$5:$L$32,3,0)</f>
        <v>Р</v>
      </c>
      <c r="AB161" s="62" t="str">
        <f aca="false">VLOOKUP(AB$11,Графік!$I$5:$L$32,3,0)</f>
        <v>ВВ</v>
      </c>
      <c r="AC161" s="62" t="str">
        <f aca="false">VLOOKUP(AC$11,Графік!$I$5:$L$32,3,0)</f>
        <v>ВВ</v>
      </c>
      <c r="AD161" s="62" t="str">
        <f aca="false">VLOOKUP(AD$11,Графік!$I$5:$L$32,3,0)</f>
        <v>Р</v>
      </c>
      <c r="AE161" s="62" t="str">
        <f aca="false">VLOOKUP(AE$11,Графік!$I$5:$L$32,3,0)</f>
        <v>Р</v>
      </c>
      <c r="AF161" s="62" t="str">
        <f aca="false">VLOOKUP(AF$11,Графік!$I$5:$L$32,3,0)</f>
        <v>Р</v>
      </c>
      <c r="AG161" s="62" t="str">
        <f aca="false">VLOOKUP(AG$11,Графік!$I$5:$L$32,3,0)</f>
        <v>Р</v>
      </c>
      <c r="AH161" s="62"/>
      <c r="AI161" s="62"/>
      <c r="AJ161" s="62"/>
      <c r="AK161" s="93" t="n">
        <f aca="false">SUMIF($F161:$AJ164,"Р",$F162:$AJ162)</f>
        <v>160</v>
      </c>
      <c r="AL161" s="94" t="n">
        <f aca="false">SUMIF($F163:$AJ164,"НУ",$F164:$AJ164)</f>
        <v>0</v>
      </c>
      <c r="AM161" s="95" t="n">
        <f aca="false">SUMIF(F161:AJ164,"РВ",F162:AJ162)</f>
        <v>0</v>
      </c>
      <c r="AN161" s="96" t="n">
        <f aca="false">AK161+AL161+AM161</f>
        <v>160</v>
      </c>
      <c r="AO161" s="70" t="n">
        <f aca="false">COUNTIF($F161:$AJ164,"=Р")</f>
        <v>20</v>
      </c>
      <c r="AP161" s="97" t="n">
        <f aca="false">COUNTIF($F161:$AJ164,"=ВВ")</f>
        <v>8</v>
      </c>
      <c r="AQ161" s="97" t="n">
        <f aca="false">COUNTIF($F161:$AJ164,"=В")</f>
        <v>0</v>
      </c>
      <c r="AR161" s="98" t="n">
        <f aca="false">COUNTIF($F161:$AJ164,"=НА")</f>
        <v>0</v>
      </c>
      <c r="AS161" s="98" t="n">
        <f aca="false">COUNTIF(F161:AJ164,"=ТН")</f>
        <v>0</v>
      </c>
      <c r="AT161" s="98" t="n">
        <f aca="false">COUNTIF($F161:$AJ164,"=ВД")</f>
        <v>0</v>
      </c>
      <c r="AU161" s="98" t="n">
        <f aca="false">COUNTIF($F161:$AJ164,"=ВП")</f>
        <v>0</v>
      </c>
      <c r="AV161" s="98" t="n">
        <f aca="false">COUNTIF($F161:$AJ164,"=ДД")</f>
        <v>0</v>
      </c>
      <c r="AW161" s="98" t="n">
        <f aca="false">COUNTIF($F161:$AJ164,"=П")</f>
        <v>0</v>
      </c>
      <c r="AX161" s="98" t="n">
        <f aca="false">COUNTIF($F161:$AJ164,"=ПР")</f>
        <v>0</v>
      </c>
      <c r="AY161" s="99" t="n">
        <f aca="false">COUNTIF($F161:$AJ164,"=І")</f>
        <v>0</v>
      </c>
      <c r="AZ161" s="99" t="n">
        <f aca="false">COUNTIF($F161:$AJ164,"=НЗ")</f>
        <v>0</v>
      </c>
      <c r="BA161" s="73" t="str">
        <f aca="false">IF(C161&gt;1,Графік!$L$36,"")</f>
        <v/>
      </c>
    </row>
    <row r="162" customFormat="false" ht="12.75" hidden="false" customHeight="true" outlineLevel="0" collapsed="false">
      <c r="A162" s="57"/>
      <c r="B162" s="58"/>
      <c r="C162" s="102"/>
      <c r="D162" s="60"/>
      <c r="E162" s="100"/>
      <c r="F162" s="75" t="n">
        <f aca="false">IF(F161="Р",8,"")</f>
        <v>8</v>
      </c>
      <c r="G162" s="170" t="n">
        <f aca="false">IF(G161="Р",8,"")</f>
        <v>8</v>
      </c>
      <c r="H162" s="170" t="n">
        <f aca="false">IF(H161="Р",8,"")</f>
        <v>8</v>
      </c>
      <c r="I162" s="170" t="n">
        <f aca="false">IF(I161="Р",8,"")</f>
        <v>8</v>
      </c>
      <c r="J162" s="170" t="str">
        <f aca="false">IF(J161="Р",8,"")</f>
        <v/>
      </c>
      <c r="K162" s="170" t="str">
        <f aca="false">IF(K161="Р",8,"")</f>
        <v/>
      </c>
      <c r="L162" s="170" t="n">
        <f aca="false">IF(L161="Р",8,"")</f>
        <v>8</v>
      </c>
      <c r="M162" s="170" t="n">
        <f aca="false">IF(M161="Р",8,"")</f>
        <v>8</v>
      </c>
      <c r="N162" s="170" t="n">
        <f aca="false">IF(N161="Р",8,"")</f>
        <v>8</v>
      </c>
      <c r="O162" s="170" t="n">
        <f aca="false">IF(O161="Р",8,"")</f>
        <v>8</v>
      </c>
      <c r="P162" s="170" t="str">
        <f aca="false">IF(P161="Р",8,"")</f>
        <v/>
      </c>
      <c r="Q162" s="170" t="str">
        <f aca="false">IF(Q161="Р",8,"")</f>
        <v/>
      </c>
      <c r="R162" s="170" t="n">
        <f aca="false">IF(R161="Р",8,"")</f>
        <v>8</v>
      </c>
      <c r="S162" s="170" t="n">
        <f aca="false">IF(S161="Р",8,"")</f>
        <v>8</v>
      </c>
      <c r="T162" s="170" t="n">
        <f aca="false">IF(T161="Р",8,"")</f>
        <v>8</v>
      </c>
      <c r="U162" s="170" t="n">
        <f aca="false">IF(U161="Р",8,"")</f>
        <v>8</v>
      </c>
      <c r="V162" s="170" t="str">
        <f aca="false">IF(V161="Р",8,"")</f>
        <v/>
      </c>
      <c r="W162" s="170" t="str">
        <f aca="false">IF(W161="Р",8,"")</f>
        <v/>
      </c>
      <c r="X162" s="170" t="n">
        <f aca="false">IF(X161="Р",8,"")</f>
        <v>8</v>
      </c>
      <c r="Y162" s="170" t="n">
        <f aca="false">IF(Y161="Р",8,"")</f>
        <v>8</v>
      </c>
      <c r="Z162" s="170" t="n">
        <f aca="false">IF(Z161="Р",8,"")</f>
        <v>8</v>
      </c>
      <c r="AA162" s="170" t="n">
        <f aca="false">IF(AA161="Р",8,"")</f>
        <v>8</v>
      </c>
      <c r="AB162" s="170" t="str">
        <f aca="false">IF(AB161="Р",8,"")</f>
        <v/>
      </c>
      <c r="AC162" s="170" t="str">
        <f aca="false">IF(AC161="Р",8,"")</f>
        <v/>
      </c>
      <c r="AD162" s="170" t="n">
        <f aca="false">IF(AD161="Р",8,"")</f>
        <v>8</v>
      </c>
      <c r="AE162" s="170" t="n">
        <f aca="false">IF(AE161="Р",8,"")</f>
        <v>8</v>
      </c>
      <c r="AF162" s="170" t="n">
        <f aca="false">IF(AF161="Р",8,"")</f>
        <v>8</v>
      </c>
      <c r="AG162" s="170" t="n">
        <f aca="false">IF(AG161="Р",8,"")</f>
        <v>8</v>
      </c>
      <c r="AH162" s="170"/>
      <c r="AI162" s="170"/>
      <c r="AJ162" s="170"/>
      <c r="AK162" s="93"/>
      <c r="AL162" s="94"/>
      <c r="AM162" s="95"/>
      <c r="AN162" s="96"/>
      <c r="AO162" s="70"/>
      <c r="AP162" s="70"/>
      <c r="AQ162" s="70"/>
      <c r="AR162" s="98"/>
      <c r="AS162" s="98"/>
      <c r="AT162" s="98"/>
      <c r="AU162" s="98"/>
      <c r="AV162" s="98"/>
      <c r="AW162" s="98"/>
      <c r="AX162" s="98"/>
      <c r="AY162" s="99"/>
      <c r="AZ162" s="99"/>
      <c r="BA162" s="73"/>
    </row>
    <row r="163" customFormat="false" ht="12.75" hidden="false" customHeight="true" outlineLevel="0" collapsed="false">
      <c r="A163" s="57"/>
      <c r="B163" s="58"/>
      <c r="C163" s="102"/>
      <c r="D163" s="60"/>
      <c r="E163" s="100"/>
      <c r="F163" s="81" t="str">
        <f aca="false">IF(F164&gt;0,"НУ","")</f>
        <v/>
      </c>
      <c r="G163" s="183" t="str">
        <f aca="false">IF(G164&gt;0,"НУ","")</f>
        <v/>
      </c>
      <c r="H163" s="183" t="str">
        <f aca="false">IF(H164&gt;0,"НУ","")</f>
        <v/>
      </c>
      <c r="I163" s="183" t="str">
        <f aca="false">IF(I164&gt;0,"НУ","")</f>
        <v/>
      </c>
      <c r="J163" s="183" t="str">
        <f aca="false">IF(J164&gt;0,"НУ","")</f>
        <v/>
      </c>
      <c r="K163" s="183" t="str">
        <f aca="false">IF(K164&gt;0,"НУ","")</f>
        <v/>
      </c>
      <c r="L163" s="183" t="str">
        <f aca="false">IF(L164&gt;0,"НУ","")</f>
        <v/>
      </c>
      <c r="M163" s="183" t="str">
        <f aca="false">IF(M164&gt;0,"НУ","")</f>
        <v/>
      </c>
      <c r="N163" s="183" t="str">
        <f aca="false">IF(N164&gt;0,"НУ","")</f>
        <v/>
      </c>
      <c r="O163" s="183" t="str">
        <f aca="false">IF(O164&gt;0,"НУ","")</f>
        <v/>
      </c>
      <c r="P163" s="183" t="str">
        <f aca="false">IF(P164&gt;0,"НУ","")</f>
        <v/>
      </c>
      <c r="Q163" s="183" t="str">
        <f aca="false">IF(Q164&gt;0,"НУ","")</f>
        <v/>
      </c>
      <c r="R163" s="183" t="str">
        <f aca="false">IF(R164&gt;0,"НУ","")</f>
        <v/>
      </c>
      <c r="S163" s="183" t="str">
        <f aca="false">IF(S164&gt;0,"НУ","")</f>
        <v/>
      </c>
      <c r="T163" s="183" t="str">
        <f aca="false">IF(T164&gt;0,"НУ","")</f>
        <v/>
      </c>
      <c r="U163" s="183" t="str">
        <f aca="false">IF(U164&gt;0,"НУ","")</f>
        <v/>
      </c>
      <c r="V163" s="183" t="str">
        <f aca="false">IF(V164&gt;0,"НУ","")</f>
        <v/>
      </c>
      <c r="W163" s="183" t="str">
        <f aca="false">IF(W164&gt;0,"НУ","")</f>
        <v/>
      </c>
      <c r="X163" s="183" t="str">
        <f aca="false">IF(X164&gt;0,"НУ","")</f>
        <v/>
      </c>
      <c r="Y163" s="183" t="str">
        <f aca="false">IF(Y164&gt;0,"НУ","")</f>
        <v/>
      </c>
      <c r="Z163" s="183" t="str">
        <f aca="false">IF(Z164&gt;0,"НУ","")</f>
        <v/>
      </c>
      <c r="AA163" s="183" t="str">
        <f aca="false">IF(AA164&gt;0,"НУ","")</f>
        <v/>
      </c>
      <c r="AB163" s="183" t="str">
        <f aca="false">IF(AB164&gt;0,"НУ","")</f>
        <v/>
      </c>
      <c r="AC163" s="183" t="str">
        <f aca="false">IF(AC164&gt;0,"НУ","")</f>
        <v/>
      </c>
      <c r="AD163" s="183" t="str">
        <f aca="false">IF(AD164&gt;0,"НУ","")</f>
        <v/>
      </c>
      <c r="AE163" s="183" t="str">
        <f aca="false">IF(AE164&gt;0,"НУ","")</f>
        <v/>
      </c>
      <c r="AF163" s="183" t="str">
        <f aca="false">IF(AF164&gt;0,"НУ","")</f>
        <v/>
      </c>
      <c r="AG163" s="183" t="str">
        <f aca="false">IF(AG164&gt;0,"НУ","")</f>
        <v/>
      </c>
      <c r="AH163" s="183" t="str">
        <f aca="false">IF(AH164&gt;0,"НУ","")</f>
        <v/>
      </c>
      <c r="AI163" s="183" t="str">
        <f aca="false">IF(AI164&gt;0,"НУ","")</f>
        <v/>
      </c>
      <c r="AJ163" s="183" t="str">
        <f aca="false">IF(AJ164&gt;0,"НУ","")</f>
        <v/>
      </c>
      <c r="AK163" s="93"/>
      <c r="AL163" s="94"/>
      <c r="AM163" s="95"/>
      <c r="AN163" s="96"/>
      <c r="AO163" s="70"/>
      <c r="AP163" s="70"/>
      <c r="AQ163" s="70"/>
      <c r="AR163" s="98"/>
      <c r="AS163" s="98"/>
      <c r="AT163" s="98"/>
      <c r="AU163" s="98"/>
      <c r="AV163" s="98"/>
      <c r="AW163" s="98"/>
      <c r="AX163" s="98"/>
      <c r="AY163" s="99"/>
      <c r="AZ163" s="99"/>
      <c r="BA163" s="73"/>
    </row>
    <row r="164" customFormat="false" ht="13.5" hidden="false" customHeight="true" outlineLevel="0" collapsed="false">
      <c r="A164" s="57"/>
      <c r="B164" s="58"/>
      <c r="C164" s="102"/>
      <c r="D164" s="60"/>
      <c r="E164" s="101"/>
      <c r="F164" s="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  <c r="AD164" s="187"/>
      <c r="AE164" s="187"/>
      <c r="AF164" s="187"/>
      <c r="AG164" s="187"/>
      <c r="AH164" s="187"/>
      <c r="AI164" s="187"/>
      <c r="AJ164" s="187"/>
      <c r="AK164" s="93"/>
      <c r="AL164" s="94"/>
      <c r="AM164" s="95"/>
      <c r="AN164" s="96"/>
      <c r="AO164" s="70"/>
      <c r="AP164" s="70"/>
      <c r="AQ164" s="70"/>
      <c r="AR164" s="98"/>
      <c r="AS164" s="98"/>
      <c r="AT164" s="98"/>
      <c r="AU164" s="98"/>
      <c r="AV164" s="98"/>
      <c r="AW164" s="98"/>
      <c r="AX164" s="98"/>
      <c r="AY164" s="99"/>
      <c r="AZ164" s="99"/>
      <c r="BA164" s="73"/>
    </row>
    <row r="165" customFormat="false" ht="12.75" hidden="false" customHeight="true" outlineLevel="0" collapsed="false">
      <c r="A165" s="57" t="n">
        <v>39</v>
      </c>
      <c r="B165" s="58" t="str">
        <f aca="false">IFERROR(VLOOKUP($C165,Списки!$A$1:$C$3999,2,0),"")</f>
        <v/>
      </c>
      <c r="C165" s="102"/>
      <c r="D165" s="60" t="str">
        <f aca="false">IFERROR(VLOOKUP($C165,Списки!$A$1:$C$3999,3,0),"")</f>
        <v/>
      </c>
      <c r="E165" s="92"/>
      <c r="F165" s="61" t="str">
        <f aca="false">VLOOKUP(F$11,Графік!$I$5:$L$32,3,0)</f>
        <v>Р</v>
      </c>
      <c r="G165" s="62" t="str">
        <f aca="false">VLOOKUP(G$11,Графік!$I$5:$L$32,3,0)</f>
        <v>Р</v>
      </c>
      <c r="H165" s="62" t="str">
        <f aca="false">VLOOKUP(H$11,Графік!$I$5:$L$32,3,0)</f>
        <v>Р</v>
      </c>
      <c r="I165" s="62" t="str">
        <f aca="false">VLOOKUP(I$11,Графік!$I$5:$L$32,3,0)</f>
        <v>Р</v>
      </c>
      <c r="J165" s="62" t="str">
        <f aca="false">VLOOKUP(J$11,Графік!$I$5:$L$32,3,0)</f>
        <v>ВВ</v>
      </c>
      <c r="K165" s="62" t="str">
        <f aca="false">VLOOKUP(K$11,Графік!$I$5:$L$32,3,0)</f>
        <v>ВВ</v>
      </c>
      <c r="L165" s="62" t="str">
        <f aca="false">VLOOKUP(L$11,Графік!$I$5:$L$32,3,0)</f>
        <v>Р</v>
      </c>
      <c r="M165" s="62" t="str">
        <f aca="false">VLOOKUP(M$11,Графік!$I$5:$L$32,3,0)</f>
        <v>Р</v>
      </c>
      <c r="N165" s="62" t="str">
        <f aca="false">VLOOKUP(N$11,Графік!$I$5:$L$32,3,0)</f>
        <v>Р</v>
      </c>
      <c r="O165" s="62" t="str">
        <f aca="false">VLOOKUP(O$11,Графік!$I$5:$L$32,3,0)</f>
        <v>Р</v>
      </c>
      <c r="P165" s="62" t="str">
        <f aca="false">VLOOKUP(P$11,Графік!$I$5:$L$32,3,0)</f>
        <v>ВВ</v>
      </c>
      <c r="Q165" s="62" t="str">
        <f aca="false">VLOOKUP(Q$11,Графік!$I$5:$L$32,3,0)</f>
        <v>ВВ</v>
      </c>
      <c r="R165" s="62" t="str">
        <f aca="false">VLOOKUP(R$11,Графік!$I$5:$L$32,3,0)</f>
        <v>Р</v>
      </c>
      <c r="S165" s="62" t="str">
        <f aca="false">VLOOKUP(S$11,Графік!$I$5:$L$32,3,0)</f>
        <v>Р</v>
      </c>
      <c r="T165" s="62" t="str">
        <f aca="false">VLOOKUP(T$11,Графік!$I$5:$L$32,3,0)</f>
        <v>Р</v>
      </c>
      <c r="U165" s="62" t="str">
        <f aca="false">VLOOKUP(U$11,Графік!$I$5:$L$32,3,0)</f>
        <v>Р</v>
      </c>
      <c r="V165" s="62" t="str">
        <f aca="false">VLOOKUP(V$11,Графік!$I$5:$L$32,3,0)</f>
        <v>ВВ</v>
      </c>
      <c r="W165" s="62" t="str">
        <f aca="false">VLOOKUP(W$11,Графік!$I$5:$L$32,3,0)</f>
        <v>ВВ</v>
      </c>
      <c r="X165" s="62" t="str">
        <f aca="false">VLOOKUP(X$11,Графік!$I$5:$L$32,3,0)</f>
        <v>Р</v>
      </c>
      <c r="Y165" s="62" t="str">
        <f aca="false">VLOOKUP(Y$11,Графік!$I$5:$L$32,3,0)</f>
        <v>Р</v>
      </c>
      <c r="Z165" s="62" t="str">
        <f aca="false">VLOOKUP(Z$11,Графік!$I$5:$L$32,3,0)</f>
        <v>Р</v>
      </c>
      <c r="AA165" s="62" t="str">
        <f aca="false">VLOOKUP(AA$11,Графік!$I$5:$L$32,3,0)</f>
        <v>Р</v>
      </c>
      <c r="AB165" s="62" t="str">
        <f aca="false">VLOOKUP(AB$11,Графік!$I$5:$L$32,3,0)</f>
        <v>ВВ</v>
      </c>
      <c r="AC165" s="62" t="str">
        <f aca="false">VLOOKUP(AC$11,Графік!$I$5:$L$32,3,0)</f>
        <v>ВВ</v>
      </c>
      <c r="AD165" s="62" t="str">
        <f aca="false">VLOOKUP(AD$11,Графік!$I$5:$L$32,3,0)</f>
        <v>Р</v>
      </c>
      <c r="AE165" s="62" t="str">
        <f aca="false">VLOOKUP(AE$11,Графік!$I$5:$L$32,3,0)</f>
        <v>Р</v>
      </c>
      <c r="AF165" s="62" t="str">
        <f aca="false">VLOOKUP(AF$11,Графік!$I$5:$L$32,3,0)</f>
        <v>Р</v>
      </c>
      <c r="AG165" s="62" t="str">
        <f aca="false">VLOOKUP(AG$11,Графік!$I$5:$L$32,3,0)</f>
        <v>Р</v>
      </c>
      <c r="AH165" s="62"/>
      <c r="AI165" s="62"/>
      <c r="AJ165" s="62"/>
      <c r="AK165" s="93" t="n">
        <f aca="false">SUMIF($F165:$AJ168,"Р",$F166:$AJ166)</f>
        <v>160</v>
      </c>
      <c r="AL165" s="94" t="n">
        <f aca="false">SUMIF($F167:$AJ168,"НУ",$F168:$AJ168)</f>
        <v>0</v>
      </c>
      <c r="AM165" s="95" t="n">
        <f aca="false">SUMIF(F165:AJ168,"РВ",F166:AJ166)</f>
        <v>0</v>
      </c>
      <c r="AN165" s="96" t="n">
        <f aca="false">AK165+AL165+AM165</f>
        <v>160</v>
      </c>
      <c r="AO165" s="70" t="n">
        <f aca="false">COUNTIF($F165:$AJ168,"=Р")</f>
        <v>20</v>
      </c>
      <c r="AP165" s="97" t="n">
        <f aca="false">COUNTIF($F165:$AJ168,"=ВВ")</f>
        <v>8</v>
      </c>
      <c r="AQ165" s="97" t="n">
        <f aca="false">COUNTIF($F165:$AJ168,"=В")</f>
        <v>0</v>
      </c>
      <c r="AR165" s="98" t="n">
        <f aca="false">COUNTIF($F165:$AJ168,"=НА")</f>
        <v>0</v>
      </c>
      <c r="AS165" s="98" t="n">
        <f aca="false">COUNTIF(F165:AJ168,"=ТН")</f>
        <v>0</v>
      </c>
      <c r="AT165" s="98" t="n">
        <f aca="false">COUNTIF($F165:$AJ168,"=ВД")</f>
        <v>0</v>
      </c>
      <c r="AU165" s="98" t="n">
        <f aca="false">COUNTIF($F165:$AJ168,"=ВП")</f>
        <v>0</v>
      </c>
      <c r="AV165" s="98" t="n">
        <f aca="false">COUNTIF($F165:$AJ168,"=ДД")</f>
        <v>0</v>
      </c>
      <c r="AW165" s="98" t="n">
        <f aca="false">COUNTIF($F165:$AJ168,"=П")</f>
        <v>0</v>
      </c>
      <c r="AX165" s="98" t="n">
        <f aca="false">COUNTIF($F165:$AJ168,"=ПР")</f>
        <v>0</v>
      </c>
      <c r="AY165" s="99" t="n">
        <f aca="false">COUNTIF($F165:$AJ168,"=І")</f>
        <v>0</v>
      </c>
      <c r="AZ165" s="99" t="n">
        <f aca="false">COUNTIF($F165:$AJ168,"=НЗ")</f>
        <v>0</v>
      </c>
      <c r="BA165" s="73" t="str">
        <f aca="false">IF(C165&gt;1,Графік!$L$36,"")</f>
        <v/>
      </c>
    </row>
    <row r="166" customFormat="false" ht="12.75" hidden="false" customHeight="true" outlineLevel="0" collapsed="false">
      <c r="A166" s="57"/>
      <c r="B166" s="58"/>
      <c r="C166" s="102"/>
      <c r="D166" s="60"/>
      <c r="E166" s="100"/>
      <c r="F166" s="75" t="n">
        <f aca="false">IF(F165="Р",8,"")</f>
        <v>8</v>
      </c>
      <c r="G166" s="170" t="n">
        <f aca="false">IF(G165="Р",8,"")</f>
        <v>8</v>
      </c>
      <c r="H166" s="170" t="n">
        <f aca="false">IF(H165="Р",8,"")</f>
        <v>8</v>
      </c>
      <c r="I166" s="170" t="n">
        <f aca="false">IF(I165="Р",8,"")</f>
        <v>8</v>
      </c>
      <c r="J166" s="170" t="str">
        <f aca="false">IF(J165="Р",8,"")</f>
        <v/>
      </c>
      <c r="K166" s="170" t="str">
        <f aca="false">IF(K165="Р",8,"")</f>
        <v/>
      </c>
      <c r="L166" s="170" t="n">
        <f aca="false">IF(L165="Р",8,"")</f>
        <v>8</v>
      </c>
      <c r="M166" s="170" t="n">
        <f aca="false">IF(M165="Р",8,"")</f>
        <v>8</v>
      </c>
      <c r="N166" s="170" t="n">
        <f aca="false">IF(N165="Р",8,"")</f>
        <v>8</v>
      </c>
      <c r="O166" s="170" t="n">
        <f aca="false">IF(O165="Р",8,"")</f>
        <v>8</v>
      </c>
      <c r="P166" s="170" t="str">
        <f aca="false">IF(P165="Р",8,"")</f>
        <v/>
      </c>
      <c r="Q166" s="170" t="str">
        <f aca="false">IF(Q165="Р",8,"")</f>
        <v/>
      </c>
      <c r="R166" s="170" t="n">
        <f aca="false">IF(R165="Р",8,"")</f>
        <v>8</v>
      </c>
      <c r="S166" s="170" t="n">
        <f aca="false">IF(S165="Р",8,"")</f>
        <v>8</v>
      </c>
      <c r="T166" s="170" t="n">
        <f aca="false">IF(T165="Р",8,"")</f>
        <v>8</v>
      </c>
      <c r="U166" s="170" t="n">
        <f aca="false">IF(U165="Р",8,"")</f>
        <v>8</v>
      </c>
      <c r="V166" s="170" t="str">
        <f aca="false">IF(V165="Р",8,"")</f>
        <v/>
      </c>
      <c r="W166" s="170" t="str">
        <f aca="false">IF(W165="Р",8,"")</f>
        <v/>
      </c>
      <c r="X166" s="170" t="n">
        <f aca="false">IF(X165="Р",8,"")</f>
        <v>8</v>
      </c>
      <c r="Y166" s="170" t="n">
        <f aca="false">IF(Y165="Р",8,"")</f>
        <v>8</v>
      </c>
      <c r="Z166" s="170" t="n">
        <f aca="false">IF(Z165="Р",8,"")</f>
        <v>8</v>
      </c>
      <c r="AA166" s="170" t="n">
        <f aca="false">IF(AA165="Р",8,"")</f>
        <v>8</v>
      </c>
      <c r="AB166" s="170" t="str">
        <f aca="false">IF(AB165="Р",8,"")</f>
        <v/>
      </c>
      <c r="AC166" s="170" t="str">
        <f aca="false">IF(AC165="Р",8,"")</f>
        <v/>
      </c>
      <c r="AD166" s="170" t="n">
        <f aca="false">IF(AD165="Р",8,"")</f>
        <v>8</v>
      </c>
      <c r="AE166" s="170" t="n">
        <f aca="false">IF(AE165="Р",8,"")</f>
        <v>8</v>
      </c>
      <c r="AF166" s="170" t="n">
        <f aca="false">IF(AF165="Р",8,"")</f>
        <v>8</v>
      </c>
      <c r="AG166" s="170" t="n">
        <f aca="false">IF(AG165="Р",8,"")</f>
        <v>8</v>
      </c>
      <c r="AH166" s="170"/>
      <c r="AI166" s="170"/>
      <c r="AJ166" s="170"/>
      <c r="AK166" s="93"/>
      <c r="AL166" s="94"/>
      <c r="AM166" s="95"/>
      <c r="AN166" s="96"/>
      <c r="AO166" s="70"/>
      <c r="AP166" s="70"/>
      <c r="AQ166" s="70"/>
      <c r="AR166" s="98"/>
      <c r="AS166" s="98"/>
      <c r="AT166" s="98"/>
      <c r="AU166" s="98"/>
      <c r="AV166" s="98"/>
      <c r="AW166" s="98"/>
      <c r="AX166" s="98"/>
      <c r="AY166" s="99"/>
      <c r="AZ166" s="99"/>
      <c r="BA166" s="73"/>
    </row>
    <row r="167" customFormat="false" ht="12.75" hidden="false" customHeight="true" outlineLevel="0" collapsed="false">
      <c r="A167" s="57"/>
      <c r="B167" s="58"/>
      <c r="C167" s="102"/>
      <c r="D167" s="60"/>
      <c r="E167" s="100"/>
      <c r="F167" s="81" t="str">
        <f aca="false">IF(F168&gt;0,"НУ","")</f>
        <v/>
      </c>
      <c r="G167" s="183" t="str">
        <f aca="false">IF(G168&gt;0,"НУ","")</f>
        <v/>
      </c>
      <c r="H167" s="183" t="str">
        <f aca="false">IF(H168&gt;0,"НУ","")</f>
        <v/>
      </c>
      <c r="I167" s="183" t="str">
        <f aca="false">IF(I168&gt;0,"НУ","")</f>
        <v/>
      </c>
      <c r="J167" s="183" t="str">
        <f aca="false">IF(J168&gt;0,"НУ","")</f>
        <v/>
      </c>
      <c r="K167" s="183" t="str">
        <f aca="false">IF(K168&gt;0,"НУ","")</f>
        <v/>
      </c>
      <c r="L167" s="183" t="str">
        <f aca="false">IF(L168&gt;0,"НУ","")</f>
        <v/>
      </c>
      <c r="M167" s="183" t="str">
        <f aca="false">IF(M168&gt;0,"НУ","")</f>
        <v/>
      </c>
      <c r="N167" s="183" t="str">
        <f aca="false">IF(N168&gt;0,"НУ","")</f>
        <v/>
      </c>
      <c r="O167" s="183" t="str">
        <f aca="false">IF(O168&gt;0,"НУ","")</f>
        <v/>
      </c>
      <c r="P167" s="183" t="str">
        <f aca="false">IF(P168&gt;0,"НУ","")</f>
        <v/>
      </c>
      <c r="Q167" s="183" t="str">
        <f aca="false">IF(Q168&gt;0,"НУ","")</f>
        <v/>
      </c>
      <c r="R167" s="183" t="str">
        <f aca="false">IF(R168&gt;0,"НУ","")</f>
        <v/>
      </c>
      <c r="S167" s="183" t="str">
        <f aca="false">IF(S168&gt;0,"НУ","")</f>
        <v/>
      </c>
      <c r="T167" s="183" t="str">
        <f aca="false">IF(T168&gt;0,"НУ","")</f>
        <v/>
      </c>
      <c r="U167" s="183" t="str">
        <f aca="false">IF(U168&gt;0,"НУ","")</f>
        <v/>
      </c>
      <c r="V167" s="183" t="str">
        <f aca="false">IF(V168&gt;0,"НУ","")</f>
        <v/>
      </c>
      <c r="W167" s="183" t="str">
        <f aca="false">IF(W168&gt;0,"НУ","")</f>
        <v/>
      </c>
      <c r="X167" s="183" t="str">
        <f aca="false">IF(X168&gt;0,"НУ","")</f>
        <v/>
      </c>
      <c r="Y167" s="183" t="str">
        <f aca="false">IF(Y168&gt;0,"НУ","")</f>
        <v/>
      </c>
      <c r="Z167" s="183" t="str">
        <f aca="false">IF(Z168&gt;0,"НУ","")</f>
        <v/>
      </c>
      <c r="AA167" s="183" t="str">
        <f aca="false">IF(AA168&gt;0,"НУ","")</f>
        <v/>
      </c>
      <c r="AB167" s="183" t="str">
        <f aca="false">IF(AB168&gt;0,"НУ","")</f>
        <v/>
      </c>
      <c r="AC167" s="183" t="str">
        <f aca="false">IF(AC168&gt;0,"НУ","")</f>
        <v/>
      </c>
      <c r="AD167" s="183" t="str">
        <f aca="false">IF(AD168&gt;0,"НУ","")</f>
        <v/>
      </c>
      <c r="AE167" s="183" t="str">
        <f aca="false">IF(AE168&gt;0,"НУ","")</f>
        <v/>
      </c>
      <c r="AF167" s="183" t="str">
        <f aca="false">IF(AF168&gt;0,"НУ","")</f>
        <v/>
      </c>
      <c r="AG167" s="183" t="str">
        <f aca="false">IF(AG168&gt;0,"НУ","")</f>
        <v/>
      </c>
      <c r="AH167" s="183" t="str">
        <f aca="false">IF(AH168&gt;0,"НУ","")</f>
        <v/>
      </c>
      <c r="AI167" s="183" t="str">
        <f aca="false">IF(AI168&gt;0,"НУ","")</f>
        <v/>
      </c>
      <c r="AJ167" s="183" t="str">
        <f aca="false">IF(AJ168&gt;0,"НУ","")</f>
        <v/>
      </c>
      <c r="AK167" s="93"/>
      <c r="AL167" s="94"/>
      <c r="AM167" s="95"/>
      <c r="AN167" s="96"/>
      <c r="AO167" s="70"/>
      <c r="AP167" s="70"/>
      <c r="AQ167" s="70"/>
      <c r="AR167" s="98"/>
      <c r="AS167" s="98"/>
      <c r="AT167" s="98"/>
      <c r="AU167" s="98"/>
      <c r="AV167" s="98"/>
      <c r="AW167" s="98"/>
      <c r="AX167" s="98"/>
      <c r="AY167" s="99"/>
      <c r="AZ167" s="99"/>
      <c r="BA167" s="73"/>
    </row>
    <row r="168" customFormat="false" ht="13.5" hidden="false" customHeight="true" outlineLevel="0" collapsed="false">
      <c r="A168" s="57"/>
      <c r="B168" s="58"/>
      <c r="C168" s="102"/>
      <c r="D168" s="60"/>
      <c r="E168" s="101"/>
      <c r="F168" s="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  <c r="X168" s="187"/>
      <c r="Y168" s="187"/>
      <c r="Z168" s="187"/>
      <c r="AA168" s="187"/>
      <c r="AB168" s="187"/>
      <c r="AC168" s="187"/>
      <c r="AD168" s="187"/>
      <c r="AE168" s="187"/>
      <c r="AF168" s="187"/>
      <c r="AG168" s="187"/>
      <c r="AH168" s="187"/>
      <c r="AI168" s="187"/>
      <c r="AJ168" s="187"/>
      <c r="AK168" s="93"/>
      <c r="AL168" s="94"/>
      <c r="AM168" s="95"/>
      <c r="AN168" s="96"/>
      <c r="AO168" s="70"/>
      <c r="AP168" s="70"/>
      <c r="AQ168" s="70"/>
      <c r="AR168" s="98"/>
      <c r="AS168" s="98"/>
      <c r="AT168" s="98"/>
      <c r="AU168" s="98"/>
      <c r="AV168" s="98"/>
      <c r="AW168" s="98"/>
      <c r="AX168" s="98"/>
      <c r="AY168" s="99"/>
      <c r="AZ168" s="99"/>
      <c r="BA168" s="73"/>
    </row>
    <row r="169" customFormat="false" ht="12.75" hidden="false" customHeight="true" outlineLevel="0" collapsed="false">
      <c r="A169" s="57" t="n">
        <v>40</v>
      </c>
      <c r="B169" s="58" t="str">
        <f aca="false">IFERROR(VLOOKUP($C169,Списки!$A$1:$C$3999,2,0),"")</f>
        <v/>
      </c>
      <c r="C169" s="102"/>
      <c r="D169" s="60" t="str">
        <f aca="false">IFERROR(VLOOKUP($C169,Списки!$A$1:$C$3999,3,0),"")</f>
        <v/>
      </c>
      <c r="E169" s="92"/>
      <c r="F169" s="61" t="str">
        <f aca="false">VLOOKUP(F$11,Графік!$I$5:$L$32,3,0)</f>
        <v>Р</v>
      </c>
      <c r="G169" s="62" t="str">
        <f aca="false">VLOOKUP(G$11,Графік!$I$5:$L$32,3,0)</f>
        <v>Р</v>
      </c>
      <c r="H169" s="62" t="str">
        <f aca="false">VLOOKUP(H$11,Графік!$I$5:$L$32,3,0)</f>
        <v>Р</v>
      </c>
      <c r="I169" s="62" t="str">
        <f aca="false">VLOOKUP(I$11,Графік!$I$5:$L$32,3,0)</f>
        <v>Р</v>
      </c>
      <c r="J169" s="62" t="str">
        <f aca="false">VLOOKUP(J$11,Графік!$I$5:$L$32,3,0)</f>
        <v>ВВ</v>
      </c>
      <c r="K169" s="62" t="str">
        <f aca="false">VLOOKUP(K$11,Графік!$I$5:$L$32,3,0)</f>
        <v>ВВ</v>
      </c>
      <c r="L169" s="62" t="str">
        <f aca="false">VLOOKUP(L$11,Графік!$I$5:$L$32,3,0)</f>
        <v>Р</v>
      </c>
      <c r="M169" s="62" t="str">
        <f aca="false">VLOOKUP(M$11,Графік!$I$5:$L$32,3,0)</f>
        <v>Р</v>
      </c>
      <c r="N169" s="62" t="str">
        <f aca="false">VLOOKUP(N$11,Графік!$I$5:$L$32,3,0)</f>
        <v>Р</v>
      </c>
      <c r="O169" s="62" t="str">
        <f aca="false">VLOOKUP(O$11,Графік!$I$5:$L$32,3,0)</f>
        <v>Р</v>
      </c>
      <c r="P169" s="62" t="str">
        <f aca="false">VLOOKUP(P$11,Графік!$I$5:$L$32,3,0)</f>
        <v>ВВ</v>
      </c>
      <c r="Q169" s="62" t="str">
        <f aca="false">VLOOKUP(Q$11,Графік!$I$5:$L$32,3,0)</f>
        <v>ВВ</v>
      </c>
      <c r="R169" s="62" t="str">
        <f aca="false">VLOOKUP(R$11,Графік!$I$5:$L$32,3,0)</f>
        <v>Р</v>
      </c>
      <c r="S169" s="62" t="str">
        <f aca="false">VLOOKUP(S$11,Графік!$I$5:$L$32,3,0)</f>
        <v>Р</v>
      </c>
      <c r="T169" s="62" t="str">
        <f aca="false">VLOOKUP(T$11,Графік!$I$5:$L$32,3,0)</f>
        <v>Р</v>
      </c>
      <c r="U169" s="62" t="str">
        <f aca="false">VLOOKUP(U$11,Графік!$I$5:$L$32,3,0)</f>
        <v>Р</v>
      </c>
      <c r="V169" s="62" t="str">
        <f aca="false">VLOOKUP(V$11,Графік!$I$5:$L$32,3,0)</f>
        <v>ВВ</v>
      </c>
      <c r="W169" s="62" t="str">
        <f aca="false">VLOOKUP(W$11,Графік!$I$5:$L$32,3,0)</f>
        <v>ВВ</v>
      </c>
      <c r="X169" s="62" t="str">
        <f aca="false">VLOOKUP(X$11,Графік!$I$5:$L$32,3,0)</f>
        <v>Р</v>
      </c>
      <c r="Y169" s="62" t="str">
        <f aca="false">VLOOKUP(Y$11,Графік!$I$5:$L$32,3,0)</f>
        <v>Р</v>
      </c>
      <c r="Z169" s="62" t="str">
        <f aca="false">VLOOKUP(Z$11,Графік!$I$5:$L$32,3,0)</f>
        <v>Р</v>
      </c>
      <c r="AA169" s="62" t="str">
        <f aca="false">VLOOKUP(AA$11,Графік!$I$5:$L$32,3,0)</f>
        <v>Р</v>
      </c>
      <c r="AB169" s="62" t="str">
        <f aca="false">VLOOKUP(AB$11,Графік!$I$5:$L$32,3,0)</f>
        <v>ВВ</v>
      </c>
      <c r="AC169" s="62" t="str">
        <f aca="false">VLOOKUP(AC$11,Графік!$I$5:$L$32,3,0)</f>
        <v>ВВ</v>
      </c>
      <c r="AD169" s="62" t="str">
        <f aca="false">VLOOKUP(AD$11,Графік!$I$5:$L$32,3,0)</f>
        <v>Р</v>
      </c>
      <c r="AE169" s="62" t="str">
        <f aca="false">VLOOKUP(AE$11,Графік!$I$5:$L$32,3,0)</f>
        <v>Р</v>
      </c>
      <c r="AF169" s="62" t="str">
        <f aca="false">VLOOKUP(AF$11,Графік!$I$5:$L$32,3,0)</f>
        <v>Р</v>
      </c>
      <c r="AG169" s="62" t="str">
        <f aca="false">VLOOKUP(AG$11,Графік!$I$5:$L$32,3,0)</f>
        <v>Р</v>
      </c>
      <c r="AH169" s="62"/>
      <c r="AI169" s="62"/>
      <c r="AJ169" s="62"/>
      <c r="AK169" s="93" t="n">
        <f aca="false">SUMIF($F169:$AJ172,"Р",$F170:$AJ170)</f>
        <v>160</v>
      </c>
      <c r="AL169" s="94" t="n">
        <f aca="false">SUMIF($F171:$AJ172,"НУ",$F172:$AJ172)</f>
        <v>0</v>
      </c>
      <c r="AM169" s="95" t="n">
        <f aca="false">SUMIF(F169:AJ172,"РВ",F170:AJ170)</f>
        <v>0</v>
      </c>
      <c r="AN169" s="96" t="n">
        <f aca="false">AK169+AL169+AM169</f>
        <v>160</v>
      </c>
      <c r="AO169" s="70" t="n">
        <f aca="false">COUNTIF($F169:$AJ172,"=Р")</f>
        <v>20</v>
      </c>
      <c r="AP169" s="97" t="n">
        <f aca="false">COUNTIF($F169:$AJ172,"=ВВ")</f>
        <v>8</v>
      </c>
      <c r="AQ169" s="97" t="n">
        <f aca="false">COUNTIF($F169:$AJ172,"=В")</f>
        <v>0</v>
      </c>
      <c r="AR169" s="98" t="n">
        <f aca="false">COUNTIF($F169:$AJ172,"=НА")</f>
        <v>0</v>
      </c>
      <c r="AS169" s="98" t="n">
        <f aca="false">COUNTIF(F169:AJ172,"=ТН")</f>
        <v>0</v>
      </c>
      <c r="AT169" s="98" t="n">
        <f aca="false">COUNTIF($F169:$AJ172,"=ВД")</f>
        <v>0</v>
      </c>
      <c r="AU169" s="98" t="n">
        <f aca="false">COUNTIF($F169:$AJ172,"=ВП")</f>
        <v>0</v>
      </c>
      <c r="AV169" s="98" t="n">
        <f aca="false">COUNTIF($F169:$AJ172,"=ДД")</f>
        <v>0</v>
      </c>
      <c r="AW169" s="98" t="n">
        <f aca="false">COUNTIF($F169:$AJ172,"=П")</f>
        <v>0</v>
      </c>
      <c r="AX169" s="98" t="n">
        <f aca="false">COUNTIF($F169:$AJ172,"=ПР")</f>
        <v>0</v>
      </c>
      <c r="AY169" s="99" t="n">
        <f aca="false">COUNTIF($F169:$AJ172,"=І")</f>
        <v>0</v>
      </c>
      <c r="AZ169" s="99" t="n">
        <f aca="false">COUNTIF($F169:$AJ172,"=НЗ")</f>
        <v>0</v>
      </c>
      <c r="BA169" s="73" t="str">
        <f aca="false">IF(C169&gt;1,Графік!$L$36,"")</f>
        <v/>
      </c>
    </row>
    <row r="170" customFormat="false" ht="12.75" hidden="false" customHeight="true" outlineLevel="0" collapsed="false">
      <c r="A170" s="57"/>
      <c r="B170" s="58"/>
      <c r="C170" s="102"/>
      <c r="D170" s="60"/>
      <c r="E170" s="100"/>
      <c r="F170" s="75" t="n">
        <f aca="false">IF(F169="Р",8,"")</f>
        <v>8</v>
      </c>
      <c r="G170" s="170" t="n">
        <f aca="false">IF(G169="Р",8,"")</f>
        <v>8</v>
      </c>
      <c r="H170" s="170" t="n">
        <f aca="false">IF(H169="Р",8,"")</f>
        <v>8</v>
      </c>
      <c r="I170" s="170" t="n">
        <f aca="false">IF(I169="Р",8,"")</f>
        <v>8</v>
      </c>
      <c r="J170" s="170" t="str">
        <f aca="false">IF(J169="Р",8,"")</f>
        <v/>
      </c>
      <c r="K170" s="170" t="str">
        <f aca="false">IF(K169="Р",8,"")</f>
        <v/>
      </c>
      <c r="L170" s="170" t="n">
        <f aca="false">IF(L169="Р",8,"")</f>
        <v>8</v>
      </c>
      <c r="M170" s="170" t="n">
        <f aca="false">IF(M169="Р",8,"")</f>
        <v>8</v>
      </c>
      <c r="N170" s="170" t="n">
        <f aca="false">IF(N169="Р",8,"")</f>
        <v>8</v>
      </c>
      <c r="O170" s="170" t="n">
        <f aca="false">IF(O169="Р",8,"")</f>
        <v>8</v>
      </c>
      <c r="P170" s="170" t="str">
        <f aca="false">IF(P169="Р",8,"")</f>
        <v/>
      </c>
      <c r="Q170" s="170" t="str">
        <f aca="false">IF(Q169="Р",8,"")</f>
        <v/>
      </c>
      <c r="R170" s="170" t="n">
        <f aca="false">IF(R169="Р",8,"")</f>
        <v>8</v>
      </c>
      <c r="S170" s="170" t="n">
        <f aca="false">IF(S169="Р",8,"")</f>
        <v>8</v>
      </c>
      <c r="T170" s="170" t="n">
        <f aca="false">IF(T169="Р",8,"")</f>
        <v>8</v>
      </c>
      <c r="U170" s="170" t="n">
        <f aca="false">IF(U169="Р",8,"")</f>
        <v>8</v>
      </c>
      <c r="V170" s="170" t="str">
        <f aca="false">IF(V169="Р",8,"")</f>
        <v/>
      </c>
      <c r="W170" s="170" t="str">
        <f aca="false">IF(W169="Р",8,"")</f>
        <v/>
      </c>
      <c r="X170" s="170" t="n">
        <f aca="false">IF(X169="Р",8,"")</f>
        <v>8</v>
      </c>
      <c r="Y170" s="170" t="n">
        <f aca="false">IF(Y169="Р",8,"")</f>
        <v>8</v>
      </c>
      <c r="Z170" s="170" t="n">
        <f aca="false">IF(Z169="Р",8,"")</f>
        <v>8</v>
      </c>
      <c r="AA170" s="170" t="n">
        <f aca="false">IF(AA169="Р",8,"")</f>
        <v>8</v>
      </c>
      <c r="AB170" s="170" t="str">
        <f aca="false">IF(AB169="Р",8,"")</f>
        <v/>
      </c>
      <c r="AC170" s="170" t="str">
        <f aca="false">IF(AC169="Р",8,"")</f>
        <v/>
      </c>
      <c r="AD170" s="170" t="n">
        <f aca="false">IF(AD169="Р",8,"")</f>
        <v>8</v>
      </c>
      <c r="AE170" s="170" t="n">
        <f aca="false">IF(AE169="Р",8,"")</f>
        <v>8</v>
      </c>
      <c r="AF170" s="170" t="n">
        <f aca="false">IF(AF169="Р",8,"")</f>
        <v>8</v>
      </c>
      <c r="AG170" s="170" t="n">
        <f aca="false">IF(AG169="Р",8,"")</f>
        <v>8</v>
      </c>
      <c r="AH170" s="170"/>
      <c r="AI170" s="170"/>
      <c r="AJ170" s="170"/>
      <c r="AK170" s="93"/>
      <c r="AL170" s="94"/>
      <c r="AM170" s="95"/>
      <c r="AN170" s="96"/>
      <c r="AO170" s="70"/>
      <c r="AP170" s="70"/>
      <c r="AQ170" s="70"/>
      <c r="AR170" s="98"/>
      <c r="AS170" s="98"/>
      <c r="AT170" s="98"/>
      <c r="AU170" s="98"/>
      <c r="AV170" s="98"/>
      <c r="AW170" s="98"/>
      <c r="AX170" s="98"/>
      <c r="AY170" s="99"/>
      <c r="AZ170" s="99"/>
      <c r="BA170" s="73"/>
    </row>
    <row r="171" customFormat="false" ht="12.75" hidden="false" customHeight="true" outlineLevel="0" collapsed="false">
      <c r="A171" s="57"/>
      <c r="B171" s="58"/>
      <c r="C171" s="102"/>
      <c r="D171" s="60"/>
      <c r="E171" s="100"/>
      <c r="F171" s="81" t="str">
        <f aca="false">IF(F172&gt;0,"НУ","")</f>
        <v/>
      </c>
      <c r="G171" s="183" t="str">
        <f aca="false">IF(G172&gt;0,"НУ","")</f>
        <v/>
      </c>
      <c r="H171" s="183" t="str">
        <f aca="false">IF(H172&gt;0,"НУ","")</f>
        <v/>
      </c>
      <c r="I171" s="183" t="str">
        <f aca="false">IF(I172&gt;0,"НУ","")</f>
        <v/>
      </c>
      <c r="J171" s="183" t="str">
        <f aca="false">IF(J172&gt;0,"НУ","")</f>
        <v/>
      </c>
      <c r="K171" s="183" t="str">
        <f aca="false">IF(K172&gt;0,"НУ","")</f>
        <v/>
      </c>
      <c r="L171" s="183" t="str">
        <f aca="false">IF(L172&gt;0,"НУ","")</f>
        <v/>
      </c>
      <c r="M171" s="183" t="str">
        <f aca="false">IF(M172&gt;0,"НУ","")</f>
        <v/>
      </c>
      <c r="N171" s="183" t="str">
        <f aca="false">IF(N172&gt;0,"НУ","")</f>
        <v/>
      </c>
      <c r="O171" s="183" t="str">
        <f aca="false">IF(O172&gt;0,"НУ","")</f>
        <v/>
      </c>
      <c r="P171" s="183" t="str">
        <f aca="false">IF(P172&gt;0,"НУ","")</f>
        <v/>
      </c>
      <c r="Q171" s="183" t="str">
        <f aca="false">IF(Q172&gt;0,"НУ","")</f>
        <v/>
      </c>
      <c r="R171" s="183" t="str">
        <f aca="false">IF(R172&gt;0,"НУ","")</f>
        <v/>
      </c>
      <c r="S171" s="183" t="str">
        <f aca="false">IF(S172&gt;0,"НУ","")</f>
        <v/>
      </c>
      <c r="T171" s="183" t="str">
        <f aca="false">IF(T172&gt;0,"НУ","")</f>
        <v/>
      </c>
      <c r="U171" s="183" t="str">
        <f aca="false">IF(U172&gt;0,"НУ","")</f>
        <v/>
      </c>
      <c r="V171" s="183" t="str">
        <f aca="false">IF(V172&gt;0,"НУ","")</f>
        <v/>
      </c>
      <c r="W171" s="183" t="str">
        <f aca="false">IF(W172&gt;0,"НУ","")</f>
        <v/>
      </c>
      <c r="X171" s="183" t="str">
        <f aca="false">IF(X172&gt;0,"НУ","")</f>
        <v/>
      </c>
      <c r="Y171" s="183" t="str">
        <f aca="false">IF(Y172&gt;0,"НУ","")</f>
        <v/>
      </c>
      <c r="Z171" s="183" t="str">
        <f aca="false">IF(Z172&gt;0,"НУ","")</f>
        <v/>
      </c>
      <c r="AA171" s="183" t="str">
        <f aca="false">IF(AA172&gt;0,"НУ","")</f>
        <v/>
      </c>
      <c r="AB171" s="183" t="str">
        <f aca="false">IF(AB172&gt;0,"НУ","")</f>
        <v/>
      </c>
      <c r="AC171" s="183" t="str">
        <f aca="false">IF(AC172&gt;0,"НУ","")</f>
        <v/>
      </c>
      <c r="AD171" s="183" t="str">
        <f aca="false">IF(AD172&gt;0,"НУ","")</f>
        <v/>
      </c>
      <c r="AE171" s="183" t="str">
        <f aca="false">IF(AE172&gt;0,"НУ","")</f>
        <v/>
      </c>
      <c r="AF171" s="183" t="str">
        <f aca="false">IF(AF172&gt;0,"НУ","")</f>
        <v/>
      </c>
      <c r="AG171" s="183" t="str">
        <f aca="false">IF(AG172&gt;0,"НУ","")</f>
        <v/>
      </c>
      <c r="AH171" s="183" t="str">
        <f aca="false">IF(AH172&gt;0,"НУ","")</f>
        <v/>
      </c>
      <c r="AI171" s="183" t="str">
        <f aca="false">IF(AI172&gt;0,"НУ","")</f>
        <v/>
      </c>
      <c r="AJ171" s="183" t="str">
        <f aca="false">IF(AJ172&gt;0,"НУ","")</f>
        <v/>
      </c>
      <c r="AK171" s="93"/>
      <c r="AL171" s="94"/>
      <c r="AM171" s="95"/>
      <c r="AN171" s="96"/>
      <c r="AO171" s="70"/>
      <c r="AP171" s="70"/>
      <c r="AQ171" s="70"/>
      <c r="AR171" s="98"/>
      <c r="AS171" s="98"/>
      <c r="AT171" s="98"/>
      <c r="AU171" s="98"/>
      <c r="AV171" s="98"/>
      <c r="AW171" s="98"/>
      <c r="AX171" s="98"/>
      <c r="AY171" s="99"/>
      <c r="AZ171" s="99"/>
      <c r="BA171" s="73"/>
    </row>
    <row r="172" customFormat="false" ht="13.5" hidden="false" customHeight="true" outlineLevel="0" collapsed="false">
      <c r="A172" s="57"/>
      <c r="B172" s="58"/>
      <c r="C172" s="102"/>
      <c r="D172" s="60"/>
      <c r="E172" s="101"/>
      <c r="F172" s="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  <c r="X172" s="187"/>
      <c r="Y172" s="187"/>
      <c r="Z172" s="187"/>
      <c r="AA172" s="187"/>
      <c r="AB172" s="187"/>
      <c r="AC172" s="187"/>
      <c r="AD172" s="187"/>
      <c r="AE172" s="187"/>
      <c r="AF172" s="187"/>
      <c r="AG172" s="187"/>
      <c r="AH172" s="187"/>
      <c r="AI172" s="187"/>
      <c r="AJ172" s="187"/>
      <c r="AK172" s="93"/>
      <c r="AL172" s="94"/>
      <c r="AM172" s="95"/>
      <c r="AN172" s="96"/>
      <c r="AO172" s="70"/>
      <c r="AP172" s="70"/>
      <c r="AQ172" s="70"/>
      <c r="AR172" s="98"/>
      <c r="AS172" s="98"/>
      <c r="AT172" s="98"/>
      <c r="AU172" s="98"/>
      <c r="AV172" s="98"/>
      <c r="AW172" s="98"/>
      <c r="AX172" s="98"/>
      <c r="AY172" s="99"/>
      <c r="AZ172" s="99"/>
      <c r="BA172" s="73"/>
    </row>
    <row r="173" customFormat="false" ht="12.75" hidden="false" customHeight="true" outlineLevel="0" collapsed="false">
      <c r="A173" s="57" t="n">
        <v>41</v>
      </c>
      <c r="B173" s="58" t="str">
        <f aca="false">IFERROR(VLOOKUP($C173,Списки!$A$1:$C$3999,2,0),"")</f>
        <v/>
      </c>
      <c r="C173" s="102"/>
      <c r="D173" s="60" t="str">
        <f aca="false">IFERROR(VLOOKUP($C173,Списки!$A$1:$C$3999,3,0),"")</f>
        <v/>
      </c>
      <c r="E173" s="92"/>
      <c r="F173" s="61" t="str">
        <f aca="false">VLOOKUP(F$11,Графік!$I$5:$L$32,3,0)</f>
        <v>Р</v>
      </c>
      <c r="G173" s="62" t="str">
        <f aca="false">VLOOKUP(G$11,Графік!$I$5:$L$32,3,0)</f>
        <v>Р</v>
      </c>
      <c r="H173" s="62" t="str">
        <f aca="false">VLOOKUP(H$11,Графік!$I$5:$L$32,3,0)</f>
        <v>Р</v>
      </c>
      <c r="I173" s="62" t="str">
        <f aca="false">VLOOKUP(I$11,Графік!$I$5:$L$32,3,0)</f>
        <v>Р</v>
      </c>
      <c r="J173" s="62" t="str">
        <f aca="false">VLOOKUP(J$11,Графік!$I$5:$L$32,3,0)</f>
        <v>ВВ</v>
      </c>
      <c r="K173" s="62" t="str">
        <f aca="false">VLOOKUP(K$11,Графік!$I$5:$L$32,3,0)</f>
        <v>ВВ</v>
      </c>
      <c r="L173" s="62" t="str">
        <f aca="false">VLOOKUP(L$11,Графік!$I$5:$L$32,3,0)</f>
        <v>Р</v>
      </c>
      <c r="M173" s="62" t="str">
        <f aca="false">VLOOKUP(M$11,Графік!$I$5:$L$32,3,0)</f>
        <v>Р</v>
      </c>
      <c r="N173" s="62" t="str">
        <f aca="false">VLOOKUP(N$11,Графік!$I$5:$L$32,3,0)</f>
        <v>Р</v>
      </c>
      <c r="O173" s="62" t="str">
        <f aca="false">VLOOKUP(O$11,Графік!$I$5:$L$32,3,0)</f>
        <v>Р</v>
      </c>
      <c r="P173" s="62" t="str">
        <f aca="false">VLOOKUP(P$11,Графік!$I$5:$L$32,3,0)</f>
        <v>ВВ</v>
      </c>
      <c r="Q173" s="62" t="str">
        <f aca="false">VLOOKUP(Q$11,Графік!$I$5:$L$32,3,0)</f>
        <v>ВВ</v>
      </c>
      <c r="R173" s="62" t="str">
        <f aca="false">VLOOKUP(R$11,Графік!$I$5:$L$32,3,0)</f>
        <v>Р</v>
      </c>
      <c r="S173" s="62" t="str">
        <f aca="false">VLOOKUP(S$11,Графік!$I$5:$L$32,3,0)</f>
        <v>Р</v>
      </c>
      <c r="T173" s="62" t="str">
        <f aca="false">VLOOKUP(T$11,Графік!$I$5:$L$32,3,0)</f>
        <v>Р</v>
      </c>
      <c r="U173" s="62" t="str">
        <f aca="false">VLOOKUP(U$11,Графік!$I$5:$L$32,3,0)</f>
        <v>Р</v>
      </c>
      <c r="V173" s="62" t="str">
        <f aca="false">VLOOKUP(V$11,Графік!$I$5:$L$32,3,0)</f>
        <v>ВВ</v>
      </c>
      <c r="W173" s="62" t="str">
        <f aca="false">VLOOKUP(W$11,Графік!$I$5:$L$32,3,0)</f>
        <v>ВВ</v>
      </c>
      <c r="X173" s="62" t="str">
        <f aca="false">VLOOKUP(X$11,Графік!$I$5:$L$32,3,0)</f>
        <v>Р</v>
      </c>
      <c r="Y173" s="62" t="str">
        <f aca="false">VLOOKUP(Y$11,Графік!$I$5:$L$32,3,0)</f>
        <v>Р</v>
      </c>
      <c r="Z173" s="62" t="str">
        <f aca="false">VLOOKUP(Z$11,Графік!$I$5:$L$32,3,0)</f>
        <v>Р</v>
      </c>
      <c r="AA173" s="62" t="str">
        <f aca="false">VLOOKUP(AA$11,Графік!$I$5:$L$32,3,0)</f>
        <v>Р</v>
      </c>
      <c r="AB173" s="62" t="str">
        <f aca="false">VLOOKUP(AB$11,Графік!$I$5:$L$32,3,0)</f>
        <v>ВВ</v>
      </c>
      <c r="AC173" s="62" t="str">
        <f aca="false">VLOOKUP(AC$11,Графік!$I$5:$L$32,3,0)</f>
        <v>ВВ</v>
      </c>
      <c r="AD173" s="62" t="str">
        <f aca="false">VLOOKUP(AD$11,Графік!$I$5:$L$32,3,0)</f>
        <v>Р</v>
      </c>
      <c r="AE173" s="62" t="str">
        <f aca="false">VLOOKUP(AE$11,Графік!$I$5:$L$32,3,0)</f>
        <v>Р</v>
      </c>
      <c r="AF173" s="62" t="str">
        <f aca="false">VLOOKUP(AF$11,Графік!$I$5:$L$32,3,0)</f>
        <v>Р</v>
      </c>
      <c r="AG173" s="62" t="str">
        <f aca="false">VLOOKUP(AG$11,Графік!$I$5:$L$32,3,0)</f>
        <v>Р</v>
      </c>
      <c r="AH173" s="62"/>
      <c r="AI173" s="62"/>
      <c r="AJ173" s="62"/>
      <c r="AK173" s="93" t="n">
        <f aca="false">SUMIF($F173:$AJ176,"Р",$F174:$AJ174)</f>
        <v>160</v>
      </c>
      <c r="AL173" s="94" t="n">
        <f aca="false">SUMIF($F175:$AJ176,"НУ",$F176:$AJ176)</f>
        <v>0</v>
      </c>
      <c r="AM173" s="95" t="n">
        <f aca="false">SUMIF(F173:AJ176,"РВ",F174:AJ174)</f>
        <v>0</v>
      </c>
      <c r="AN173" s="96" t="n">
        <f aca="false">AK173+AL173+AM173</f>
        <v>160</v>
      </c>
      <c r="AO173" s="70" t="n">
        <f aca="false">COUNTIF($F173:$AJ176,"=Р")</f>
        <v>20</v>
      </c>
      <c r="AP173" s="97" t="n">
        <f aca="false">COUNTIF($F173:$AJ176,"=ВВ")</f>
        <v>8</v>
      </c>
      <c r="AQ173" s="97" t="n">
        <f aca="false">COUNTIF($F173:$AJ176,"=В")</f>
        <v>0</v>
      </c>
      <c r="AR173" s="98" t="n">
        <f aca="false">COUNTIF($F173:$AJ176,"=НА")</f>
        <v>0</v>
      </c>
      <c r="AS173" s="98" t="n">
        <f aca="false">COUNTIF(F173:AJ176,"=ТН")</f>
        <v>0</v>
      </c>
      <c r="AT173" s="98" t="n">
        <f aca="false">COUNTIF($F173:$AJ176,"=ВД")</f>
        <v>0</v>
      </c>
      <c r="AU173" s="98" t="n">
        <f aca="false">COUNTIF($F173:$AJ176,"=ВП")</f>
        <v>0</v>
      </c>
      <c r="AV173" s="98" t="n">
        <f aca="false">COUNTIF($F173:$AJ176,"=ДД")</f>
        <v>0</v>
      </c>
      <c r="AW173" s="98" t="n">
        <f aca="false">COUNTIF($F173:$AJ176,"=П")</f>
        <v>0</v>
      </c>
      <c r="AX173" s="98" t="n">
        <f aca="false">COUNTIF($F173:$AJ176,"=ПР")</f>
        <v>0</v>
      </c>
      <c r="AY173" s="99" t="n">
        <f aca="false">COUNTIF($F173:$AJ176,"=І")</f>
        <v>0</v>
      </c>
      <c r="AZ173" s="99" t="n">
        <f aca="false">COUNTIF($F173:$AJ176,"=НЗ")</f>
        <v>0</v>
      </c>
      <c r="BA173" s="73" t="str">
        <f aca="false">IF(C173&gt;1,Графік!$L$36,"")</f>
        <v/>
      </c>
    </row>
    <row r="174" customFormat="false" ht="12.75" hidden="false" customHeight="true" outlineLevel="0" collapsed="false">
      <c r="A174" s="57"/>
      <c r="B174" s="58"/>
      <c r="C174" s="102"/>
      <c r="D174" s="60"/>
      <c r="E174" s="100"/>
      <c r="F174" s="75" t="n">
        <f aca="false">IF(F173="Р",8,"")</f>
        <v>8</v>
      </c>
      <c r="G174" s="170" t="n">
        <f aca="false">IF(G173="Р",8,"")</f>
        <v>8</v>
      </c>
      <c r="H174" s="170" t="n">
        <f aca="false">IF(H173="Р",8,"")</f>
        <v>8</v>
      </c>
      <c r="I174" s="170" t="n">
        <f aca="false">IF(I173="Р",8,"")</f>
        <v>8</v>
      </c>
      <c r="J174" s="170" t="str">
        <f aca="false">IF(J173="Р",8,"")</f>
        <v/>
      </c>
      <c r="K174" s="170" t="str">
        <f aca="false">IF(K173="Р",8,"")</f>
        <v/>
      </c>
      <c r="L174" s="170" t="n">
        <f aca="false">IF(L173="Р",8,"")</f>
        <v>8</v>
      </c>
      <c r="M174" s="170" t="n">
        <f aca="false">IF(M173="Р",8,"")</f>
        <v>8</v>
      </c>
      <c r="N174" s="170" t="n">
        <f aca="false">IF(N173="Р",8,"")</f>
        <v>8</v>
      </c>
      <c r="O174" s="170" t="n">
        <f aca="false">IF(O173="Р",8,"")</f>
        <v>8</v>
      </c>
      <c r="P174" s="170" t="str">
        <f aca="false">IF(P173="Р",8,"")</f>
        <v/>
      </c>
      <c r="Q174" s="170" t="str">
        <f aca="false">IF(Q173="Р",8,"")</f>
        <v/>
      </c>
      <c r="R174" s="170" t="n">
        <f aca="false">IF(R173="Р",8,"")</f>
        <v>8</v>
      </c>
      <c r="S174" s="170" t="n">
        <f aca="false">IF(S173="Р",8,"")</f>
        <v>8</v>
      </c>
      <c r="T174" s="170" t="n">
        <f aca="false">IF(T173="Р",8,"")</f>
        <v>8</v>
      </c>
      <c r="U174" s="170" t="n">
        <f aca="false">IF(U173="Р",8,"")</f>
        <v>8</v>
      </c>
      <c r="V174" s="170" t="str">
        <f aca="false">IF(V173="Р",8,"")</f>
        <v/>
      </c>
      <c r="W174" s="170" t="str">
        <f aca="false">IF(W173="Р",8,"")</f>
        <v/>
      </c>
      <c r="X174" s="170" t="n">
        <f aca="false">IF(X173="Р",8,"")</f>
        <v>8</v>
      </c>
      <c r="Y174" s="170" t="n">
        <f aca="false">IF(Y173="Р",8,"")</f>
        <v>8</v>
      </c>
      <c r="Z174" s="170" t="n">
        <f aca="false">IF(Z173="Р",8,"")</f>
        <v>8</v>
      </c>
      <c r="AA174" s="170" t="n">
        <f aca="false">IF(AA173="Р",8,"")</f>
        <v>8</v>
      </c>
      <c r="AB174" s="170" t="str">
        <f aca="false">IF(AB173="Р",8,"")</f>
        <v/>
      </c>
      <c r="AC174" s="170" t="str">
        <f aca="false">IF(AC173="Р",8,"")</f>
        <v/>
      </c>
      <c r="AD174" s="170" t="n">
        <f aca="false">IF(AD173="Р",8,"")</f>
        <v>8</v>
      </c>
      <c r="AE174" s="170" t="n">
        <f aca="false">IF(AE173="Р",8,"")</f>
        <v>8</v>
      </c>
      <c r="AF174" s="170" t="n">
        <f aca="false">IF(AF173="Р",8,"")</f>
        <v>8</v>
      </c>
      <c r="AG174" s="170" t="n">
        <f aca="false">IF(AG173="Р",8,"")</f>
        <v>8</v>
      </c>
      <c r="AH174" s="170"/>
      <c r="AI174" s="170"/>
      <c r="AJ174" s="170"/>
      <c r="AK174" s="93"/>
      <c r="AL174" s="94"/>
      <c r="AM174" s="95"/>
      <c r="AN174" s="96"/>
      <c r="AO174" s="70"/>
      <c r="AP174" s="70"/>
      <c r="AQ174" s="70"/>
      <c r="AR174" s="98"/>
      <c r="AS174" s="98"/>
      <c r="AT174" s="98"/>
      <c r="AU174" s="98"/>
      <c r="AV174" s="98"/>
      <c r="AW174" s="98"/>
      <c r="AX174" s="98"/>
      <c r="AY174" s="99"/>
      <c r="AZ174" s="99"/>
      <c r="BA174" s="73"/>
    </row>
    <row r="175" customFormat="false" ht="12.75" hidden="false" customHeight="true" outlineLevel="0" collapsed="false">
      <c r="A175" s="57"/>
      <c r="B175" s="58"/>
      <c r="C175" s="102"/>
      <c r="D175" s="60"/>
      <c r="E175" s="100"/>
      <c r="F175" s="81" t="str">
        <f aca="false">IF(F176&gt;0,"НУ","")</f>
        <v/>
      </c>
      <c r="G175" s="183" t="str">
        <f aca="false">IF(G176&gt;0,"НУ","")</f>
        <v/>
      </c>
      <c r="H175" s="183" t="str">
        <f aca="false">IF(H176&gt;0,"НУ","")</f>
        <v/>
      </c>
      <c r="I175" s="183" t="str">
        <f aca="false">IF(I176&gt;0,"НУ","")</f>
        <v/>
      </c>
      <c r="J175" s="183" t="str">
        <f aca="false">IF(J176&gt;0,"НУ","")</f>
        <v/>
      </c>
      <c r="K175" s="183" t="str">
        <f aca="false">IF(K176&gt;0,"НУ","")</f>
        <v/>
      </c>
      <c r="L175" s="183" t="str">
        <f aca="false">IF(L176&gt;0,"НУ","")</f>
        <v/>
      </c>
      <c r="M175" s="183" t="str">
        <f aca="false">IF(M176&gt;0,"НУ","")</f>
        <v/>
      </c>
      <c r="N175" s="183" t="str">
        <f aca="false">IF(N176&gt;0,"НУ","")</f>
        <v/>
      </c>
      <c r="O175" s="183" t="str">
        <f aca="false">IF(O176&gt;0,"НУ","")</f>
        <v/>
      </c>
      <c r="P175" s="183" t="str">
        <f aca="false">IF(P176&gt;0,"НУ","")</f>
        <v/>
      </c>
      <c r="Q175" s="183" t="str">
        <f aca="false">IF(Q176&gt;0,"НУ","")</f>
        <v/>
      </c>
      <c r="R175" s="183" t="str">
        <f aca="false">IF(R176&gt;0,"НУ","")</f>
        <v/>
      </c>
      <c r="S175" s="183" t="str">
        <f aca="false">IF(S176&gt;0,"НУ","")</f>
        <v/>
      </c>
      <c r="T175" s="183" t="str">
        <f aca="false">IF(T176&gt;0,"НУ","")</f>
        <v/>
      </c>
      <c r="U175" s="183" t="str">
        <f aca="false">IF(U176&gt;0,"НУ","")</f>
        <v/>
      </c>
      <c r="V175" s="183" t="str">
        <f aca="false">IF(V176&gt;0,"НУ","")</f>
        <v/>
      </c>
      <c r="W175" s="183" t="str">
        <f aca="false">IF(W176&gt;0,"НУ","")</f>
        <v/>
      </c>
      <c r="X175" s="183" t="str">
        <f aca="false">IF(X176&gt;0,"НУ","")</f>
        <v/>
      </c>
      <c r="Y175" s="183" t="str">
        <f aca="false">IF(Y176&gt;0,"НУ","")</f>
        <v/>
      </c>
      <c r="Z175" s="183" t="str">
        <f aca="false">IF(Z176&gt;0,"НУ","")</f>
        <v/>
      </c>
      <c r="AA175" s="183" t="str">
        <f aca="false">IF(AA176&gt;0,"НУ","")</f>
        <v/>
      </c>
      <c r="AB175" s="183" t="str">
        <f aca="false">IF(AB176&gt;0,"НУ","")</f>
        <v/>
      </c>
      <c r="AC175" s="183" t="str">
        <f aca="false">IF(AC176&gt;0,"НУ","")</f>
        <v/>
      </c>
      <c r="AD175" s="183" t="str">
        <f aca="false">IF(AD176&gt;0,"НУ","")</f>
        <v/>
      </c>
      <c r="AE175" s="183" t="str">
        <f aca="false">IF(AE176&gt;0,"НУ","")</f>
        <v/>
      </c>
      <c r="AF175" s="183" t="str">
        <f aca="false">IF(AF176&gt;0,"НУ","")</f>
        <v/>
      </c>
      <c r="AG175" s="183" t="str">
        <f aca="false">IF(AG176&gt;0,"НУ","")</f>
        <v/>
      </c>
      <c r="AH175" s="183" t="str">
        <f aca="false">IF(AH176&gt;0,"НУ","")</f>
        <v/>
      </c>
      <c r="AI175" s="183" t="str">
        <f aca="false">IF(AI176&gt;0,"НУ","")</f>
        <v/>
      </c>
      <c r="AJ175" s="183" t="str">
        <f aca="false">IF(AJ176&gt;0,"НУ","")</f>
        <v/>
      </c>
      <c r="AK175" s="93"/>
      <c r="AL175" s="94"/>
      <c r="AM175" s="95"/>
      <c r="AN175" s="96"/>
      <c r="AO175" s="70"/>
      <c r="AP175" s="70"/>
      <c r="AQ175" s="70"/>
      <c r="AR175" s="98"/>
      <c r="AS175" s="98"/>
      <c r="AT175" s="98"/>
      <c r="AU175" s="98"/>
      <c r="AV175" s="98"/>
      <c r="AW175" s="98"/>
      <c r="AX175" s="98"/>
      <c r="AY175" s="99"/>
      <c r="AZ175" s="99"/>
      <c r="BA175" s="73"/>
    </row>
    <row r="176" customFormat="false" ht="13.5" hidden="false" customHeight="true" outlineLevel="0" collapsed="false">
      <c r="A176" s="57"/>
      <c r="B176" s="58"/>
      <c r="C176" s="102"/>
      <c r="D176" s="60"/>
      <c r="E176" s="101"/>
      <c r="F176" s="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  <c r="X176" s="187"/>
      <c r="Y176" s="187"/>
      <c r="Z176" s="187"/>
      <c r="AA176" s="187"/>
      <c r="AB176" s="187"/>
      <c r="AC176" s="187"/>
      <c r="AD176" s="187"/>
      <c r="AE176" s="187"/>
      <c r="AF176" s="187"/>
      <c r="AG176" s="187"/>
      <c r="AH176" s="187"/>
      <c r="AI176" s="187"/>
      <c r="AJ176" s="187"/>
      <c r="AK176" s="93"/>
      <c r="AL176" s="94"/>
      <c r="AM176" s="95"/>
      <c r="AN176" s="96"/>
      <c r="AO176" s="70"/>
      <c r="AP176" s="70"/>
      <c r="AQ176" s="70"/>
      <c r="AR176" s="98"/>
      <c r="AS176" s="98"/>
      <c r="AT176" s="98"/>
      <c r="AU176" s="98"/>
      <c r="AV176" s="98"/>
      <c r="AW176" s="98"/>
      <c r="AX176" s="98"/>
      <c r="AY176" s="99"/>
      <c r="AZ176" s="99"/>
      <c r="BA176" s="73"/>
    </row>
    <row r="177" customFormat="false" ht="12.75" hidden="false" customHeight="true" outlineLevel="0" collapsed="false">
      <c r="A177" s="57" t="n">
        <v>42</v>
      </c>
      <c r="B177" s="58" t="str">
        <f aca="false">IFERROR(VLOOKUP($C177,Списки!$A$1:$C$3999,2,0),"")</f>
        <v/>
      </c>
      <c r="C177" s="102"/>
      <c r="D177" s="60" t="str">
        <f aca="false">IFERROR(VLOOKUP($C177,Списки!$A$1:$C$3999,3,0),"")</f>
        <v/>
      </c>
      <c r="E177" s="92"/>
      <c r="F177" s="61" t="str">
        <f aca="false">VLOOKUP(F$11,Графік!$I$5:$L$32,3,0)</f>
        <v>Р</v>
      </c>
      <c r="G177" s="62" t="str">
        <f aca="false">VLOOKUP(G$11,Графік!$I$5:$L$32,3,0)</f>
        <v>Р</v>
      </c>
      <c r="H177" s="62" t="str">
        <f aca="false">VLOOKUP(H$11,Графік!$I$5:$L$32,3,0)</f>
        <v>Р</v>
      </c>
      <c r="I177" s="62" t="str">
        <f aca="false">VLOOKUP(I$11,Графік!$I$5:$L$32,3,0)</f>
        <v>Р</v>
      </c>
      <c r="J177" s="62" t="str">
        <f aca="false">VLOOKUP(J$11,Графік!$I$5:$L$32,3,0)</f>
        <v>ВВ</v>
      </c>
      <c r="K177" s="62" t="str">
        <f aca="false">VLOOKUP(K$11,Графік!$I$5:$L$32,3,0)</f>
        <v>ВВ</v>
      </c>
      <c r="L177" s="62" t="str">
        <f aca="false">VLOOKUP(L$11,Графік!$I$5:$L$32,3,0)</f>
        <v>Р</v>
      </c>
      <c r="M177" s="62" t="str">
        <f aca="false">VLOOKUP(M$11,Графік!$I$5:$L$32,3,0)</f>
        <v>Р</v>
      </c>
      <c r="N177" s="62" t="str">
        <f aca="false">VLOOKUP(N$11,Графік!$I$5:$L$32,3,0)</f>
        <v>Р</v>
      </c>
      <c r="O177" s="62" t="str">
        <f aca="false">VLOOKUP(O$11,Графік!$I$5:$L$32,3,0)</f>
        <v>Р</v>
      </c>
      <c r="P177" s="62" t="str">
        <f aca="false">VLOOKUP(P$11,Графік!$I$5:$L$32,3,0)</f>
        <v>ВВ</v>
      </c>
      <c r="Q177" s="62" t="str">
        <f aca="false">VLOOKUP(Q$11,Графік!$I$5:$L$32,3,0)</f>
        <v>ВВ</v>
      </c>
      <c r="R177" s="62" t="str">
        <f aca="false">VLOOKUP(R$11,Графік!$I$5:$L$32,3,0)</f>
        <v>Р</v>
      </c>
      <c r="S177" s="62" t="str">
        <f aca="false">VLOOKUP(S$11,Графік!$I$5:$L$32,3,0)</f>
        <v>Р</v>
      </c>
      <c r="T177" s="62" t="str">
        <f aca="false">VLOOKUP(T$11,Графік!$I$5:$L$32,3,0)</f>
        <v>Р</v>
      </c>
      <c r="U177" s="62" t="str">
        <f aca="false">VLOOKUP(U$11,Графік!$I$5:$L$32,3,0)</f>
        <v>Р</v>
      </c>
      <c r="V177" s="62" t="str">
        <f aca="false">VLOOKUP(V$11,Графік!$I$5:$L$32,3,0)</f>
        <v>ВВ</v>
      </c>
      <c r="W177" s="62" t="str">
        <f aca="false">VLOOKUP(W$11,Графік!$I$5:$L$32,3,0)</f>
        <v>ВВ</v>
      </c>
      <c r="X177" s="62" t="str">
        <f aca="false">VLOOKUP(X$11,Графік!$I$5:$L$32,3,0)</f>
        <v>Р</v>
      </c>
      <c r="Y177" s="62" t="str">
        <f aca="false">VLOOKUP(Y$11,Графік!$I$5:$L$32,3,0)</f>
        <v>Р</v>
      </c>
      <c r="Z177" s="62" t="str">
        <f aca="false">VLOOKUP(Z$11,Графік!$I$5:$L$32,3,0)</f>
        <v>Р</v>
      </c>
      <c r="AA177" s="62" t="str">
        <f aca="false">VLOOKUP(AA$11,Графік!$I$5:$L$32,3,0)</f>
        <v>Р</v>
      </c>
      <c r="AB177" s="62" t="str">
        <f aca="false">VLOOKUP(AB$11,Графік!$I$5:$L$32,3,0)</f>
        <v>ВВ</v>
      </c>
      <c r="AC177" s="62" t="str">
        <f aca="false">VLOOKUP(AC$11,Графік!$I$5:$L$32,3,0)</f>
        <v>ВВ</v>
      </c>
      <c r="AD177" s="62" t="str">
        <f aca="false">VLOOKUP(AD$11,Графік!$I$5:$L$32,3,0)</f>
        <v>Р</v>
      </c>
      <c r="AE177" s="62" t="str">
        <f aca="false">VLOOKUP(AE$11,Графік!$I$5:$L$32,3,0)</f>
        <v>Р</v>
      </c>
      <c r="AF177" s="62" t="str">
        <f aca="false">VLOOKUP(AF$11,Графік!$I$5:$L$32,3,0)</f>
        <v>Р</v>
      </c>
      <c r="AG177" s="62" t="str">
        <f aca="false">VLOOKUP(AG$11,Графік!$I$5:$L$32,3,0)</f>
        <v>Р</v>
      </c>
      <c r="AH177" s="62"/>
      <c r="AI177" s="62"/>
      <c r="AJ177" s="62"/>
      <c r="AK177" s="93" t="n">
        <f aca="false">SUMIF($F177:$AJ180,"Р",$F178:$AJ178)</f>
        <v>160</v>
      </c>
      <c r="AL177" s="94" t="n">
        <f aca="false">SUMIF($F179:$AJ180,"НУ",$F180:$AJ180)</f>
        <v>0</v>
      </c>
      <c r="AM177" s="95" t="n">
        <f aca="false">SUMIF(F177:AJ180,"РВ",F178:AJ178)</f>
        <v>0</v>
      </c>
      <c r="AN177" s="96" t="n">
        <f aca="false">AK177+AL177+AM177</f>
        <v>160</v>
      </c>
      <c r="AO177" s="70" t="n">
        <f aca="false">COUNTIF($F177:$AJ180,"=Р")</f>
        <v>20</v>
      </c>
      <c r="AP177" s="97" t="n">
        <f aca="false">COUNTIF($F177:$AJ180,"=ВВ")</f>
        <v>8</v>
      </c>
      <c r="AQ177" s="97" t="n">
        <f aca="false">COUNTIF($F177:$AJ180,"=В")</f>
        <v>0</v>
      </c>
      <c r="AR177" s="98" t="n">
        <f aca="false">COUNTIF($F177:$AJ180,"=НА")</f>
        <v>0</v>
      </c>
      <c r="AS177" s="98" t="n">
        <f aca="false">COUNTIF(F177:AJ180,"=ТН")</f>
        <v>0</v>
      </c>
      <c r="AT177" s="98" t="n">
        <f aca="false">COUNTIF($F177:$AJ180,"=ВД")</f>
        <v>0</v>
      </c>
      <c r="AU177" s="98" t="n">
        <f aca="false">COUNTIF($F177:$AJ180,"=ВП")</f>
        <v>0</v>
      </c>
      <c r="AV177" s="98" t="n">
        <f aca="false">COUNTIF($F177:$AJ180,"=ДД")</f>
        <v>0</v>
      </c>
      <c r="AW177" s="98" t="n">
        <f aca="false">COUNTIF($F177:$AJ180,"=П")</f>
        <v>0</v>
      </c>
      <c r="AX177" s="98" t="n">
        <f aca="false">COUNTIF($F177:$AJ180,"=ПР")</f>
        <v>0</v>
      </c>
      <c r="AY177" s="99" t="n">
        <f aca="false">COUNTIF($F177:$AJ180,"=І")</f>
        <v>0</v>
      </c>
      <c r="AZ177" s="99" t="n">
        <f aca="false">COUNTIF($F177:$AJ180,"=НЗ")</f>
        <v>0</v>
      </c>
      <c r="BA177" s="73" t="str">
        <f aca="false">IF(C177&gt;1,Графік!$L$36,"")</f>
        <v/>
      </c>
    </row>
    <row r="178" customFormat="false" ht="12.75" hidden="false" customHeight="true" outlineLevel="0" collapsed="false">
      <c r="A178" s="57"/>
      <c r="B178" s="58"/>
      <c r="C178" s="102"/>
      <c r="D178" s="60"/>
      <c r="E178" s="100"/>
      <c r="F178" s="75" t="n">
        <f aca="false">IF(F177="Р",8,"")</f>
        <v>8</v>
      </c>
      <c r="G178" s="170" t="n">
        <f aca="false">IF(G177="Р",8,"")</f>
        <v>8</v>
      </c>
      <c r="H178" s="170" t="n">
        <f aca="false">IF(H177="Р",8,"")</f>
        <v>8</v>
      </c>
      <c r="I178" s="170" t="n">
        <f aca="false">IF(I177="Р",8,"")</f>
        <v>8</v>
      </c>
      <c r="J178" s="170" t="str">
        <f aca="false">IF(J177="Р",8,"")</f>
        <v/>
      </c>
      <c r="K178" s="170" t="str">
        <f aca="false">IF(K177="Р",8,"")</f>
        <v/>
      </c>
      <c r="L178" s="170" t="n">
        <f aca="false">IF(L177="Р",8,"")</f>
        <v>8</v>
      </c>
      <c r="M178" s="170" t="n">
        <f aca="false">IF(M177="Р",8,"")</f>
        <v>8</v>
      </c>
      <c r="N178" s="170" t="n">
        <f aca="false">IF(N177="Р",8,"")</f>
        <v>8</v>
      </c>
      <c r="O178" s="170" t="n">
        <f aca="false">IF(O177="Р",8,"")</f>
        <v>8</v>
      </c>
      <c r="P178" s="170" t="str">
        <f aca="false">IF(P177="Р",8,"")</f>
        <v/>
      </c>
      <c r="Q178" s="170" t="str">
        <f aca="false">IF(Q177="Р",8,"")</f>
        <v/>
      </c>
      <c r="R178" s="170" t="n">
        <f aca="false">IF(R177="Р",8,"")</f>
        <v>8</v>
      </c>
      <c r="S178" s="170" t="n">
        <f aca="false">IF(S177="Р",8,"")</f>
        <v>8</v>
      </c>
      <c r="T178" s="170" t="n">
        <f aca="false">IF(T177="Р",8,"")</f>
        <v>8</v>
      </c>
      <c r="U178" s="170" t="n">
        <f aca="false">IF(U177="Р",8,"")</f>
        <v>8</v>
      </c>
      <c r="V178" s="170" t="str">
        <f aca="false">IF(V177="Р",8,"")</f>
        <v/>
      </c>
      <c r="W178" s="170" t="str">
        <f aca="false">IF(W177="Р",8,"")</f>
        <v/>
      </c>
      <c r="X178" s="170" t="n">
        <f aca="false">IF(X177="Р",8,"")</f>
        <v>8</v>
      </c>
      <c r="Y178" s="170" t="n">
        <f aca="false">IF(Y177="Р",8,"")</f>
        <v>8</v>
      </c>
      <c r="Z178" s="170" t="n">
        <f aca="false">IF(Z177="Р",8,"")</f>
        <v>8</v>
      </c>
      <c r="AA178" s="170" t="n">
        <f aca="false">IF(AA177="Р",8,"")</f>
        <v>8</v>
      </c>
      <c r="AB178" s="170" t="str">
        <f aca="false">IF(AB177="Р",8,"")</f>
        <v/>
      </c>
      <c r="AC178" s="170" t="str">
        <f aca="false">IF(AC177="Р",8,"")</f>
        <v/>
      </c>
      <c r="AD178" s="170" t="n">
        <f aca="false">IF(AD177="Р",8,"")</f>
        <v>8</v>
      </c>
      <c r="AE178" s="170" t="n">
        <f aca="false">IF(AE177="Р",8,"")</f>
        <v>8</v>
      </c>
      <c r="AF178" s="170" t="n">
        <f aca="false">IF(AF177="Р",8,"")</f>
        <v>8</v>
      </c>
      <c r="AG178" s="170" t="n">
        <f aca="false">IF(AG177="Р",8,"")</f>
        <v>8</v>
      </c>
      <c r="AH178" s="170"/>
      <c r="AI178" s="170"/>
      <c r="AJ178" s="170"/>
      <c r="AK178" s="93"/>
      <c r="AL178" s="94"/>
      <c r="AM178" s="95"/>
      <c r="AN178" s="96"/>
      <c r="AO178" s="70"/>
      <c r="AP178" s="70"/>
      <c r="AQ178" s="70"/>
      <c r="AR178" s="98"/>
      <c r="AS178" s="98"/>
      <c r="AT178" s="98"/>
      <c r="AU178" s="98"/>
      <c r="AV178" s="98"/>
      <c r="AW178" s="98"/>
      <c r="AX178" s="98"/>
      <c r="AY178" s="99"/>
      <c r="AZ178" s="99"/>
      <c r="BA178" s="73"/>
    </row>
    <row r="179" customFormat="false" ht="12.75" hidden="false" customHeight="true" outlineLevel="0" collapsed="false">
      <c r="A179" s="57"/>
      <c r="B179" s="58"/>
      <c r="C179" s="102"/>
      <c r="D179" s="60"/>
      <c r="E179" s="100"/>
      <c r="F179" s="81" t="str">
        <f aca="false">IF(F180&gt;0,"НУ","")</f>
        <v/>
      </c>
      <c r="G179" s="183" t="str">
        <f aca="false">IF(G180&gt;0,"НУ","")</f>
        <v/>
      </c>
      <c r="H179" s="183" t="str">
        <f aca="false">IF(H180&gt;0,"НУ","")</f>
        <v/>
      </c>
      <c r="I179" s="183" t="str">
        <f aca="false">IF(I180&gt;0,"НУ","")</f>
        <v/>
      </c>
      <c r="J179" s="183" t="str">
        <f aca="false">IF(J180&gt;0,"НУ","")</f>
        <v/>
      </c>
      <c r="K179" s="183" t="str">
        <f aca="false">IF(K180&gt;0,"НУ","")</f>
        <v/>
      </c>
      <c r="L179" s="183" t="str">
        <f aca="false">IF(L180&gt;0,"НУ","")</f>
        <v/>
      </c>
      <c r="M179" s="183" t="str">
        <f aca="false">IF(M180&gt;0,"НУ","")</f>
        <v/>
      </c>
      <c r="N179" s="183" t="str">
        <f aca="false">IF(N180&gt;0,"НУ","")</f>
        <v/>
      </c>
      <c r="O179" s="183" t="str">
        <f aca="false">IF(O180&gt;0,"НУ","")</f>
        <v/>
      </c>
      <c r="P179" s="183" t="str">
        <f aca="false">IF(P180&gt;0,"НУ","")</f>
        <v/>
      </c>
      <c r="Q179" s="183" t="str">
        <f aca="false">IF(Q180&gt;0,"НУ","")</f>
        <v/>
      </c>
      <c r="R179" s="183" t="str">
        <f aca="false">IF(R180&gt;0,"НУ","")</f>
        <v/>
      </c>
      <c r="S179" s="183" t="str">
        <f aca="false">IF(S180&gt;0,"НУ","")</f>
        <v/>
      </c>
      <c r="T179" s="183" t="str">
        <f aca="false">IF(T180&gt;0,"НУ","")</f>
        <v/>
      </c>
      <c r="U179" s="183" t="str">
        <f aca="false">IF(U180&gt;0,"НУ","")</f>
        <v/>
      </c>
      <c r="V179" s="183" t="str">
        <f aca="false">IF(V180&gt;0,"НУ","")</f>
        <v/>
      </c>
      <c r="W179" s="183" t="str">
        <f aca="false">IF(W180&gt;0,"НУ","")</f>
        <v/>
      </c>
      <c r="X179" s="183" t="str">
        <f aca="false">IF(X180&gt;0,"НУ","")</f>
        <v/>
      </c>
      <c r="Y179" s="183" t="str">
        <f aca="false">IF(Y180&gt;0,"НУ","")</f>
        <v/>
      </c>
      <c r="Z179" s="183" t="str">
        <f aca="false">IF(Z180&gt;0,"НУ","")</f>
        <v/>
      </c>
      <c r="AA179" s="183" t="str">
        <f aca="false">IF(AA180&gt;0,"НУ","")</f>
        <v/>
      </c>
      <c r="AB179" s="183" t="str">
        <f aca="false">IF(AB180&gt;0,"НУ","")</f>
        <v/>
      </c>
      <c r="AC179" s="183" t="str">
        <f aca="false">IF(AC180&gt;0,"НУ","")</f>
        <v/>
      </c>
      <c r="AD179" s="183" t="str">
        <f aca="false">IF(AD180&gt;0,"НУ","")</f>
        <v/>
      </c>
      <c r="AE179" s="183" t="str">
        <f aca="false">IF(AE180&gt;0,"НУ","")</f>
        <v/>
      </c>
      <c r="AF179" s="183" t="str">
        <f aca="false">IF(AF180&gt;0,"НУ","")</f>
        <v/>
      </c>
      <c r="AG179" s="183" t="str">
        <f aca="false">IF(AG180&gt;0,"НУ","")</f>
        <v/>
      </c>
      <c r="AH179" s="183" t="str">
        <f aca="false">IF(AH180&gt;0,"НУ","")</f>
        <v/>
      </c>
      <c r="AI179" s="183" t="str">
        <f aca="false">IF(AI180&gt;0,"НУ","")</f>
        <v/>
      </c>
      <c r="AJ179" s="183" t="str">
        <f aca="false">IF(AJ180&gt;0,"НУ","")</f>
        <v/>
      </c>
      <c r="AK179" s="93"/>
      <c r="AL179" s="94"/>
      <c r="AM179" s="95"/>
      <c r="AN179" s="96"/>
      <c r="AO179" s="70"/>
      <c r="AP179" s="70"/>
      <c r="AQ179" s="70"/>
      <c r="AR179" s="98"/>
      <c r="AS179" s="98"/>
      <c r="AT179" s="98"/>
      <c r="AU179" s="98"/>
      <c r="AV179" s="98"/>
      <c r="AW179" s="98"/>
      <c r="AX179" s="98"/>
      <c r="AY179" s="99"/>
      <c r="AZ179" s="99"/>
      <c r="BA179" s="73"/>
    </row>
    <row r="180" customFormat="false" ht="13.5" hidden="false" customHeight="true" outlineLevel="0" collapsed="false">
      <c r="A180" s="57"/>
      <c r="B180" s="58"/>
      <c r="C180" s="102"/>
      <c r="D180" s="60"/>
      <c r="E180" s="101"/>
      <c r="F180" s="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  <c r="X180" s="187"/>
      <c r="Y180" s="187"/>
      <c r="Z180" s="187"/>
      <c r="AA180" s="187"/>
      <c r="AB180" s="187"/>
      <c r="AC180" s="187"/>
      <c r="AD180" s="187"/>
      <c r="AE180" s="187"/>
      <c r="AF180" s="187"/>
      <c r="AG180" s="187"/>
      <c r="AH180" s="187"/>
      <c r="AI180" s="187"/>
      <c r="AJ180" s="187"/>
      <c r="AK180" s="93"/>
      <c r="AL180" s="94"/>
      <c r="AM180" s="95"/>
      <c r="AN180" s="96"/>
      <c r="AO180" s="70"/>
      <c r="AP180" s="70"/>
      <c r="AQ180" s="70"/>
      <c r="AR180" s="98"/>
      <c r="AS180" s="98"/>
      <c r="AT180" s="98"/>
      <c r="AU180" s="98"/>
      <c r="AV180" s="98"/>
      <c r="AW180" s="98"/>
      <c r="AX180" s="98"/>
      <c r="AY180" s="99"/>
      <c r="AZ180" s="99"/>
      <c r="BA180" s="73"/>
    </row>
    <row r="181" customFormat="false" ht="12.75" hidden="false" customHeight="true" outlineLevel="0" collapsed="false">
      <c r="A181" s="57" t="n">
        <v>43</v>
      </c>
      <c r="B181" s="58" t="str">
        <f aca="false">IFERROR(VLOOKUP($C181,Списки!$A$1:$C$3999,2,0),"")</f>
        <v/>
      </c>
      <c r="C181" s="102"/>
      <c r="D181" s="60" t="str">
        <f aca="false">IFERROR(VLOOKUP($C181,Списки!$A$1:$C$3999,3,0),"")</f>
        <v/>
      </c>
      <c r="E181" s="92"/>
      <c r="F181" s="61" t="str">
        <f aca="false">VLOOKUP(F$11,Графік!$I$5:$L$32,3,0)</f>
        <v>Р</v>
      </c>
      <c r="G181" s="62" t="str">
        <f aca="false">VLOOKUP(G$11,Графік!$I$5:$L$32,3,0)</f>
        <v>Р</v>
      </c>
      <c r="H181" s="62" t="str">
        <f aca="false">VLOOKUP(H$11,Графік!$I$5:$L$32,3,0)</f>
        <v>Р</v>
      </c>
      <c r="I181" s="62" t="str">
        <f aca="false">VLOOKUP(I$11,Графік!$I$5:$L$32,3,0)</f>
        <v>Р</v>
      </c>
      <c r="J181" s="62" t="str">
        <f aca="false">VLOOKUP(J$11,Графік!$I$5:$L$32,3,0)</f>
        <v>ВВ</v>
      </c>
      <c r="K181" s="62" t="str">
        <f aca="false">VLOOKUP(K$11,Графік!$I$5:$L$32,3,0)</f>
        <v>ВВ</v>
      </c>
      <c r="L181" s="62" t="str">
        <f aca="false">VLOOKUP(L$11,Графік!$I$5:$L$32,3,0)</f>
        <v>Р</v>
      </c>
      <c r="M181" s="62" t="str">
        <f aca="false">VLOOKUP(M$11,Графік!$I$5:$L$32,3,0)</f>
        <v>Р</v>
      </c>
      <c r="N181" s="62" t="str">
        <f aca="false">VLOOKUP(N$11,Графік!$I$5:$L$32,3,0)</f>
        <v>Р</v>
      </c>
      <c r="O181" s="62" t="str">
        <f aca="false">VLOOKUP(O$11,Графік!$I$5:$L$32,3,0)</f>
        <v>Р</v>
      </c>
      <c r="P181" s="62" t="str">
        <f aca="false">VLOOKUP(P$11,Графік!$I$5:$L$32,3,0)</f>
        <v>ВВ</v>
      </c>
      <c r="Q181" s="62" t="str">
        <f aca="false">VLOOKUP(Q$11,Графік!$I$5:$L$32,3,0)</f>
        <v>ВВ</v>
      </c>
      <c r="R181" s="62" t="str">
        <f aca="false">VLOOKUP(R$11,Графік!$I$5:$L$32,3,0)</f>
        <v>Р</v>
      </c>
      <c r="S181" s="62" t="str">
        <f aca="false">VLOOKUP(S$11,Графік!$I$5:$L$32,3,0)</f>
        <v>Р</v>
      </c>
      <c r="T181" s="62" t="str">
        <f aca="false">VLOOKUP(T$11,Графік!$I$5:$L$32,3,0)</f>
        <v>Р</v>
      </c>
      <c r="U181" s="62" t="str">
        <f aca="false">VLOOKUP(U$11,Графік!$I$5:$L$32,3,0)</f>
        <v>Р</v>
      </c>
      <c r="V181" s="62" t="str">
        <f aca="false">VLOOKUP(V$11,Графік!$I$5:$L$32,3,0)</f>
        <v>ВВ</v>
      </c>
      <c r="W181" s="62" t="str">
        <f aca="false">VLOOKUP(W$11,Графік!$I$5:$L$32,3,0)</f>
        <v>ВВ</v>
      </c>
      <c r="X181" s="62" t="str">
        <f aca="false">VLOOKUP(X$11,Графік!$I$5:$L$32,3,0)</f>
        <v>Р</v>
      </c>
      <c r="Y181" s="62" t="str">
        <f aca="false">VLOOKUP(Y$11,Графік!$I$5:$L$32,3,0)</f>
        <v>Р</v>
      </c>
      <c r="Z181" s="62" t="str">
        <f aca="false">VLOOKUP(Z$11,Графік!$I$5:$L$32,3,0)</f>
        <v>Р</v>
      </c>
      <c r="AA181" s="62" t="str">
        <f aca="false">VLOOKUP(AA$11,Графік!$I$5:$L$32,3,0)</f>
        <v>Р</v>
      </c>
      <c r="AB181" s="62" t="str">
        <f aca="false">VLOOKUP(AB$11,Графік!$I$5:$L$32,3,0)</f>
        <v>ВВ</v>
      </c>
      <c r="AC181" s="62" t="str">
        <f aca="false">VLOOKUP(AC$11,Графік!$I$5:$L$32,3,0)</f>
        <v>ВВ</v>
      </c>
      <c r="AD181" s="62" t="str">
        <f aca="false">VLOOKUP(AD$11,Графік!$I$5:$L$32,3,0)</f>
        <v>Р</v>
      </c>
      <c r="AE181" s="62" t="str">
        <f aca="false">VLOOKUP(AE$11,Графік!$I$5:$L$32,3,0)</f>
        <v>Р</v>
      </c>
      <c r="AF181" s="62" t="str">
        <f aca="false">VLOOKUP(AF$11,Графік!$I$5:$L$32,3,0)</f>
        <v>Р</v>
      </c>
      <c r="AG181" s="62" t="str">
        <f aca="false">VLOOKUP(AG$11,Графік!$I$5:$L$32,3,0)</f>
        <v>Р</v>
      </c>
      <c r="AH181" s="62"/>
      <c r="AI181" s="62"/>
      <c r="AJ181" s="62"/>
      <c r="AK181" s="93" t="n">
        <f aca="false">SUMIF($F181:$AJ184,"Р",$F182:$AJ182)</f>
        <v>160</v>
      </c>
      <c r="AL181" s="94" t="n">
        <f aca="false">SUMIF($F183:$AJ184,"НУ",$F184:$AJ184)</f>
        <v>0</v>
      </c>
      <c r="AM181" s="95" t="n">
        <f aca="false">SUMIF(F181:AJ184,"РВ",F182:AJ182)</f>
        <v>0</v>
      </c>
      <c r="AN181" s="96" t="n">
        <f aca="false">AK181+AL181+AM181</f>
        <v>160</v>
      </c>
      <c r="AO181" s="70" t="n">
        <f aca="false">COUNTIF($F181:$AJ184,"=Р")</f>
        <v>20</v>
      </c>
      <c r="AP181" s="97" t="n">
        <f aca="false">COUNTIF($F181:$AJ184,"=ВВ")</f>
        <v>8</v>
      </c>
      <c r="AQ181" s="97" t="n">
        <f aca="false">COUNTIF($F181:$AJ184,"=В")</f>
        <v>0</v>
      </c>
      <c r="AR181" s="98" t="n">
        <f aca="false">COUNTIF($F181:$AJ184,"=НА")</f>
        <v>0</v>
      </c>
      <c r="AS181" s="98" t="n">
        <f aca="false">COUNTIF(F181:AJ184,"=ТН")</f>
        <v>0</v>
      </c>
      <c r="AT181" s="98" t="n">
        <f aca="false">COUNTIF($F181:$AJ184,"=ВД")</f>
        <v>0</v>
      </c>
      <c r="AU181" s="98" t="n">
        <f aca="false">COUNTIF($F181:$AJ184,"=ВП")</f>
        <v>0</v>
      </c>
      <c r="AV181" s="98" t="n">
        <f aca="false">COUNTIF($F181:$AJ184,"=ДД")</f>
        <v>0</v>
      </c>
      <c r="AW181" s="98" t="n">
        <f aca="false">COUNTIF($F181:$AJ184,"=П")</f>
        <v>0</v>
      </c>
      <c r="AX181" s="98" t="n">
        <f aca="false">COUNTIF($F181:$AJ184,"=ПР")</f>
        <v>0</v>
      </c>
      <c r="AY181" s="99" t="n">
        <f aca="false">COUNTIF($F181:$AJ184,"=І")</f>
        <v>0</v>
      </c>
      <c r="AZ181" s="99" t="n">
        <f aca="false">COUNTIF($F181:$AJ184,"=НЗ")</f>
        <v>0</v>
      </c>
      <c r="BA181" s="73" t="str">
        <f aca="false">IF(C181&gt;1,Графік!$L$36,"")</f>
        <v/>
      </c>
    </row>
    <row r="182" customFormat="false" ht="12.75" hidden="false" customHeight="true" outlineLevel="0" collapsed="false">
      <c r="A182" s="57"/>
      <c r="B182" s="58"/>
      <c r="C182" s="102"/>
      <c r="D182" s="60"/>
      <c r="E182" s="100"/>
      <c r="F182" s="75" t="n">
        <f aca="false">IF(F181="Р",8,"")</f>
        <v>8</v>
      </c>
      <c r="G182" s="170" t="n">
        <f aca="false">IF(G181="Р",8,"")</f>
        <v>8</v>
      </c>
      <c r="H182" s="170" t="n">
        <f aca="false">IF(H181="Р",8,"")</f>
        <v>8</v>
      </c>
      <c r="I182" s="170" t="n">
        <f aca="false">IF(I181="Р",8,"")</f>
        <v>8</v>
      </c>
      <c r="J182" s="170" t="str">
        <f aca="false">IF(J181="Р",8,"")</f>
        <v/>
      </c>
      <c r="K182" s="170" t="str">
        <f aca="false">IF(K181="Р",8,"")</f>
        <v/>
      </c>
      <c r="L182" s="170" t="n">
        <f aca="false">IF(L181="Р",8,"")</f>
        <v>8</v>
      </c>
      <c r="M182" s="170" t="n">
        <f aca="false">IF(M181="Р",8,"")</f>
        <v>8</v>
      </c>
      <c r="N182" s="170" t="n">
        <f aca="false">IF(N181="Р",8,"")</f>
        <v>8</v>
      </c>
      <c r="O182" s="170" t="n">
        <f aca="false">IF(O181="Р",8,"")</f>
        <v>8</v>
      </c>
      <c r="P182" s="170" t="str">
        <f aca="false">IF(P181="Р",8,"")</f>
        <v/>
      </c>
      <c r="Q182" s="170" t="str">
        <f aca="false">IF(Q181="Р",8,"")</f>
        <v/>
      </c>
      <c r="R182" s="170" t="n">
        <f aca="false">IF(R181="Р",8,"")</f>
        <v>8</v>
      </c>
      <c r="S182" s="170" t="n">
        <f aca="false">IF(S181="Р",8,"")</f>
        <v>8</v>
      </c>
      <c r="T182" s="170" t="n">
        <f aca="false">IF(T181="Р",8,"")</f>
        <v>8</v>
      </c>
      <c r="U182" s="170" t="n">
        <f aca="false">IF(U181="Р",8,"")</f>
        <v>8</v>
      </c>
      <c r="V182" s="170" t="str">
        <f aca="false">IF(V181="Р",8,"")</f>
        <v/>
      </c>
      <c r="W182" s="170" t="str">
        <f aca="false">IF(W181="Р",8,"")</f>
        <v/>
      </c>
      <c r="X182" s="170" t="n">
        <f aca="false">IF(X181="Р",8,"")</f>
        <v>8</v>
      </c>
      <c r="Y182" s="170" t="n">
        <f aca="false">IF(Y181="Р",8,"")</f>
        <v>8</v>
      </c>
      <c r="Z182" s="170" t="n">
        <f aca="false">IF(Z181="Р",8,"")</f>
        <v>8</v>
      </c>
      <c r="AA182" s="170" t="n">
        <f aca="false">IF(AA181="Р",8,"")</f>
        <v>8</v>
      </c>
      <c r="AB182" s="170" t="str">
        <f aca="false">IF(AB181="Р",8,"")</f>
        <v/>
      </c>
      <c r="AC182" s="170" t="str">
        <f aca="false">IF(AC181="Р",8,"")</f>
        <v/>
      </c>
      <c r="AD182" s="170" t="n">
        <f aca="false">IF(AD181="Р",8,"")</f>
        <v>8</v>
      </c>
      <c r="AE182" s="170" t="n">
        <f aca="false">IF(AE181="Р",8,"")</f>
        <v>8</v>
      </c>
      <c r="AF182" s="170" t="n">
        <f aca="false">IF(AF181="Р",8,"")</f>
        <v>8</v>
      </c>
      <c r="AG182" s="170" t="n">
        <f aca="false">IF(AG181="Р",8,"")</f>
        <v>8</v>
      </c>
      <c r="AH182" s="170"/>
      <c r="AI182" s="170"/>
      <c r="AJ182" s="170"/>
      <c r="AK182" s="93"/>
      <c r="AL182" s="94"/>
      <c r="AM182" s="95"/>
      <c r="AN182" s="96"/>
      <c r="AO182" s="70"/>
      <c r="AP182" s="70"/>
      <c r="AQ182" s="70"/>
      <c r="AR182" s="98"/>
      <c r="AS182" s="98"/>
      <c r="AT182" s="98"/>
      <c r="AU182" s="98"/>
      <c r="AV182" s="98"/>
      <c r="AW182" s="98"/>
      <c r="AX182" s="98"/>
      <c r="AY182" s="99"/>
      <c r="AZ182" s="99"/>
      <c r="BA182" s="73"/>
    </row>
    <row r="183" customFormat="false" ht="12.75" hidden="false" customHeight="true" outlineLevel="0" collapsed="false">
      <c r="A183" s="57"/>
      <c r="B183" s="58"/>
      <c r="C183" s="102"/>
      <c r="D183" s="60"/>
      <c r="E183" s="100"/>
      <c r="F183" s="81" t="str">
        <f aca="false">IF(F184&gt;0,"НУ","")</f>
        <v/>
      </c>
      <c r="G183" s="183" t="str">
        <f aca="false">IF(G184&gt;0,"НУ","")</f>
        <v/>
      </c>
      <c r="H183" s="183" t="str">
        <f aca="false">IF(H184&gt;0,"НУ","")</f>
        <v/>
      </c>
      <c r="I183" s="183" t="str">
        <f aca="false">IF(I184&gt;0,"НУ","")</f>
        <v/>
      </c>
      <c r="J183" s="183" t="str">
        <f aca="false">IF(J184&gt;0,"НУ","")</f>
        <v/>
      </c>
      <c r="K183" s="183" t="str">
        <f aca="false">IF(K184&gt;0,"НУ","")</f>
        <v/>
      </c>
      <c r="L183" s="183" t="str">
        <f aca="false">IF(L184&gt;0,"НУ","")</f>
        <v/>
      </c>
      <c r="M183" s="183" t="str">
        <f aca="false">IF(M184&gt;0,"НУ","")</f>
        <v/>
      </c>
      <c r="N183" s="183" t="str">
        <f aca="false">IF(N184&gt;0,"НУ","")</f>
        <v/>
      </c>
      <c r="O183" s="183" t="str">
        <f aca="false">IF(O184&gt;0,"НУ","")</f>
        <v/>
      </c>
      <c r="P183" s="183" t="str">
        <f aca="false">IF(P184&gt;0,"НУ","")</f>
        <v/>
      </c>
      <c r="Q183" s="183" t="str">
        <f aca="false">IF(Q184&gt;0,"НУ","")</f>
        <v/>
      </c>
      <c r="R183" s="183" t="str">
        <f aca="false">IF(R184&gt;0,"НУ","")</f>
        <v/>
      </c>
      <c r="S183" s="183" t="str">
        <f aca="false">IF(S184&gt;0,"НУ","")</f>
        <v/>
      </c>
      <c r="T183" s="183" t="str">
        <f aca="false">IF(T184&gt;0,"НУ","")</f>
        <v/>
      </c>
      <c r="U183" s="183" t="str">
        <f aca="false">IF(U184&gt;0,"НУ","")</f>
        <v/>
      </c>
      <c r="V183" s="183" t="str">
        <f aca="false">IF(V184&gt;0,"НУ","")</f>
        <v/>
      </c>
      <c r="W183" s="183" t="str">
        <f aca="false">IF(W184&gt;0,"НУ","")</f>
        <v/>
      </c>
      <c r="X183" s="183" t="str">
        <f aca="false">IF(X184&gt;0,"НУ","")</f>
        <v/>
      </c>
      <c r="Y183" s="183" t="str">
        <f aca="false">IF(Y184&gt;0,"НУ","")</f>
        <v/>
      </c>
      <c r="Z183" s="183" t="str">
        <f aca="false">IF(Z184&gt;0,"НУ","")</f>
        <v/>
      </c>
      <c r="AA183" s="183" t="str">
        <f aca="false">IF(AA184&gt;0,"НУ","")</f>
        <v/>
      </c>
      <c r="AB183" s="183" t="str">
        <f aca="false">IF(AB184&gt;0,"НУ","")</f>
        <v/>
      </c>
      <c r="AC183" s="183" t="str">
        <f aca="false">IF(AC184&gt;0,"НУ","")</f>
        <v/>
      </c>
      <c r="AD183" s="183" t="str">
        <f aca="false">IF(AD184&gt;0,"НУ","")</f>
        <v/>
      </c>
      <c r="AE183" s="183" t="str">
        <f aca="false">IF(AE184&gt;0,"НУ","")</f>
        <v/>
      </c>
      <c r="AF183" s="183" t="str">
        <f aca="false">IF(AF184&gt;0,"НУ","")</f>
        <v/>
      </c>
      <c r="AG183" s="183" t="str">
        <f aca="false">IF(AG184&gt;0,"НУ","")</f>
        <v/>
      </c>
      <c r="AH183" s="183" t="str">
        <f aca="false">IF(AH184&gt;0,"НУ","")</f>
        <v/>
      </c>
      <c r="AI183" s="183" t="str">
        <f aca="false">IF(AI184&gt;0,"НУ","")</f>
        <v/>
      </c>
      <c r="AJ183" s="183" t="str">
        <f aca="false">IF(AJ184&gt;0,"НУ","")</f>
        <v/>
      </c>
      <c r="AK183" s="93"/>
      <c r="AL183" s="94"/>
      <c r="AM183" s="95"/>
      <c r="AN183" s="96"/>
      <c r="AO183" s="70"/>
      <c r="AP183" s="70"/>
      <c r="AQ183" s="70"/>
      <c r="AR183" s="98"/>
      <c r="AS183" s="98"/>
      <c r="AT183" s="98"/>
      <c r="AU183" s="98"/>
      <c r="AV183" s="98"/>
      <c r="AW183" s="98"/>
      <c r="AX183" s="98"/>
      <c r="AY183" s="99"/>
      <c r="AZ183" s="99"/>
      <c r="BA183" s="73"/>
    </row>
    <row r="184" customFormat="false" ht="13.5" hidden="false" customHeight="true" outlineLevel="0" collapsed="false">
      <c r="A184" s="57"/>
      <c r="B184" s="58"/>
      <c r="C184" s="102"/>
      <c r="D184" s="60"/>
      <c r="E184" s="101"/>
      <c r="F184" s="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  <c r="X184" s="187"/>
      <c r="Y184" s="187"/>
      <c r="Z184" s="187"/>
      <c r="AA184" s="187"/>
      <c r="AB184" s="187"/>
      <c r="AC184" s="187"/>
      <c r="AD184" s="187"/>
      <c r="AE184" s="187"/>
      <c r="AF184" s="187"/>
      <c r="AG184" s="187"/>
      <c r="AH184" s="187"/>
      <c r="AI184" s="187"/>
      <c r="AJ184" s="187"/>
      <c r="AK184" s="93"/>
      <c r="AL184" s="94"/>
      <c r="AM184" s="95"/>
      <c r="AN184" s="96"/>
      <c r="AO184" s="70"/>
      <c r="AP184" s="70"/>
      <c r="AQ184" s="70"/>
      <c r="AR184" s="98"/>
      <c r="AS184" s="98"/>
      <c r="AT184" s="98"/>
      <c r="AU184" s="98"/>
      <c r="AV184" s="98"/>
      <c r="AW184" s="98"/>
      <c r="AX184" s="98"/>
      <c r="AY184" s="99"/>
      <c r="AZ184" s="99"/>
      <c r="BA184" s="73"/>
    </row>
    <row r="185" customFormat="false" ht="12.75" hidden="false" customHeight="true" outlineLevel="0" collapsed="false">
      <c r="A185" s="57" t="n">
        <v>44</v>
      </c>
      <c r="B185" s="58" t="str">
        <f aca="false">IFERROR(VLOOKUP($C185,Списки!$A$1:$C$3999,2,0),"")</f>
        <v/>
      </c>
      <c r="C185" s="102"/>
      <c r="D185" s="60" t="str">
        <f aca="false">IFERROR(VLOOKUP($C185,Списки!$A$1:$C$3999,3,0),"")</f>
        <v/>
      </c>
      <c r="E185" s="92"/>
      <c r="F185" s="61" t="str">
        <f aca="false">VLOOKUP(F$11,Графік!$I$5:$L$32,3,0)</f>
        <v>Р</v>
      </c>
      <c r="G185" s="62" t="str">
        <f aca="false">VLOOKUP(G$11,Графік!$I$5:$L$32,3,0)</f>
        <v>Р</v>
      </c>
      <c r="H185" s="62" t="str">
        <f aca="false">VLOOKUP(H$11,Графік!$I$5:$L$32,3,0)</f>
        <v>Р</v>
      </c>
      <c r="I185" s="62" t="str">
        <f aca="false">VLOOKUP(I$11,Графік!$I$5:$L$32,3,0)</f>
        <v>Р</v>
      </c>
      <c r="J185" s="62" t="str">
        <f aca="false">VLOOKUP(J$11,Графік!$I$5:$L$32,3,0)</f>
        <v>ВВ</v>
      </c>
      <c r="K185" s="62" t="str">
        <f aca="false">VLOOKUP(K$11,Графік!$I$5:$L$32,3,0)</f>
        <v>ВВ</v>
      </c>
      <c r="L185" s="62" t="str">
        <f aca="false">VLOOKUP(L$11,Графік!$I$5:$L$32,3,0)</f>
        <v>Р</v>
      </c>
      <c r="M185" s="62" t="str">
        <f aca="false">VLOOKUP(M$11,Графік!$I$5:$L$32,3,0)</f>
        <v>Р</v>
      </c>
      <c r="N185" s="62" t="str">
        <f aca="false">VLOOKUP(N$11,Графік!$I$5:$L$32,3,0)</f>
        <v>Р</v>
      </c>
      <c r="O185" s="62" t="str">
        <f aca="false">VLOOKUP(O$11,Графік!$I$5:$L$32,3,0)</f>
        <v>Р</v>
      </c>
      <c r="P185" s="62" t="str">
        <f aca="false">VLOOKUP(P$11,Графік!$I$5:$L$32,3,0)</f>
        <v>ВВ</v>
      </c>
      <c r="Q185" s="62" t="str">
        <f aca="false">VLOOKUP(Q$11,Графік!$I$5:$L$32,3,0)</f>
        <v>ВВ</v>
      </c>
      <c r="R185" s="62" t="str">
        <f aca="false">VLOOKUP(R$11,Графік!$I$5:$L$32,3,0)</f>
        <v>Р</v>
      </c>
      <c r="S185" s="62" t="str">
        <f aca="false">VLOOKUP(S$11,Графік!$I$5:$L$32,3,0)</f>
        <v>Р</v>
      </c>
      <c r="T185" s="62" t="str">
        <f aca="false">VLOOKUP(T$11,Графік!$I$5:$L$32,3,0)</f>
        <v>Р</v>
      </c>
      <c r="U185" s="62" t="str">
        <f aca="false">VLOOKUP(U$11,Графік!$I$5:$L$32,3,0)</f>
        <v>Р</v>
      </c>
      <c r="V185" s="62" t="str">
        <f aca="false">VLOOKUP(V$11,Графік!$I$5:$L$32,3,0)</f>
        <v>ВВ</v>
      </c>
      <c r="W185" s="62" t="str">
        <f aca="false">VLOOKUP(W$11,Графік!$I$5:$L$32,3,0)</f>
        <v>ВВ</v>
      </c>
      <c r="X185" s="62" t="str">
        <f aca="false">VLOOKUP(X$11,Графік!$I$5:$L$32,3,0)</f>
        <v>Р</v>
      </c>
      <c r="Y185" s="62" t="str">
        <f aca="false">VLOOKUP(Y$11,Графік!$I$5:$L$32,3,0)</f>
        <v>Р</v>
      </c>
      <c r="Z185" s="62" t="str">
        <f aca="false">VLOOKUP(Z$11,Графік!$I$5:$L$32,3,0)</f>
        <v>Р</v>
      </c>
      <c r="AA185" s="62" t="str">
        <f aca="false">VLOOKUP(AA$11,Графік!$I$5:$L$32,3,0)</f>
        <v>Р</v>
      </c>
      <c r="AB185" s="62" t="str">
        <f aca="false">VLOOKUP(AB$11,Графік!$I$5:$L$32,3,0)</f>
        <v>ВВ</v>
      </c>
      <c r="AC185" s="62" t="str">
        <f aca="false">VLOOKUP(AC$11,Графік!$I$5:$L$32,3,0)</f>
        <v>ВВ</v>
      </c>
      <c r="AD185" s="62" t="str">
        <f aca="false">VLOOKUP(AD$11,Графік!$I$5:$L$32,3,0)</f>
        <v>Р</v>
      </c>
      <c r="AE185" s="62" t="str">
        <f aca="false">VLOOKUP(AE$11,Графік!$I$5:$L$32,3,0)</f>
        <v>Р</v>
      </c>
      <c r="AF185" s="62" t="str">
        <f aca="false">VLOOKUP(AF$11,Графік!$I$5:$L$32,3,0)</f>
        <v>Р</v>
      </c>
      <c r="AG185" s="62" t="str">
        <f aca="false">VLOOKUP(AG$11,Графік!$I$5:$L$32,3,0)</f>
        <v>Р</v>
      </c>
      <c r="AH185" s="62"/>
      <c r="AI185" s="62"/>
      <c r="AJ185" s="62"/>
      <c r="AK185" s="93" t="n">
        <f aca="false">SUMIF($F185:$AJ188,"Р",$F186:$AJ186)</f>
        <v>160</v>
      </c>
      <c r="AL185" s="94" t="n">
        <f aca="false">SUMIF($F187:$AJ188,"НУ",$F188:$AJ188)</f>
        <v>0</v>
      </c>
      <c r="AM185" s="95" t="n">
        <f aca="false">SUMIF(F185:AJ188,"РВ",F186:AJ186)</f>
        <v>0</v>
      </c>
      <c r="AN185" s="96" t="n">
        <f aca="false">AK185+AL185+AM185</f>
        <v>160</v>
      </c>
      <c r="AO185" s="70" t="n">
        <f aca="false">COUNTIF($F185:$AJ188,"=Р")</f>
        <v>20</v>
      </c>
      <c r="AP185" s="97" t="n">
        <f aca="false">COUNTIF($F185:$AJ188,"=ВВ")</f>
        <v>8</v>
      </c>
      <c r="AQ185" s="97" t="n">
        <f aca="false">COUNTIF($F185:$AJ188,"=В")</f>
        <v>0</v>
      </c>
      <c r="AR185" s="98" t="n">
        <f aca="false">COUNTIF($F185:$AJ188,"=НА")</f>
        <v>0</v>
      </c>
      <c r="AS185" s="98" t="n">
        <f aca="false">COUNTIF(F185:AJ188,"=ТН")</f>
        <v>0</v>
      </c>
      <c r="AT185" s="98" t="n">
        <f aca="false">COUNTIF($F185:$AJ188,"=ВД")</f>
        <v>0</v>
      </c>
      <c r="AU185" s="98" t="n">
        <f aca="false">COUNTIF($F185:$AJ188,"=ВП")</f>
        <v>0</v>
      </c>
      <c r="AV185" s="98" t="n">
        <f aca="false">COUNTIF($F185:$AJ188,"=ДД")</f>
        <v>0</v>
      </c>
      <c r="AW185" s="98" t="n">
        <f aca="false">COUNTIF($F185:$AJ188,"=П")</f>
        <v>0</v>
      </c>
      <c r="AX185" s="98" t="n">
        <f aca="false">COUNTIF($F185:$AJ188,"=ПР")</f>
        <v>0</v>
      </c>
      <c r="AY185" s="99" t="n">
        <f aca="false">COUNTIF($F185:$AJ188,"=І")</f>
        <v>0</v>
      </c>
      <c r="AZ185" s="99" t="n">
        <f aca="false">COUNTIF($F185:$AJ188,"=НЗ")</f>
        <v>0</v>
      </c>
      <c r="BA185" s="73" t="str">
        <f aca="false">IF(C185&gt;1,Графік!$L$36,"")</f>
        <v/>
      </c>
    </row>
    <row r="186" customFormat="false" ht="12.75" hidden="false" customHeight="true" outlineLevel="0" collapsed="false">
      <c r="A186" s="57"/>
      <c r="B186" s="58"/>
      <c r="C186" s="102"/>
      <c r="D186" s="60"/>
      <c r="E186" s="100"/>
      <c r="F186" s="75" t="n">
        <f aca="false">IF(F185="Р",8,"")</f>
        <v>8</v>
      </c>
      <c r="G186" s="170" t="n">
        <f aca="false">IF(G185="Р",8,"")</f>
        <v>8</v>
      </c>
      <c r="H186" s="170" t="n">
        <f aca="false">IF(H185="Р",8,"")</f>
        <v>8</v>
      </c>
      <c r="I186" s="170" t="n">
        <f aca="false">IF(I185="Р",8,"")</f>
        <v>8</v>
      </c>
      <c r="J186" s="170" t="str">
        <f aca="false">IF(J185="Р",8,"")</f>
        <v/>
      </c>
      <c r="K186" s="170" t="str">
        <f aca="false">IF(K185="Р",8,"")</f>
        <v/>
      </c>
      <c r="L186" s="170" t="n">
        <f aca="false">IF(L185="Р",8,"")</f>
        <v>8</v>
      </c>
      <c r="M186" s="170" t="n">
        <f aca="false">IF(M185="Р",8,"")</f>
        <v>8</v>
      </c>
      <c r="N186" s="170" t="n">
        <f aca="false">IF(N185="Р",8,"")</f>
        <v>8</v>
      </c>
      <c r="O186" s="170" t="n">
        <f aca="false">IF(O185="Р",8,"")</f>
        <v>8</v>
      </c>
      <c r="P186" s="170" t="str">
        <f aca="false">IF(P185="Р",8,"")</f>
        <v/>
      </c>
      <c r="Q186" s="170" t="str">
        <f aca="false">IF(Q185="Р",8,"")</f>
        <v/>
      </c>
      <c r="R186" s="170" t="n">
        <f aca="false">IF(R185="Р",8,"")</f>
        <v>8</v>
      </c>
      <c r="S186" s="170" t="n">
        <f aca="false">IF(S185="Р",8,"")</f>
        <v>8</v>
      </c>
      <c r="T186" s="170" t="n">
        <f aca="false">IF(T185="Р",8,"")</f>
        <v>8</v>
      </c>
      <c r="U186" s="170" t="n">
        <f aca="false">IF(U185="Р",8,"")</f>
        <v>8</v>
      </c>
      <c r="V186" s="170" t="str">
        <f aca="false">IF(V185="Р",8,"")</f>
        <v/>
      </c>
      <c r="W186" s="170" t="str">
        <f aca="false">IF(W185="Р",8,"")</f>
        <v/>
      </c>
      <c r="X186" s="170" t="n">
        <f aca="false">IF(X185="Р",8,"")</f>
        <v>8</v>
      </c>
      <c r="Y186" s="170" t="n">
        <f aca="false">IF(Y185="Р",8,"")</f>
        <v>8</v>
      </c>
      <c r="Z186" s="170" t="n">
        <f aca="false">IF(Z185="Р",8,"")</f>
        <v>8</v>
      </c>
      <c r="AA186" s="170" t="n">
        <f aca="false">IF(AA185="Р",8,"")</f>
        <v>8</v>
      </c>
      <c r="AB186" s="170" t="str">
        <f aca="false">IF(AB185="Р",8,"")</f>
        <v/>
      </c>
      <c r="AC186" s="170" t="str">
        <f aca="false">IF(AC185="Р",8,"")</f>
        <v/>
      </c>
      <c r="AD186" s="170" t="n">
        <f aca="false">IF(AD185="Р",8,"")</f>
        <v>8</v>
      </c>
      <c r="AE186" s="170" t="n">
        <f aca="false">IF(AE185="Р",8,"")</f>
        <v>8</v>
      </c>
      <c r="AF186" s="170" t="n">
        <f aca="false">IF(AF185="Р",8,"")</f>
        <v>8</v>
      </c>
      <c r="AG186" s="170" t="n">
        <f aca="false">IF(AG185="Р",8,"")</f>
        <v>8</v>
      </c>
      <c r="AH186" s="170"/>
      <c r="AI186" s="170"/>
      <c r="AJ186" s="170"/>
      <c r="AK186" s="93"/>
      <c r="AL186" s="94"/>
      <c r="AM186" s="95"/>
      <c r="AN186" s="96"/>
      <c r="AO186" s="70"/>
      <c r="AP186" s="70"/>
      <c r="AQ186" s="70"/>
      <c r="AR186" s="98"/>
      <c r="AS186" s="98"/>
      <c r="AT186" s="98"/>
      <c r="AU186" s="98"/>
      <c r="AV186" s="98"/>
      <c r="AW186" s="98"/>
      <c r="AX186" s="98"/>
      <c r="AY186" s="99"/>
      <c r="AZ186" s="99"/>
      <c r="BA186" s="73"/>
    </row>
    <row r="187" customFormat="false" ht="12.75" hidden="false" customHeight="true" outlineLevel="0" collapsed="false">
      <c r="A187" s="57"/>
      <c r="B187" s="58"/>
      <c r="C187" s="102"/>
      <c r="D187" s="60"/>
      <c r="E187" s="100"/>
      <c r="F187" s="81" t="str">
        <f aca="false">IF(F188&gt;0,"НУ","")</f>
        <v/>
      </c>
      <c r="G187" s="183" t="str">
        <f aca="false">IF(G188&gt;0,"НУ","")</f>
        <v/>
      </c>
      <c r="H187" s="183" t="str">
        <f aca="false">IF(H188&gt;0,"НУ","")</f>
        <v/>
      </c>
      <c r="I187" s="183" t="str">
        <f aca="false">IF(I188&gt;0,"НУ","")</f>
        <v/>
      </c>
      <c r="J187" s="183" t="str">
        <f aca="false">IF(J188&gt;0,"НУ","")</f>
        <v/>
      </c>
      <c r="K187" s="183" t="str">
        <f aca="false">IF(K188&gt;0,"НУ","")</f>
        <v/>
      </c>
      <c r="L187" s="183" t="str">
        <f aca="false">IF(L188&gt;0,"НУ","")</f>
        <v/>
      </c>
      <c r="M187" s="183" t="str">
        <f aca="false">IF(M188&gt;0,"НУ","")</f>
        <v/>
      </c>
      <c r="N187" s="183" t="str">
        <f aca="false">IF(N188&gt;0,"НУ","")</f>
        <v/>
      </c>
      <c r="O187" s="183" t="str">
        <f aca="false">IF(O188&gt;0,"НУ","")</f>
        <v/>
      </c>
      <c r="P187" s="183" t="str">
        <f aca="false">IF(P188&gt;0,"НУ","")</f>
        <v/>
      </c>
      <c r="Q187" s="183" t="str">
        <f aca="false">IF(Q188&gt;0,"НУ","")</f>
        <v/>
      </c>
      <c r="R187" s="183" t="str">
        <f aca="false">IF(R188&gt;0,"НУ","")</f>
        <v/>
      </c>
      <c r="S187" s="183" t="str">
        <f aca="false">IF(S188&gt;0,"НУ","")</f>
        <v/>
      </c>
      <c r="T187" s="183" t="str">
        <f aca="false">IF(T188&gt;0,"НУ","")</f>
        <v/>
      </c>
      <c r="U187" s="183" t="str">
        <f aca="false">IF(U188&gt;0,"НУ","")</f>
        <v/>
      </c>
      <c r="V187" s="183" t="str">
        <f aca="false">IF(V188&gt;0,"НУ","")</f>
        <v/>
      </c>
      <c r="W187" s="183" t="str">
        <f aca="false">IF(W188&gt;0,"НУ","")</f>
        <v/>
      </c>
      <c r="X187" s="183" t="str">
        <f aca="false">IF(X188&gt;0,"НУ","")</f>
        <v/>
      </c>
      <c r="Y187" s="183" t="str">
        <f aca="false">IF(Y188&gt;0,"НУ","")</f>
        <v/>
      </c>
      <c r="Z187" s="183" t="str">
        <f aca="false">IF(Z188&gt;0,"НУ","")</f>
        <v/>
      </c>
      <c r="AA187" s="183" t="str">
        <f aca="false">IF(AA188&gt;0,"НУ","")</f>
        <v/>
      </c>
      <c r="AB187" s="183" t="str">
        <f aca="false">IF(AB188&gt;0,"НУ","")</f>
        <v/>
      </c>
      <c r="AC187" s="183" t="str">
        <f aca="false">IF(AC188&gt;0,"НУ","")</f>
        <v/>
      </c>
      <c r="AD187" s="183" t="str">
        <f aca="false">IF(AD188&gt;0,"НУ","")</f>
        <v/>
      </c>
      <c r="AE187" s="183" t="str">
        <f aca="false">IF(AE188&gt;0,"НУ","")</f>
        <v/>
      </c>
      <c r="AF187" s="183" t="str">
        <f aca="false">IF(AF188&gt;0,"НУ","")</f>
        <v/>
      </c>
      <c r="AG187" s="183" t="str">
        <f aca="false">IF(AG188&gt;0,"НУ","")</f>
        <v/>
      </c>
      <c r="AH187" s="183" t="str">
        <f aca="false">IF(AH188&gt;0,"НУ","")</f>
        <v/>
      </c>
      <c r="AI187" s="183" t="str">
        <f aca="false">IF(AI188&gt;0,"НУ","")</f>
        <v/>
      </c>
      <c r="AJ187" s="183" t="str">
        <f aca="false">IF(AJ188&gt;0,"НУ","")</f>
        <v/>
      </c>
      <c r="AK187" s="93"/>
      <c r="AL187" s="94"/>
      <c r="AM187" s="95"/>
      <c r="AN187" s="96"/>
      <c r="AO187" s="70"/>
      <c r="AP187" s="70"/>
      <c r="AQ187" s="70"/>
      <c r="AR187" s="98"/>
      <c r="AS187" s="98"/>
      <c r="AT187" s="98"/>
      <c r="AU187" s="98"/>
      <c r="AV187" s="98"/>
      <c r="AW187" s="98"/>
      <c r="AX187" s="98"/>
      <c r="AY187" s="99"/>
      <c r="AZ187" s="99"/>
      <c r="BA187" s="73"/>
    </row>
    <row r="188" customFormat="false" ht="13.5" hidden="false" customHeight="true" outlineLevel="0" collapsed="false">
      <c r="A188" s="57"/>
      <c r="B188" s="58"/>
      <c r="C188" s="102"/>
      <c r="D188" s="60"/>
      <c r="E188" s="101"/>
      <c r="F188" s="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  <c r="X188" s="187"/>
      <c r="Y188" s="187"/>
      <c r="Z188" s="187"/>
      <c r="AA188" s="187"/>
      <c r="AB188" s="187"/>
      <c r="AC188" s="187"/>
      <c r="AD188" s="187"/>
      <c r="AE188" s="187"/>
      <c r="AF188" s="187"/>
      <c r="AG188" s="187"/>
      <c r="AH188" s="187"/>
      <c r="AI188" s="187"/>
      <c r="AJ188" s="187"/>
      <c r="AK188" s="93"/>
      <c r="AL188" s="94"/>
      <c r="AM188" s="95"/>
      <c r="AN188" s="96"/>
      <c r="AO188" s="70"/>
      <c r="AP188" s="70"/>
      <c r="AQ188" s="70"/>
      <c r="AR188" s="98"/>
      <c r="AS188" s="98"/>
      <c r="AT188" s="98"/>
      <c r="AU188" s="98"/>
      <c r="AV188" s="98"/>
      <c r="AW188" s="98"/>
      <c r="AX188" s="98"/>
      <c r="AY188" s="99"/>
      <c r="AZ188" s="99"/>
      <c r="BA188" s="73"/>
    </row>
    <row r="189" customFormat="false" ht="12.75" hidden="false" customHeight="true" outlineLevel="0" collapsed="false">
      <c r="A189" s="57" t="n">
        <v>45</v>
      </c>
      <c r="B189" s="58" t="str">
        <f aca="false">IFERROR(VLOOKUP($C189,Списки!$A$1:$C$3999,2,0),"")</f>
        <v/>
      </c>
      <c r="C189" s="102"/>
      <c r="D189" s="60" t="str">
        <f aca="false">IFERROR(VLOOKUP($C189,Списки!$A$1:$C$3999,3,0),"")</f>
        <v/>
      </c>
      <c r="E189" s="92"/>
      <c r="F189" s="61" t="str">
        <f aca="false">VLOOKUP(F$11,Графік!$I$5:$L$32,3,0)</f>
        <v>Р</v>
      </c>
      <c r="G189" s="62" t="str">
        <f aca="false">VLOOKUP(G$11,Графік!$I$5:$L$32,3,0)</f>
        <v>Р</v>
      </c>
      <c r="H189" s="62" t="str">
        <f aca="false">VLOOKUP(H$11,Графік!$I$5:$L$32,3,0)</f>
        <v>Р</v>
      </c>
      <c r="I189" s="62" t="str">
        <f aca="false">VLOOKUP(I$11,Графік!$I$5:$L$32,3,0)</f>
        <v>Р</v>
      </c>
      <c r="J189" s="62" t="str">
        <f aca="false">VLOOKUP(J$11,Графік!$I$5:$L$32,3,0)</f>
        <v>ВВ</v>
      </c>
      <c r="K189" s="62" t="str">
        <f aca="false">VLOOKUP(K$11,Графік!$I$5:$L$32,3,0)</f>
        <v>ВВ</v>
      </c>
      <c r="L189" s="62" t="str">
        <f aca="false">VLOOKUP(L$11,Графік!$I$5:$L$32,3,0)</f>
        <v>Р</v>
      </c>
      <c r="M189" s="62" t="str">
        <f aca="false">VLOOKUP(M$11,Графік!$I$5:$L$32,3,0)</f>
        <v>Р</v>
      </c>
      <c r="N189" s="62" t="str">
        <f aca="false">VLOOKUP(N$11,Графік!$I$5:$L$32,3,0)</f>
        <v>Р</v>
      </c>
      <c r="O189" s="62" t="str">
        <f aca="false">VLOOKUP(O$11,Графік!$I$5:$L$32,3,0)</f>
        <v>Р</v>
      </c>
      <c r="P189" s="62" t="str">
        <f aca="false">VLOOKUP(P$11,Графік!$I$5:$L$32,3,0)</f>
        <v>ВВ</v>
      </c>
      <c r="Q189" s="62" t="str">
        <f aca="false">VLOOKUP(Q$11,Графік!$I$5:$L$32,3,0)</f>
        <v>ВВ</v>
      </c>
      <c r="R189" s="62" t="str">
        <f aca="false">VLOOKUP(R$11,Графік!$I$5:$L$32,3,0)</f>
        <v>Р</v>
      </c>
      <c r="S189" s="62" t="str">
        <f aca="false">VLOOKUP(S$11,Графік!$I$5:$L$32,3,0)</f>
        <v>Р</v>
      </c>
      <c r="T189" s="62" t="str">
        <f aca="false">VLOOKUP(T$11,Графік!$I$5:$L$32,3,0)</f>
        <v>Р</v>
      </c>
      <c r="U189" s="62" t="str">
        <f aca="false">VLOOKUP(U$11,Графік!$I$5:$L$32,3,0)</f>
        <v>Р</v>
      </c>
      <c r="V189" s="62" t="str">
        <f aca="false">VLOOKUP(V$11,Графік!$I$5:$L$32,3,0)</f>
        <v>ВВ</v>
      </c>
      <c r="W189" s="62" t="str">
        <f aca="false">VLOOKUP(W$11,Графік!$I$5:$L$32,3,0)</f>
        <v>ВВ</v>
      </c>
      <c r="X189" s="62" t="str">
        <f aca="false">VLOOKUP(X$11,Графік!$I$5:$L$32,3,0)</f>
        <v>Р</v>
      </c>
      <c r="Y189" s="62" t="str">
        <f aca="false">VLOOKUP(Y$11,Графік!$I$5:$L$32,3,0)</f>
        <v>Р</v>
      </c>
      <c r="Z189" s="62" t="str">
        <f aca="false">VLOOKUP(Z$11,Графік!$I$5:$L$32,3,0)</f>
        <v>Р</v>
      </c>
      <c r="AA189" s="62" t="str">
        <f aca="false">VLOOKUP(AA$11,Графік!$I$5:$L$32,3,0)</f>
        <v>Р</v>
      </c>
      <c r="AB189" s="62" t="str">
        <f aca="false">VLOOKUP(AB$11,Графік!$I$5:$L$32,3,0)</f>
        <v>ВВ</v>
      </c>
      <c r="AC189" s="62" t="str">
        <f aca="false">VLOOKUP(AC$11,Графік!$I$5:$L$32,3,0)</f>
        <v>ВВ</v>
      </c>
      <c r="AD189" s="62" t="str">
        <f aca="false">VLOOKUP(AD$11,Графік!$I$5:$L$32,3,0)</f>
        <v>Р</v>
      </c>
      <c r="AE189" s="62" t="str">
        <f aca="false">VLOOKUP(AE$11,Графік!$I$5:$L$32,3,0)</f>
        <v>Р</v>
      </c>
      <c r="AF189" s="62" t="str">
        <f aca="false">VLOOKUP(AF$11,Графік!$I$5:$L$32,3,0)</f>
        <v>Р</v>
      </c>
      <c r="AG189" s="62" t="str">
        <f aca="false">VLOOKUP(AG$11,Графік!$I$5:$L$32,3,0)</f>
        <v>Р</v>
      </c>
      <c r="AH189" s="62"/>
      <c r="AI189" s="62"/>
      <c r="AJ189" s="62"/>
      <c r="AK189" s="93" t="n">
        <f aca="false">SUMIF($F189:$AJ192,"Р",$F190:$AJ190)</f>
        <v>160</v>
      </c>
      <c r="AL189" s="94" t="n">
        <f aca="false">SUMIF($F191:$AJ192,"НУ",$F192:$AJ192)</f>
        <v>0</v>
      </c>
      <c r="AM189" s="95" t="n">
        <f aca="false">SUMIF(F189:AJ192,"РВ",F190:AJ190)</f>
        <v>0</v>
      </c>
      <c r="AN189" s="96" t="n">
        <f aca="false">AK189+AL189+AM189</f>
        <v>160</v>
      </c>
      <c r="AO189" s="70" t="n">
        <f aca="false">COUNTIF($F189:$AJ192,"=Р")</f>
        <v>20</v>
      </c>
      <c r="AP189" s="97" t="n">
        <f aca="false">COUNTIF($F189:$AJ192,"=ВВ")</f>
        <v>8</v>
      </c>
      <c r="AQ189" s="97" t="n">
        <f aca="false">COUNTIF($F189:$AJ192,"=В")</f>
        <v>0</v>
      </c>
      <c r="AR189" s="98" t="n">
        <f aca="false">COUNTIF($F189:$AJ192,"=НА")</f>
        <v>0</v>
      </c>
      <c r="AS189" s="98" t="n">
        <f aca="false">COUNTIF(F189:AJ192,"=ТН")</f>
        <v>0</v>
      </c>
      <c r="AT189" s="98" t="n">
        <f aca="false">COUNTIF($F189:$AJ192,"=ВД")</f>
        <v>0</v>
      </c>
      <c r="AU189" s="98" t="n">
        <f aca="false">COUNTIF($F189:$AJ192,"=ВП")</f>
        <v>0</v>
      </c>
      <c r="AV189" s="98" t="n">
        <f aca="false">COUNTIF($F189:$AJ192,"=ДД")</f>
        <v>0</v>
      </c>
      <c r="AW189" s="98" t="n">
        <f aca="false">COUNTIF($F189:$AJ192,"=П")</f>
        <v>0</v>
      </c>
      <c r="AX189" s="98" t="n">
        <f aca="false">COUNTIF($F189:$AJ192,"=ПР")</f>
        <v>0</v>
      </c>
      <c r="AY189" s="99" t="n">
        <f aca="false">COUNTIF($F189:$AJ192,"=І")</f>
        <v>0</v>
      </c>
      <c r="AZ189" s="99" t="n">
        <f aca="false">COUNTIF($F189:$AJ192,"=НЗ")</f>
        <v>0</v>
      </c>
      <c r="BA189" s="73" t="str">
        <f aca="false">IF(C189&gt;1,Графік!$L$36,"")</f>
        <v/>
      </c>
    </row>
    <row r="190" customFormat="false" ht="12.75" hidden="false" customHeight="true" outlineLevel="0" collapsed="false">
      <c r="A190" s="57"/>
      <c r="B190" s="58"/>
      <c r="C190" s="102"/>
      <c r="D190" s="60"/>
      <c r="E190" s="100"/>
      <c r="F190" s="75" t="n">
        <f aca="false">IF(F189="Р",8,"")</f>
        <v>8</v>
      </c>
      <c r="G190" s="170" t="n">
        <f aca="false">IF(G189="Р",8,"")</f>
        <v>8</v>
      </c>
      <c r="H190" s="170" t="n">
        <f aca="false">IF(H189="Р",8,"")</f>
        <v>8</v>
      </c>
      <c r="I190" s="170" t="n">
        <f aca="false">IF(I189="Р",8,"")</f>
        <v>8</v>
      </c>
      <c r="J190" s="170" t="str">
        <f aca="false">IF(J189="Р",8,"")</f>
        <v/>
      </c>
      <c r="K190" s="170" t="str">
        <f aca="false">IF(K189="Р",8,"")</f>
        <v/>
      </c>
      <c r="L190" s="170" t="n">
        <f aca="false">IF(L189="Р",8,"")</f>
        <v>8</v>
      </c>
      <c r="M190" s="170" t="n">
        <f aca="false">IF(M189="Р",8,"")</f>
        <v>8</v>
      </c>
      <c r="N190" s="170" t="n">
        <f aca="false">IF(N189="Р",8,"")</f>
        <v>8</v>
      </c>
      <c r="O190" s="170" t="n">
        <f aca="false">IF(O189="Р",8,"")</f>
        <v>8</v>
      </c>
      <c r="P190" s="170" t="str">
        <f aca="false">IF(P189="Р",8,"")</f>
        <v/>
      </c>
      <c r="Q190" s="170" t="str">
        <f aca="false">IF(Q189="Р",8,"")</f>
        <v/>
      </c>
      <c r="R190" s="170" t="n">
        <f aca="false">IF(R189="Р",8,"")</f>
        <v>8</v>
      </c>
      <c r="S190" s="170" t="n">
        <f aca="false">IF(S189="Р",8,"")</f>
        <v>8</v>
      </c>
      <c r="T190" s="170" t="n">
        <f aca="false">IF(T189="Р",8,"")</f>
        <v>8</v>
      </c>
      <c r="U190" s="170" t="n">
        <f aca="false">IF(U189="Р",8,"")</f>
        <v>8</v>
      </c>
      <c r="V190" s="170" t="str">
        <f aca="false">IF(V189="Р",8,"")</f>
        <v/>
      </c>
      <c r="W190" s="170" t="str">
        <f aca="false">IF(W189="Р",8,"")</f>
        <v/>
      </c>
      <c r="X190" s="170" t="n">
        <f aca="false">IF(X189="Р",8,"")</f>
        <v>8</v>
      </c>
      <c r="Y190" s="170" t="n">
        <f aca="false">IF(Y189="Р",8,"")</f>
        <v>8</v>
      </c>
      <c r="Z190" s="170" t="n">
        <f aca="false">IF(Z189="Р",8,"")</f>
        <v>8</v>
      </c>
      <c r="AA190" s="170" t="n">
        <f aca="false">IF(AA189="Р",8,"")</f>
        <v>8</v>
      </c>
      <c r="AB190" s="170" t="str">
        <f aca="false">IF(AB189="Р",8,"")</f>
        <v/>
      </c>
      <c r="AC190" s="170" t="str">
        <f aca="false">IF(AC189="Р",8,"")</f>
        <v/>
      </c>
      <c r="AD190" s="170" t="n">
        <f aca="false">IF(AD189="Р",8,"")</f>
        <v>8</v>
      </c>
      <c r="AE190" s="170" t="n">
        <f aca="false">IF(AE189="Р",8,"")</f>
        <v>8</v>
      </c>
      <c r="AF190" s="170" t="n">
        <f aca="false">IF(AF189="Р",8,"")</f>
        <v>8</v>
      </c>
      <c r="AG190" s="170" t="n">
        <f aca="false">IF(AG189="Р",8,"")</f>
        <v>8</v>
      </c>
      <c r="AH190" s="170"/>
      <c r="AI190" s="170"/>
      <c r="AJ190" s="170"/>
      <c r="AK190" s="93"/>
      <c r="AL190" s="94"/>
      <c r="AM190" s="95"/>
      <c r="AN190" s="96"/>
      <c r="AO190" s="70"/>
      <c r="AP190" s="70"/>
      <c r="AQ190" s="70"/>
      <c r="AR190" s="98"/>
      <c r="AS190" s="98"/>
      <c r="AT190" s="98"/>
      <c r="AU190" s="98"/>
      <c r="AV190" s="98"/>
      <c r="AW190" s="98"/>
      <c r="AX190" s="98"/>
      <c r="AY190" s="99"/>
      <c r="AZ190" s="99"/>
      <c r="BA190" s="73"/>
    </row>
    <row r="191" customFormat="false" ht="12.75" hidden="false" customHeight="true" outlineLevel="0" collapsed="false">
      <c r="A191" s="57"/>
      <c r="B191" s="58"/>
      <c r="C191" s="102"/>
      <c r="D191" s="60"/>
      <c r="E191" s="100"/>
      <c r="F191" s="81" t="str">
        <f aca="false">IF(F192&gt;0,"НУ","")</f>
        <v/>
      </c>
      <c r="G191" s="183" t="str">
        <f aca="false">IF(G192&gt;0,"НУ","")</f>
        <v/>
      </c>
      <c r="H191" s="183" t="str">
        <f aca="false">IF(H192&gt;0,"НУ","")</f>
        <v/>
      </c>
      <c r="I191" s="183" t="str">
        <f aca="false">IF(I192&gt;0,"НУ","")</f>
        <v/>
      </c>
      <c r="J191" s="183" t="str">
        <f aca="false">IF(J192&gt;0,"НУ","")</f>
        <v/>
      </c>
      <c r="K191" s="183" t="str">
        <f aca="false">IF(K192&gt;0,"НУ","")</f>
        <v/>
      </c>
      <c r="L191" s="183" t="str">
        <f aca="false">IF(L192&gt;0,"НУ","")</f>
        <v/>
      </c>
      <c r="M191" s="183" t="str">
        <f aca="false">IF(M192&gt;0,"НУ","")</f>
        <v/>
      </c>
      <c r="N191" s="183" t="str">
        <f aca="false">IF(N192&gt;0,"НУ","")</f>
        <v/>
      </c>
      <c r="O191" s="183" t="str">
        <f aca="false">IF(O192&gt;0,"НУ","")</f>
        <v/>
      </c>
      <c r="P191" s="183" t="str">
        <f aca="false">IF(P192&gt;0,"НУ","")</f>
        <v/>
      </c>
      <c r="Q191" s="183" t="str">
        <f aca="false">IF(Q192&gt;0,"НУ","")</f>
        <v/>
      </c>
      <c r="R191" s="183" t="str">
        <f aca="false">IF(R192&gt;0,"НУ","")</f>
        <v/>
      </c>
      <c r="S191" s="183" t="str">
        <f aca="false">IF(S192&gt;0,"НУ","")</f>
        <v/>
      </c>
      <c r="T191" s="183" t="str">
        <f aca="false">IF(T192&gt;0,"НУ","")</f>
        <v/>
      </c>
      <c r="U191" s="183" t="str">
        <f aca="false">IF(U192&gt;0,"НУ","")</f>
        <v/>
      </c>
      <c r="V191" s="183" t="str">
        <f aca="false">IF(V192&gt;0,"НУ","")</f>
        <v/>
      </c>
      <c r="W191" s="183" t="str">
        <f aca="false">IF(W192&gt;0,"НУ","")</f>
        <v/>
      </c>
      <c r="X191" s="183" t="str">
        <f aca="false">IF(X192&gt;0,"НУ","")</f>
        <v/>
      </c>
      <c r="Y191" s="183" t="str">
        <f aca="false">IF(Y192&gt;0,"НУ","")</f>
        <v/>
      </c>
      <c r="Z191" s="183" t="str">
        <f aca="false">IF(Z192&gt;0,"НУ","")</f>
        <v/>
      </c>
      <c r="AA191" s="183" t="str">
        <f aca="false">IF(AA192&gt;0,"НУ","")</f>
        <v/>
      </c>
      <c r="AB191" s="183" t="str">
        <f aca="false">IF(AB192&gt;0,"НУ","")</f>
        <v/>
      </c>
      <c r="AC191" s="183" t="str">
        <f aca="false">IF(AC192&gt;0,"НУ","")</f>
        <v/>
      </c>
      <c r="AD191" s="183" t="str">
        <f aca="false">IF(AD192&gt;0,"НУ","")</f>
        <v/>
      </c>
      <c r="AE191" s="183" t="str">
        <f aca="false">IF(AE192&gt;0,"НУ","")</f>
        <v/>
      </c>
      <c r="AF191" s="183" t="str">
        <f aca="false">IF(AF192&gt;0,"НУ","")</f>
        <v/>
      </c>
      <c r="AG191" s="183" t="str">
        <f aca="false">IF(AG192&gt;0,"НУ","")</f>
        <v/>
      </c>
      <c r="AH191" s="183" t="str">
        <f aca="false">IF(AH192&gt;0,"НУ","")</f>
        <v/>
      </c>
      <c r="AI191" s="183" t="str">
        <f aca="false">IF(AI192&gt;0,"НУ","")</f>
        <v/>
      </c>
      <c r="AJ191" s="183" t="str">
        <f aca="false">IF(AJ192&gt;0,"НУ","")</f>
        <v/>
      </c>
      <c r="AK191" s="93"/>
      <c r="AL191" s="94"/>
      <c r="AM191" s="95"/>
      <c r="AN191" s="96"/>
      <c r="AO191" s="70"/>
      <c r="AP191" s="70"/>
      <c r="AQ191" s="70"/>
      <c r="AR191" s="98"/>
      <c r="AS191" s="98"/>
      <c r="AT191" s="98"/>
      <c r="AU191" s="98"/>
      <c r="AV191" s="98"/>
      <c r="AW191" s="98"/>
      <c r="AX191" s="98"/>
      <c r="AY191" s="99"/>
      <c r="AZ191" s="99"/>
      <c r="BA191" s="73"/>
    </row>
    <row r="192" customFormat="false" ht="13.5" hidden="false" customHeight="true" outlineLevel="0" collapsed="false">
      <c r="A192" s="57"/>
      <c r="B192" s="58"/>
      <c r="C192" s="102"/>
      <c r="D192" s="60"/>
      <c r="E192" s="101"/>
      <c r="F192" s="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  <c r="X192" s="187"/>
      <c r="Y192" s="187"/>
      <c r="Z192" s="187"/>
      <c r="AA192" s="187"/>
      <c r="AB192" s="187"/>
      <c r="AC192" s="187"/>
      <c r="AD192" s="187"/>
      <c r="AE192" s="187"/>
      <c r="AF192" s="187"/>
      <c r="AG192" s="187"/>
      <c r="AH192" s="187"/>
      <c r="AI192" s="187"/>
      <c r="AJ192" s="187"/>
      <c r="AK192" s="93"/>
      <c r="AL192" s="94"/>
      <c r="AM192" s="95"/>
      <c r="AN192" s="96"/>
      <c r="AO192" s="70"/>
      <c r="AP192" s="70"/>
      <c r="AQ192" s="70"/>
      <c r="AR192" s="98"/>
      <c r="AS192" s="98"/>
      <c r="AT192" s="98"/>
      <c r="AU192" s="98"/>
      <c r="AV192" s="98"/>
      <c r="AW192" s="98"/>
      <c r="AX192" s="98"/>
      <c r="AY192" s="99"/>
      <c r="AZ192" s="99"/>
      <c r="BA192" s="73"/>
    </row>
    <row r="193" customFormat="false" ht="12.75" hidden="false" customHeight="true" outlineLevel="0" collapsed="false">
      <c r="A193" s="57" t="n">
        <v>46</v>
      </c>
      <c r="B193" s="58" t="str">
        <f aca="false">IFERROR(VLOOKUP($C193,Списки!$A$1:$C$3999,2,0),"")</f>
        <v/>
      </c>
      <c r="C193" s="102"/>
      <c r="D193" s="60" t="str">
        <f aca="false">IFERROR(VLOOKUP($C193,Списки!$A$1:$C$3999,3,0),"")</f>
        <v/>
      </c>
      <c r="E193" s="92"/>
      <c r="F193" s="61" t="str">
        <f aca="false">VLOOKUP(F$11,Графік!$I$5:$L$32,3,0)</f>
        <v>Р</v>
      </c>
      <c r="G193" s="62" t="str">
        <f aca="false">VLOOKUP(G$11,Графік!$I$5:$L$32,3,0)</f>
        <v>Р</v>
      </c>
      <c r="H193" s="62" t="str">
        <f aca="false">VLOOKUP(H$11,Графік!$I$5:$L$32,3,0)</f>
        <v>Р</v>
      </c>
      <c r="I193" s="62" t="str">
        <f aca="false">VLOOKUP(I$11,Графік!$I$5:$L$32,3,0)</f>
        <v>Р</v>
      </c>
      <c r="J193" s="62" t="str">
        <f aca="false">VLOOKUP(J$11,Графік!$I$5:$L$32,3,0)</f>
        <v>ВВ</v>
      </c>
      <c r="K193" s="62" t="str">
        <f aca="false">VLOOKUP(K$11,Графік!$I$5:$L$32,3,0)</f>
        <v>ВВ</v>
      </c>
      <c r="L193" s="62" t="str">
        <f aca="false">VLOOKUP(L$11,Графік!$I$5:$L$32,3,0)</f>
        <v>Р</v>
      </c>
      <c r="M193" s="62" t="str">
        <f aca="false">VLOOKUP(M$11,Графік!$I$5:$L$32,3,0)</f>
        <v>Р</v>
      </c>
      <c r="N193" s="62" t="str">
        <f aca="false">VLOOKUP(N$11,Графік!$I$5:$L$32,3,0)</f>
        <v>Р</v>
      </c>
      <c r="O193" s="62" t="str">
        <f aca="false">VLOOKUP(O$11,Графік!$I$5:$L$32,3,0)</f>
        <v>Р</v>
      </c>
      <c r="P193" s="62" t="str">
        <f aca="false">VLOOKUP(P$11,Графік!$I$5:$L$32,3,0)</f>
        <v>ВВ</v>
      </c>
      <c r="Q193" s="62" t="str">
        <f aca="false">VLOOKUP(Q$11,Графік!$I$5:$L$32,3,0)</f>
        <v>ВВ</v>
      </c>
      <c r="R193" s="62" t="str">
        <f aca="false">VLOOKUP(R$11,Графік!$I$5:$L$32,3,0)</f>
        <v>Р</v>
      </c>
      <c r="S193" s="62" t="str">
        <f aca="false">VLOOKUP(S$11,Графік!$I$5:$L$32,3,0)</f>
        <v>Р</v>
      </c>
      <c r="T193" s="62" t="str">
        <f aca="false">VLOOKUP(T$11,Графік!$I$5:$L$32,3,0)</f>
        <v>Р</v>
      </c>
      <c r="U193" s="62" t="str">
        <f aca="false">VLOOKUP(U$11,Графік!$I$5:$L$32,3,0)</f>
        <v>Р</v>
      </c>
      <c r="V193" s="62" t="str">
        <f aca="false">VLOOKUP(V$11,Графік!$I$5:$L$32,3,0)</f>
        <v>ВВ</v>
      </c>
      <c r="W193" s="62" t="str">
        <f aca="false">VLOOKUP(W$11,Графік!$I$5:$L$32,3,0)</f>
        <v>ВВ</v>
      </c>
      <c r="X193" s="62" t="str">
        <f aca="false">VLOOKUP(X$11,Графік!$I$5:$L$32,3,0)</f>
        <v>Р</v>
      </c>
      <c r="Y193" s="62" t="str">
        <f aca="false">VLOOKUP(Y$11,Графік!$I$5:$L$32,3,0)</f>
        <v>Р</v>
      </c>
      <c r="Z193" s="62" t="str">
        <f aca="false">VLOOKUP(Z$11,Графік!$I$5:$L$32,3,0)</f>
        <v>Р</v>
      </c>
      <c r="AA193" s="62" t="str">
        <f aca="false">VLOOKUP(AA$11,Графік!$I$5:$L$32,3,0)</f>
        <v>Р</v>
      </c>
      <c r="AB193" s="62" t="str">
        <f aca="false">VLOOKUP(AB$11,Графік!$I$5:$L$32,3,0)</f>
        <v>ВВ</v>
      </c>
      <c r="AC193" s="62" t="str">
        <f aca="false">VLOOKUP(AC$11,Графік!$I$5:$L$32,3,0)</f>
        <v>ВВ</v>
      </c>
      <c r="AD193" s="62" t="str">
        <f aca="false">VLOOKUP(AD$11,Графік!$I$5:$L$32,3,0)</f>
        <v>Р</v>
      </c>
      <c r="AE193" s="62" t="str">
        <f aca="false">VLOOKUP(AE$11,Графік!$I$5:$L$32,3,0)</f>
        <v>Р</v>
      </c>
      <c r="AF193" s="62" t="str">
        <f aca="false">VLOOKUP(AF$11,Графік!$I$5:$L$32,3,0)</f>
        <v>Р</v>
      </c>
      <c r="AG193" s="62" t="str">
        <f aca="false">VLOOKUP(AG$11,Графік!$I$5:$L$32,3,0)</f>
        <v>Р</v>
      </c>
      <c r="AH193" s="62"/>
      <c r="AI193" s="62"/>
      <c r="AJ193" s="62"/>
      <c r="AK193" s="93" t="n">
        <f aca="false">SUMIF($F193:$AJ196,"Р",$F194:$AJ194)</f>
        <v>160</v>
      </c>
      <c r="AL193" s="94" t="n">
        <f aca="false">SUMIF($F195:$AJ196,"НУ",$F196:$AJ196)</f>
        <v>0</v>
      </c>
      <c r="AM193" s="95" t="n">
        <f aca="false">SUMIF(F193:AJ196,"РВ",F194:AJ194)</f>
        <v>0</v>
      </c>
      <c r="AN193" s="96" t="n">
        <f aca="false">AK193+AL193+AM193</f>
        <v>160</v>
      </c>
      <c r="AO193" s="70" t="n">
        <f aca="false">COUNTIF($F193:$AJ196,"=Р")</f>
        <v>20</v>
      </c>
      <c r="AP193" s="97" t="n">
        <f aca="false">COUNTIF($F193:$AJ196,"=ВВ")</f>
        <v>8</v>
      </c>
      <c r="AQ193" s="97" t="n">
        <f aca="false">COUNTIF($F193:$AJ196,"=В")</f>
        <v>0</v>
      </c>
      <c r="AR193" s="98" t="n">
        <f aca="false">COUNTIF($F193:$AJ196,"=НА")</f>
        <v>0</v>
      </c>
      <c r="AS193" s="98" t="n">
        <f aca="false">COUNTIF(F193:AJ196,"=ТН")</f>
        <v>0</v>
      </c>
      <c r="AT193" s="98" t="n">
        <f aca="false">COUNTIF($F193:$AJ196,"=ВД")</f>
        <v>0</v>
      </c>
      <c r="AU193" s="98" t="n">
        <f aca="false">COUNTIF($F193:$AJ196,"=ВП")</f>
        <v>0</v>
      </c>
      <c r="AV193" s="98" t="n">
        <f aca="false">COUNTIF($F193:$AJ196,"=ДД")</f>
        <v>0</v>
      </c>
      <c r="AW193" s="98" t="n">
        <f aca="false">COUNTIF($F193:$AJ196,"=П")</f>
        <v>0</v>
      </c>
      <c r="AX193" s="98" t="n">
        <f aca="false">COUNTIF($F193:$AJ196,"=ПР")</f>
        <v>0</v>
      </c>
      <c r="AY193" s="99" t="n">
        <f aca="false">COUNTIF($F193:$AJ196,"=І")</f>
        <v>0</v>
      </c>
      <c r="AZ193" s="99" t="n">
        <f aca="false">COUNTIF($F193:$AJ196,"=НЗ")</f>
        <v>0</v>
      </c>
      <c r="BA193" s="73" t="str">
        <f aca="false">IF(C193&gt;1,Графік!$L$36,"")</f>
        <v/>
      </c>
    </row>
    <row r="194" customFormat="false" ht="12.75" hidden="false" customHeight="true" outlineLevel="0" collapsed="false">
      <c r="A194" s="57"/>
      <c r="B194" s="58"/>
      <c r="C194" s="102"/>
      <c r="D194" s="60"/>
      <c r="E194" s="100"/>
      <c r="F194" s="75" t="n">
        <f aca="false">IF(F193="Р",8,"")</f>
        <v>8</v>
      </c>
      <c r="G194" s="170" t="n">
        <f aca="false">IF(G193="Р",8,"")</f>
        <v>8</v>
      </c>
      <c r="H194" s="170" t="n">
        <f aca="false">IF(H193="Р",8,"")</f>
        <v>8</v>
      </c>
      <c r="I194" s="170" t="n">
        <f aca="false">IF(I193="Р",8,"")</f>
        <v>8</v>
      </c>
      <c r="J194" s="170" t="str">
        <f aca="false">IF(J193="Р",8,"")</f>
        <v/>
      </c>
      <c r="K194" s="170" t="str">
        <f aca="false">IF(K193="Р",8,"")</f>
        <v/>
      </c>
      <c r="L194" s="170" t="n">
        <f aca="false">IF(L193="Р",8,"")</f>
        <v>8</v>
      </c>
      <c r="M194" s="170" t="n">
        <f aca="false">IF(M193="Р",8,"")</f>
        <v>8</v>
      </c>
      <c r="N194" s="170" t="n">
        <f aca="false">IF(N193="Р",8,"")</f>
        <v>8</v>
      </c>
      <c r="O194" s="170" t="n">
        <f aca="false">IF(O193="Р",8,"")</f>
        <v>8</v>
      </c>
      <c r="P194" s="170" t="str">
        <f aca="false">IF(P193="Р",8,"")</f>
        <v/>
      </c>
      <c r="Q194" s="170" t="str">
        <f aca="false">IF(Q193="Р",8,"")</f>
        <v/>
      </c>
      <c r="R194" s="170" t="n">
        <f aca="false">IF(R193="Р",8,"")</f>
        <v>8</v>
      </c>
      <c r="S194" s="170" t="n">
        <f aca="false">IF(S193="Р",8,"")</f>
        <v>8</v>
      </c>
      <c r="T194" s="170" t="n">
        <f aca="false">IF(T193="Р",8,"")</f>
        <v>8</v>
      </c>
      <c r="U194" s="170" t="n">
        <f aca="false">IF(U193="Р",8,"")</f>
        <v>8</v>
      </c>
      <c r="V194" s="170" t="str">
        <f aca="false">IF(V193="Р",8,"")</f>
        <v/>
      </c>
      <c r="W194" s="170" t="str">
        <f aca="false">IF(W193="Р",8,"")</f>
        <v/>
      </c>
      <c r="X194" s="170" t="n">
        <f aca="false">IF(X193="Р",8,"")</f>
        <v>8</v>
      </c>
      <c r="Y194" s="170" t="n">
        <f aca="false">IF(Y193="Р",8,"")</f>
        <v>8</v>
      </c>
      <c r="Z194" s="170" t="n">
        <f aca="false">IF(Z193="Р",8,"")</f>
        <v>8</v>
      </c>
      <c r="AA194" s="170" t="n">
        <f aca="false">IF(AA193="Р",8,"")</f>
        <v>8</v>
      </c>
      <c r="AB194" s="170" t="str">
        <f aca="false">IF(AB193="Р",8,"")</f>
        <v/>
      </c>
      <c r="AC194" s="170" t="str">
        <f aca="false">IF(AC193="Р",8,"")</f>
        <v/>
      </c>
      <c r="AD194" s="170" t="n">
        <f aca="false">IF(AD193="Р",8,"")</f>
        <v>8</v>
      </c>
      <c r="AE194" s="170" t="n">
        <f aca="false">IF(AE193="Р",8,"")</f>
        <v>8</v>
      </c>
      <c r="AF194" s="170" t="n">
        <f aca="false">IF(AF193="Р",8,"")</f>
        <v>8</v>
      </c>
      <c r="AG194" s="170" t="n">
        <f aca="false">IF(AG193="Р",8,"")</f>
        <v>8</v>
      </c>
      <c r="AH194" s="170"/>
      <c r="AI194" s="170"/>
      <c r="AJ194" s="170"/>
      <c r="AK194" s="93"/>
      <c r="AL194" s="94"/>
      <c r="AM194" s="95"/>
      <c r="AN194" s="96"/>
      <c r="AO194" s="70"/>
      <c r="AP194" s="70"/>
      <c r="AQ194" s="70"/>
      <c r="AR194" s="98"/>
      <c r="AS194" s="98"/>
      <c r="AT194" s="98"/>
      <c r="AU194" s="98"/>
      <c r="AV194" s="98"/>
      <c r="AW194" s="98"/>
      <c r="AX194" s="98"/>
      <c r="AY194" s="99"/>
      <c r="AZ194" s="99"/>
      <c r="BA194" s="73"/>
    </row>
    <row r="195" customFormat="false" ht="12.75" hidden="false" customHeight="true" outlineLevel="0" collapsed="false">
      <c r="A195" s="57"/>
      <c r="B195" s="58"/>
      <c r="C195" s="102"/>
      <c r="D195" s="60"/>
      <c r="E195" s="100"/>
      <c r="F195" s="81" t="str">
        <f aca="false">IF(F196&gt;0,"НУ","")</f>
        <v/>
      </c>
      <c r="G195" s="183" t="str">
        <f aca="false">IF(G196&gt;0,"НУ","")</f>
        <v/>
      </c>
      <c r="H195" s="183" t="str">
        <f aca="false">IF(H196&gt;0,"НУ","")</f>
        <v/>
      </c>
      <c r="I195" s="183" t="str">
        <f aca="false">IF(I196&gt;0,"НУ","")</f>
        <v/>
      </c>
      <c r="J195" s="183" t="str">
        <f aca="false">IF(J196&gt;0,"НУ","")</f>
        <v/>
      </c>
      <c r="K195" s="183" t="str">
        <f aca="false">IF(K196&gt;0,"НУ","")</f>
        <v/>
      </c>
      <c r="L195" s="183" t="str">
        <f aca="false">IF(L196&gt;0,"НУ","")</f>
        <v/>
      </c>
      <c r="M195" s="183" t="str">
        <f aca="false">IF(M196&gt;0,"НУ","")</f>
        <v/>
      </c>
      <c r="N195" s="183" t="str">
        <f aca="false">IF(N196&gt;0,"НУ","")</f>
        <v/>
      </c>
      <c r="O195" s="183" t="str">
        <f aca="false">IF(O196&gt;0,"НУ","")</f>
        <v/>
      </c>
      <c r="P195" s="183" t="str">
        <f aca="false">IF(P196&gt;0,"НУ","")</f>
        <v/>
      </c>
      <c r="Q195" s="183" t="str">
        <f aca="false">IF(Q196&gt;0,"НУ","")</f>
        <v/>
      </c>
      <c r="R195" s="183" t="str">
        <f aca="false">IF(R196&gt;0,"НУ","")</f>
        <v/>
      </c>
      <c r="S195" s="183" t="str">
        <f aca="false">IF(S196&gt;0,"НУ","")</f>
        <v/>
      </c>
      <c r="T195" s="183" t="str">
        <f aca="false">IF(T196&gt;0,"НУ","")</f>
        <v/>
      </c>
      <c r="U195" s="183" t="str">
        <f aca="false">IF(U196&gt;0,"НУ","")</f>
        <v/>
      </c>
      <c r="V195" s="183" t="str">
        <f aca="false">IF(V196&gt;0,"НУ","")</f>
        <v/>
      </c>
      <c r="W195" s="183" t="str">
        <f aca="false">IF(W196&gt;0,"НУ","")</f>
        <v/>
      </c>
      <c r="X195" s="183" t="str">
        <f aca="false">IF(X196&gt;0,"НУ","")</f>
        <v/>
      </c>
      <c r="Y195" s="183" t="str">
        <f aca="false">IF(Y196&gt;0,"НУ","")</f>
        <v/>
      </c>
      <c r="Z195" s="183" t="str">
        <f aca="false">IF(Z196&gt;0,"НУ","")</f>
        <v/>
      </c>
      <c r="AA195" s="183" t="str">
        <f aca="false">IF(AA196&gt;0,"НУ","")</f>
        <v/>
      </c>
      <c r="AB195" s="183" t="str">
        <f aca="false">IF(AB196&gt;0,"НУ","")</f>
        <v/>
      </c>
      <c r="AC195" s="183" t="str">
        <f aca="false">IF(AC196&gt;0,"НУ","")</f>
        <v/>
      </c>
      <c r="AD195" s="183" t="str">
        <f aca="false">IF(AD196&gt;0,"НУ","")</f>
        <v/>
      </c>
      <c r="AE195" s="183" t="str">
        <f aca="false">IF(AE196&gt;0,"НУ","")</f>
        <v/>
      </c>
      <c r="AF195" s="183" t="str">
        <f aca="false">IF(AF196&gt;0,"НУ","")</f>
        <v/>
      </c>
      <c r="AG195" s="183" t="str">
        <f aca="false">IF(AG196&gt;0,"НУ","")</f>
        <v/>
      </c>
      <c r="AH195" s="183" t="str">
        <f aca="false">IF(AH196&gt;0,"НУ","")</f>
        <v/>
      </c>
      <c r="AI195" s="183" t="str">
        <f aca="false">IF(AI196&gt;0,"НУ","")</f>
        <v/>
      </c>
      <c r="AJ195" s="183" t="str">
        <f aca="false">IF(AJ196&gt;0,"НУ","")</f>
        <v/>
      </c>
      <c r="AK195" s="93"/>
      <c r="AL195" s="94"/>
      <c r="AM195" s="95"/>
      <c r="AN195" s="96"/>
      <c r="AO195" s="70"/>
      <c r="AP195" s="70"/>
      <c r="AQ195" s="70"/>
      <c r="AR195" s="98"/>
      <c r="AS195" s="98"/>
      <c r="AT195" s="98"/>
      <c r="AU195" s="98"/>
      <c r="AV195" s="98"/>
      <c r="AW195" s="98"/>
      <c r="AX195" s="98"/>
      <c r="AY195" s="99"/>
      <c r="AZ195" s="99"/>
      <c r="BA195" s="73"/>
    </row>
    <row r="196" customFormat="false" ht="13.5" hidden="false" customHeight="true" outlineLevel="0" collapsed="false">
      <c r="A196" s="57"/>
      <c r="B196" s="58"/>
      <c r="C196" s="102"/>
      <c r="D196" s="60"/>
      <c r="E196" s="101"/>
      <c r="F196" s="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  <c r="X196" s="187"/>
      <c r="Y196" s="187"/>
      <c r="Z196" s="187"/>
      <c r="AA196" s="187"/>
      <c r="AB196" s="187"/>
      <c r="AC196" s="187"/>
      <c r="AD196" s="187"/>
      <c r="AE196" s="187"/>
      <c r="AF196" s="187"/>
      <c r="AG196" s="187"/>
      <c r="AH196" s="187"/>
      <c r="AI196" s="187"/>
      <c r="AJ196" s="187"/>
      <c r="AK196" s="93"/>
      <c r="AL196" s="94"/>
      <c r="AM196" s="95"/>
      <c r="AN196" s="96"/>
      <c r="AO196" s="70"/>
      <c r="AP196" s="70"/>
      <c r="AQ196" s="70"/>
      <c r="AR196" s="98"/>
      <c r="AS196" s="98"/>
      <c r="AT196" s="98"/>
      <c r="AU196" s="98"/>
      <c r="AV196" s="98"/>
      <c r="AW196" s="98"/>
      <c r="AX196" s="98"/>
      <c r="AY196" s="99"/>
      <c r="AZ196" s="99"/>
      <c r="BA196" s="73"/>
    </row>
    <row r="197" customFormat="false" ht="12.75" hidden="false" customHeight="true" outlineLevel="0" collapsed="false">
      <c r="A197" s="57" t="n">
        <v>47</v>
      </c>
      <c r="B197" s="58" t="str">
        <f aca="false">IFERROR(VLOOKUP($C197,Списки!$A$1:$C$3999,2,0),"")</f>
        <v/>
      </c>
      <c r="C197" s="102"/>
      <c r="D197" s="60" t="str">
        <f aca="false">IFERROR(VLOOKUP($C197,Списки!$A$1:$C$3999,3,0),"")</f>
        <v/>
      </c>
      <c r="E197" s="92"/>
      <c r="F197" s="61" t="str">
        <f aca="false">VLOOKUP(F$11,Графік!$I$5:$L$32,3,0)</f>
        <v>Р</v>
      </c>
      <c r="G197" s="62" t="str">
        <f aca="false">VLOOKUP(G$11,Графік!$I$5:$L$32,3,0)</f>
        <v>Р</v>
      </c>
      <c r="H197" s="62" t="str">
        <f aca="false">VLOOKUP(H$11,Графік!$I$5:$L$32,3,0)</f>
        <v>Р</v>
      </c>
      <c r="I197" s="62" t="str">
        <f aca="false">VLOOKUP(I$11,Графік!$I$5:$L$32,3,0)</f>
        <v>Р</v>
      </c>
      <c r="J197" s="62" t="str">
        <f aca="false">VLOOKUP(J$11,Графік!$I$5:$L$32,3,0)</f>
        <v>ВВ</v>
      </c>
      <c r="K197" s="62" t="str">
        <f aca="false">VLOOKUP(K$11,Графік!$I$5:$L$32,3,0)</f>
        <v>ВВ</v>
      </c>
      <c r="L197" s="62" t="str">
        <f aca="false">VLOOKUP(L$11,Графік!$I$5:$L$32,3,0)</f>
        <v>Р</v>
      </c>
      <c r="M197" s="62" t="str">
        <f aca="false">VLOOKUP(M$11,Графік!$I$5:$L$32,3,0)</f>
        <v>Р</v>
      </c>
      <c r="N197" s="62" t="str">
        <f aca="false">VLOOKUP(N$11,Графік!$I$5:$L$32,3,0)</f>
        <v>Р</v>
      </c>
      <c r="O197" s="62" t="str">
        <f aca="false">VLOOKUP(O$11,Графік!$I$5:$L$32,3,0)</f>
        <v>Р</v>
      </c>
      <c r="P197" s="62" t="str">
        <f aca="false">VLOOKUP(P$11,Графік!$I$5:$L$32,3,0)</f>
        <v>ВВ</v>
      </c>
      <c r="Q197" s="62" t="str">
        <f aca="false">VLOOKUP(Q$11,Графік!$I$5:$L$32,3,0)</f>
        <v>ВВ</v>
      </c>
      <c r="R197" s="62" t="str">
        <f aca="false">VLOOKUP(R$11,Графік!$I$5:$L$32,3,0)</f>
        <v>Р</v>
      </c>
      <c r="S197" s="62" t="str">
        <f aca="false">VLOOKUP(S$11,Графік!$I$5:$L$32,3,0)</f>
        <v>Р</v>
      </c>
      <c r="T197" s="62" t="str">
        <f aca="false">VLOOKUP(T$11,Графік!$I$5:$L$32,3,0)</f>
        <v>Р</v>
      </c>
      <c r="U197" s="62" t="str">
        <f aca="false">VLOOKUP(U$11,Графік!$I$5:$L$32,3,0)</f>
        <v>Р</v>
      </c>
      <c r="V197" s="62" t="str">
        <f aca="false">VLOOKUP(V$11,Графік!$I$5:$L$32,3,0)</f>
        <v>ВВ</v>
      </c>
      <c r="W197" s="62" t="str">
        <f aca="false">VLOOKUP(W$11,Графік!$I$5:$L$32,3,0)</f>
        <v>ВВ</v>
      </c>
      <c r="X197" s="62" t="str">
        <f aca="false">VLOOKUP(X$11,Графік!$I$5:$L$32,3,0)</f>
        <v>Р</v>
      </c>
      <c r="Y197" s="62" t="str">
        <f aca="false">VLOOKUP(Y$11,Графік!$I$5:$L$32,3,0)</f>
        <v>Р</v>
      </c>
      <c r="Z197" s="62" t="str">
        <f aca="false">VLOOKUP(Z$11,Графік!$I$5:$L$32,3,0)</f>
        <v>Р</v>
      </c>
      <c r="AA197" s="62" t="str">
        <f aca="false">VLOOKUP(AA$11,Графік!$I$5:$L$32,3,0)</f>
        <v>Р</v>
      </c>
      <c r="AB197" s="62" t="str">
        <f aca="false">VLOOKUP(AB$11,Графік!$I$5:$L$32,3,0)</f>
        <v>ВВ</v>
      </c>
      <c r="AC197" s="62" t="str">
        <f aca="false">VLOOKUP(AC$11,Графік!$I$5:$L$32,3,0)</f>
        <v>ВВ</v>
      </c>
      <c r="AD197" s="62" t="str">
        <f aca="false">VLOOKUP(AD$11,Графік!$I$5:$L$32,3,0)</f>
        <v>Р</v>
      </c>
      <c r="AE197" s="62" t="str">
        <f aca="false">VLOOKUP(AE$11,Графік!$I$5:$L$32,3,0)</f>
        <v>Р</v>
      </c>
      <c r="AF197" s="62" t="str">
        <f aca="false">VLOOKUP(AF$11,Графік!$I$5:$L$32,3,0)</f>
        <v>Р</v>
      </c>
      <c r="AG197" s="62" t="str">
        <f aca="false">VLOOKUP(AG$11,Графік!$I$5:$L$32,3,0)</f>
        <v>Р</v>
      </c>
      <c r="AH197" s="62"/>
      <c r="AI197" s="62"/>
      <c r="AJ197" s="62"/>
      <c r="AK197" s="93" t="n">
        <f aca="false">SUMIF($F197:$AJ200,"Р",$F198:$AJ198)</f>
        <v>160</v>
      </c>
      <c r="AL197" s="94" t="n">
        <f aca="false">SUMIF($F199:$AJ200,"НУ",$F200:$AJ200)</f>
        <v>0</v>
      </c>
      <c r="AM197" s="95" t="n">
        <f aca="false">SUMIF(F197:AJ200,"РВ",F198:AJ198)</f>
        <v>0</v>
      </c>
      <c r="AN197" s="96" t="n">
        <f aca="false">AK197+AL197+AM197</f>
        <v>160</v>
      </c>
      <c r="AO197" s="70" t="n">
        <f aca="false">COUNTIF($F197:$AJ200,"=Р")</f>
        <v>20</v>
      </c>
      <c r="AP197" s="97" t="n">
        <f aca="false">COUNTIF($F197:$AJ200,"=ВВ")</f>
        <v>8</v>
      </c>
      <c r="AQ197" s="97" t="n">
        <f aca="false">COUNTIF($F197:$AJ200,"=В")</f>
        <v>0</v>
      </c>
      <c r="AR197" s="98" t="n">
        <f aca="false">COUNTIF($F197:$AJ200,"=НА")</f>
        <v>0</v>
      </c>
      <c r="AS197" s="98" t="n">
        <f aca="false">COUNTIF(F197:AJ200,"=ТН")</f>
        <v>0</v>
      </c>
      <c r="AT197" s="98" t="n">
        <f aca="false">COUNTIF($F197:$AJ200,"=ВД")</f>
        <v>0</v>
      </c>
      <c r="AU197" s="98" t="n">
        <f aca="false">COUNTIF($F197:$AJ200,"=ВП")</f>
        <v>0</v>
      </c>
      <c r="AV197" s="98" t="n">
        <f aca="false">COUNTIF($F197:$AJ200,"=ДД")</f>
        <v>0</v>
      </c>
      <c r="AW197" s="98" t="n">
        <f aca="false">COUNTIF($F197:$AJ200,"=П")</f>
        <v>0</v>
      </c>
      <c r="AX197" s="98" t="n">
        <f aca="false">COUNTIF($F197:$AJ200,"=ПР")</f>
        <v>0</v>
      </c>
      <c r="AY197" s="99" t="n">
        <f aca="false">COUNTIF($F197:$AJ200,"=І")</f>
        <v>0</v>
      </c>
      <c r="AZ197" s="99" t="n">
        <f aca="false">COUNTIF($F197:$AJ200,"=НЗ")</f>
        <v>0</v>
      </c>
      <c r="BA197" s="73" t="str">
        <f aca="false">IF(C197&gt;1,Графік!$L$36,"")</f>
        <v/>
      </c>
    </row>
    <row r="198" customFormat="false" ht="12.75" hidden="false" customHeight="true" outlineLevel="0" collapsed="false">
      <c r="A198" s="57"/>
      <c r="B198" s="58"/>
      <c r="C198" s="102"/>
      <c r="D198" s="60"/>
      <c r="E198" s="100"/>
      <c r="F198" s="75" t="n">
        <f aca="false">IF(F197="Р",8,"")</f>
        <v>8</v>
      </c>
      <c r="G198" s="170" t="n">
        <f aca="false">IF(G197="Р",8,"")</f>
        <v>8</v>
      </c>
      <c r="H198" s="170" t="n">
        <f aca="false">IF(H197="Р",8,"")</f>
        <v>8</v>
      </c>
      <c r="I198" s="170" t="n">
        <f aca="false">IF(I197="Р",8,"")</f>
        <v>8</v>
      </c>
      <c r="J198" s="170" t="str">
        <f aca="false">IF(J197="Р",8,"")</f>
        <v/>
      </c>
      <c r="K198" s="170" t="str">
        <f aca="false">IF(K197="Р",8,"")</f>
        <v/>
      </c>
      <c r="L198" s="170" t="n">
        <f aca="false">IF(L197="Р",8,"")</f>
        <v>8</v>
      </c>
      <c r="M198" s="170" t="n">
        <f aca="false">IF(M197="Р",8,"")</f>
        <v>8</v>
      </c>
      <c r="N198" s="170" t="n">
        <f aca="false">IF(N197="Р",8,"")</f>
        <v>8</v>
      </c>
      <c r="O198" s="170" t="n">
        <f aca="false">IF(O197="Р",8,"")</f>
        <v>8</v>
      </c>
      <c r="P198" s="170" t="str">
        <f aca="false">IF(P197="Р",8,"")</f>
        <v/>
      </c>
      <c r="Q198" s="170" t="str">
        <f aca="false">IF(Q197="Р",8,"")</f>
        <v/>
      </c>
      <c r="R198" s="170" t="n">
        <f aca="false">IF(R197="Р",8,"")</f>
        <v>8</v>
      </c>
      <c r="S198" s="170" t="n">
        <f aca="false">IF(S197="Р",8,"")</f>
        <v>8</v>
      </c>
      <c r="T198" s="170" t="n">
        <f aca="false">IF(T197="Р",8,"")</f>
        <v>8</v>
      </c>
      <c r="U198" s="170" t="n">
        <f aca="false">IF(U197="Р",8,"")</f>
        <v>8</v>
      </c>
      <c r="V198" s="170" t="str">
        <f aca="false">IF(V197="Р",8,"")</f>
        <v/>
      </c>
      <c r="W198" s="170" t="str">
        <f aca="false">IF(W197="Р",8,"")</f>
        <v/>
      </c>
      <c r="X198" s="170" t="n">
        <f aca="false">IF(X197="Р",8,"")</f>
        <v>8</v>
      </c>
      <c r="Y198" s="170" t="n">
        <f aca="false">IF(Y197="Р",8,"")</f>
        <v>8</v>
      </c>
      <c r="Z198" s="170" t="n">
        <f aca="false">IF(Z197="Р",8,"")</f>
        <v>8</v>
      </c>
      <c r="AA198" s="170" t="n">
        <f aca="false">IF(AA197="Р",8,"")</f>
        <v>8</v>
      </c>
      <c r="AB198" s="170" t="str">
        <f aca="false">IF(AB197="Р",8,"")</f>
        <v/>
      </c>
      <c r="AC198" s="170" t="str">
        <f aca="false">IF(AC197="Р",8,"")</f>
        <v/>
      </c>
      <c r="AD198" s="170" t="n">
        <f aca="false">IF(AD197="Р",8,"")</f>
        <v>8</v>
      </c>
      <c r="AE198" s="170" t="n">
        <f aca="false">IF(AE197="Р",8,"")</f>
        <v>8</v>
      </c>
      <c r="AF198" s="170" t="n">
        <f aca="false">IF(AF197="Р",8,"")</f>
        <v>8</v>
      </c>
      <c r="AG198" s="170" t="n">
        <f aca="false">IF(AG197="Р",8,"")</f>
        <v>8</v>
      </c>
      <c r="AH198" s="170"/>
      <c r="AI198" s="170"/>
      <c r="AJ198" s="170"/>
      <c r="AK198" s="93"/>
      <c r="AL198" s="94"/>
      <c r="AM198" s="95"/>
      <c r="AN198" s="96"/>
      <c r="AO198" s="70"/>
      <c r="AP198" s="70"/>
      <c r="AQ198" s="70"/>
      <c r="AR198" s="98"/>
      <c r="AS198" s="98"/>
      <c r="AT198" s="98"/>
      <c r="AU198" s="98"/>
      <c r="AV198" s="98"/>
      <c r="AW198" s="98"/>
      <c r="AX198" s="98"/>
      <c r="AY198" s="99"/>
      <c r="AZ198" s="99"/>
      <c r="BA198" s="73"/>
    </row>
    <row r="199" customFormat="false" ht="12.75" hidden="false" customHeight="true" outlineLevel="0" collapsed="false">
      <c r="A199" s="57"/>
      <c r="B199" s="58"/>
      <c r="C199" s="102"/>
      <c r="D199" s="60"/>
      <c r="E199" s="100"/>
      <c r="F199" s="81" t="str">
        <f aca="false">IF(F200&gt;0,"НУ","")</f>
        <v/>
      </c>
      <c r="G199" s="183" t="str">
        <f aca="false">IF(G200&gt;0,"НУ","")</f>
        <v/>
      </c>
      <c r="H199" s="183" t="str">
        <f aca="false">IF(H200&gt;0,"НУ","")</f>
        <v/>
      </c>
      <c r="I199" s="183" t="str">
        <f aca="false">IF(I200&gt;0,"НУ","")</f>
        <v/>
      </c>
      <c r="J199" s="183" t="str">
        <f aca="false">IF(J200&gt;0,"НУ","")</f>
        <v/>
      </c>
      <c r="K199" s="183" t="str">
        <f aca="false">IF(K200&gt;0,"НУ","")</f>
        <v/>
      </c>
      <c r="L199" s="183" t="str">
        <f aca="false">IF(L200&gt;0,"НУ","")</f>
        <v/>
      </c>
      <c r="M199" s="183" t="str">
        <f aca="false">IF(M200&gt;0,"НУ","")</f>
        <v/>
      </c>
      <c r="N199" s="183" t="str">
        <f aca="false">IF(N200&gt;0,"НУ","")</f>
        <v/>
      </c>
      <c r="O199" s="183" t="str">
        <f aca="false">IF(O200&gt;0,"НУ","")</f>
        <v/>
      </c>
      <c r="P199" s="183" t="str">
        <f aca="false">IF(P200&gt;0,"НУ","")</f>
        <v/>
      </c>
      <c r="Q199" s="183" t="str">
        <f aca="false">IF(Q200&gt;0,"НУ","")</f>
        <v/>
      </c>
      <c r="R199" s="183" t="str">
        <f aca="false">IF(R200&gt;0,"НУ","")</f>
        <v/>
      </c>
      <c r="S199" s="183" t="str">
        <f aca="false">IF(S200&gt;0,"НУ","")</f>
        <v/>
      </c>
      <c r="T199" s="183" t="str">
        <f aca="false">IF(T200&gt;0,"НУ","")</f>
        <v/>
      </c>
      <c r="U199" s="183" t="str">
        <f aca="false">IF(U200&gt;0,"НУ","")</f>
        <v/>
      </c>
      <c r="V199" s="183" t="str">
        <f aca="false">IF(V200&gt;0,"НУ","")</f>
        <v/>
      </c>
      <c r="W199" s="183" t="str">
        <f aca="false">IF(W200&gt;0,"НУ","")</f>
        <v/>
      </c>
      <c r="X199" s="183" t="str">
        <f aca="false">IF(X200&gt;0,"НУ","")</f>
        <v/>
      </c>
      <c r="Y199" s="183" t="str">
        <f aca="false">IF(Y200&gt;0,"НУ","")</f>
        <v/>
      </c>
      <c r="Z199" s="183" t="str">
        <f aca="false">IF(Z200&gt;0,"НУ","")</f>
        <v/>
      </c>
      <c r="AA199" s="183" t="str">
        <f aca="false">IF(AA200&gt;0,"НУ","")</f>
        <v/>
      </c>
      <c r="AB199" s="183" t="str">
        <f aca="false">IF(AB200&gt;0,"НУ","")</f>
        <v/>
      </c>
      <c r="AC199" s="183" t="str">
        <f aca="false">IF(AC200&gt;0,"НУ","")</f>
        <v/>
      </c>
      <c r="AD199" s="183" t="str">
        <f aca="false">IF(AD200&gt;0,"НУ","")</f>
        <v/>
      </c>
      <c r="AE199" s="183" t="str">
        <f aca="false">IF(AE200&gt;0,"НУ","")</f>
        <v/>
      </c>
      <c r="AF199" s="183" t="str">
        <f aca="false">IF(AF200&gt;0,"НУ","")</f>
        <v/>
      </c>
      <c r="AG199" s="183" t="str">
        <f aca="false">IF(AG200&gt;0,"НУ","")</f>
        <v/>
      </c>
      <c r="AH199" s="183" t="str">
        <f aca="false">IF(AH200&gt;0,"НУ","")</f>
        <v/>
      </c>
      <c r="AI199" s="183" t="str">
        <f aca="false">IF(AI200&gt;0,"НУ","")</f>
        <v/>
      </c>
      <c r="AJ199" s="183" t="str">
        <f aca="false">IF(AJ200&gt;0,"НУ","")</f>
        <v/>
      </c>
      <c r="AK199" s="93"/>
      <c r="AL199" s="94"/>
      <c r="AM199" s="95"/>
      <c r="AN199" s="96"/>
      <c r="AO199" s="70"/>
      <c r="AP199" s="70"/>
      <c r="AQ199" s="70"/>
      <c r="AR199" s="98"/>
      <c r="AS199" s="98"/>
      <c r="AT199" s="98"/>
      <c r="AU199" s="98"/>
      <c r="AV199" s="98"/>
      <c r="AW199" s="98"/>
      <c r="AX199" s="98"/>
      <c r="AY199" s="99"/>
      <c r="AZ199" s="99"/>
      <c r="BA199" s="73"/>
    </row>
    <row r="200" customFormat="false" ht="13.5" hidden="false" customHeight="true" outlineLevel="0" collapsed="false">
      <c r="A200" s="57"/>
      <c r="B200" s="58"/>
      <c r="C200" s="102"/>
      <c r="D200" s="60"/>
      <c r="E200" s="101"/>
      <c r="F200" s="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  <c r="X200" s="187"/>
      <c r="Y200" s="187"/>
      <c r="Z200" s="187"/>
      <c r="AA200" s="187"/>
      <c r="AB200" s="187"/>
      <c r="AC200" s="187"/>
      <c r="AD200" s="187"/>
      <c r="AE200" s="187"/>
      <c r="AF200" s="187"/>
      <c r="AG200" s="187"/>
      <c r="AH200" s="187"/>
      <c r="AI200" s="187"/>
      <c r="AJ200" s="187"/>
      <c r="AK200" s="93"/>
      <c r="AL200" s="94"/>
      <c r="AM200" s="95"/>
      <c r="AN200" s="96"/>
      <c r="AO200" s="70"/>
      <c r="AP200" s="70"/>
      <c r="AQ200" s="70"/>
      <c r="AR200" s="98"/>
      <c r="AS200" s="98"/>
      <c r="AT200" s="98"/>
      <c r="AU200" s="98"/>
      <c r="AV200" s="98"/>
      <c r="AW200" s="98"/>
      <c r="AX200" s="98"/>
      <c r="AY200" s="99"/>
      <c r="AZ200" s="99"/>
      <c r="BA200" s="73"/>
    </row>
    <row r="201" customFormat="false" ht="12.75" hidden="false" customHeight="true" outlineLevel="0" collapsed="false">
      <c r="A201" s="57" t="n">
        <v>48</v>
      </c>
      <c r="B201" s="58" t="str">
        <f aca="false">IFERROR(VLOOKUP($C201,Списки!$A$1:$C$3999,2,0),"")</f>
        <v/>
      </c>
      <c r="C201" s="102"/>
      <c r="D201" s="60" t="str">
        <f aca="false">IFERROR(VLOOKUP($C201,Списки!$A$1:$C$3999,3,0),"")</f>
        <v/>
      </c>
      <c r="E201" s="92"/>
      <c r="F201" s="61" t="str">
        <f aca="false">VLOOKUP(F$11,Графік!$I$5:$L$32,3,0)</f>
        <v>Р</v>
      </c>
      <c r="G201" s="62" t="str">
        <f aca="false">VLOOKUP(G$11,Графік!$I$5:$L$32,3,0)</f>
        <v>Р</v>
      </c>
      <c r="H201" s="62" t="str">
        <f aca="false">VLOOKUP(H$11,Графік!$I$5:$L$32,3,0)</f>
        <v>Р</v>
      </c>
      <c r="I201" s="62" t="str">
        <f aca="false">VLOOKUP(I$11,Графік!$I$5:$L$32,3,0)</f>
        <v>Р</v>
      </c>
      <c r="J201" s="62" t="str">
        <f aca="false">VLOOKUP(J$11,Графік!$I$5:$L$32,3,0)</f>
        <v>ВВ</v>
      </c>
      <c r="K201" s="62" t="str">
        <f aca="false">VLOOKUP(K$11,Графік!$I$5:$L$32,3,0)</f>
        <v>ВВ</v>
      </c>
      <c r="L201" s="62" t="str">
        <f aca="false">VLOOKUP(L$11,Графік!$I$5:$L$32,3,0)</f>
        <v>Р</v>
      </c>
      <c r="M201" s="62" t="str">
        <f aca="false">VLOOKUP(M$11,Графік!$I$5:$L$32,3,0)</f>
        <v>Р</v>
      </c>
      <c r="N201" s="62" t="str">
        <f aca="false">VLOOKUP(N$11,Графік!$I$5:$L$32,3,0)</f>
        <v>Р</v>
      </c>
      <c r="O201" s="62" t="str">
        <f aca="false">VLOOKUP(O$11,Графік!$I$5:$L$32,3,0)</f>
        <v>Р</v>
      </c>
      <c r="P201" s="62" t="str">
        <f aca="false">VLOOKUP(P$11,Графік!$I$5:$L$32,3,0)</f>
        <v>ВВ</v>
      </c>
      <c r="Q201" s="62" t="str">
        <f aca="false">VLOOKUP(Q$11,Графік!$I$5:$L$32,3,0)</f>
        <v>ВВ</v>
      </c>
      <c r="R201" s="62" t="str">
        <f aca="false">VLOOKUP(R$11,Графік!$I$5:$L$32,3,0)</f>
        <v>Р</v>
      </c>
      <c r="S201" s="62" t="str">
        <f aca="false">VLOOKUP(S$11,Графік!$I$5:$L$32,3,0)</f>
        <v>Р</v>
      </c>
      <c r="T201" s="62" t="str">
        <f aca="false">VLOOKUP(T$11,Графік!$I$5:$L$32,3,0)</f>
        <v>Р</v>
      </c>
      <c r="U201" s="62" t="str">
        <f aca="false">VLOOKUP(U$11,Графік!$I$5:$L$32,3,0)</f>
        <v>Р</v>
      </c>
      <c r="V201" s="62" t="str">
        <f aca="false">VLOOKUP(V$11,Графік!$I$5:$L$32,3,0)</f>
        <v>ВВ</v>
      </c>
      <c r="W201" s="62" t="str">
        <f aca="false">VLOOKUP(W$11,Графік!$I$5:$L$32,3,0)</f>
        <v>ВВ</v>
      </c>
      <c r="X201" s="62" t="str">
        <f aca="false">VLOOKUP(X$11,Графік!$I$5:$L$32,3,0)</f>
        <v>Р</v>
      </c>
      <c r="Y201" s="62" t="str">
        <f aca="false">VLOOKUP(Y$11,Графік!$I$5:$L$32,3,0)</f>
        <v>Р</v>
      </c>
      <c r="Z201" s="62" t="str">
        <f aca="false">VLOOKUP(Z$11,Графік!$I$5:$L$32,3,0)</f>
        <v>Р</v>
      </c>
      <c r="AA201" s="62" t="str">
        <f aca="false">VLOOKUP(AA$11,Графік!$I$5:$L$32,3,0)</f>
        <v>Р</v>
      </c>
      <c r="AB201" s="62" t="str">
        <f aca="false">VLOOKUP(AB$11,Графік!$I$5:$L$32,3,0)</f>
        <v>ВВ</v>
      </c>
      <c r="AC201" s="62" t="str">
        <f aca="false">VLOOKUP(AC$11,Графік!$I$5:$L$32,3,0)</f>
        <v>ВВ</v>
      </c>
      <c r="AD201" s="62" t="str">
        <f aca="false">VLOOKUP(AD$11,Графік!$I$5:$L$32,3,0)</f>
        <v>Р</v>
      </c>
      <c r="AE201" s="62" t="str">
        <f aca="false">VLOOKUP(AE$11,Графік!$I$5:$L$32,3,0)</f>
        <v>Р</v>
      </c>
      <c r="AF201" s="62" t="str">
        <f aca="false">VLOOKUP(AF$11,Графік!$I$5:$L$32,3,0)</f>
        <v>Р</v>
      </c>
      <c r="AG201" s="62" t="str">
        <f aca="false">VLOOKUP(AG$11,Графік!$I$5:$L$32,3,0)</f>
        <v>Р</v>
      </c>
      <c r="AH201" s="62"/>
      <c r="AI201" s="62"/>
      <c r="AJ201" s="62"/>
      <c r="AK201" s="93" t="n">
        <f aca="false">SUMIF($F201:$AJ204,"Р",$F202:$AJ202)</f>
        <v>160</v>
      </c>
      <c r="AL201" s="94" t="n">
        <f aca="false">SUMIF($F203:$AJ204,"НУ",$F204:$AJ204)</f>
        <v>0</v>
      </c>
      <c r="AM201" s="95" t="n">
        <f aca="false">SUMIF(F201:AJ204,"РВ",F202:AJ202)</f>
        <v>0</v>
      </c>
      <c r="AN201" s="96" t="n">
        <f aca="false">AK201+AL201+AM201</f>
        <v>160</v>
      </c>
      <c r="AO201" s="70" t="n">
        <f aca="false">COUNTIF($F201:$AJ204,"=Р")</f>
        <v>20</v>
      </c>
      <c r="AP201" s="97" t="n">
        <f aca="false">COUNTIF($F201:$AJ204,"=ВВ")</f>
        <v>8</v>
      </c>
      <c r="AQ201" s="97" t="n">
        <f aca="false">COUNTIF($F201:$AJ204,"=В")</f>
        <v>0</v>
      </c>
      <c r="AR201" s="98" t="n">
        <f aca="false">COUNTIF($F201:$AJ204,"=НА")</f>
        <v>0</v>
      </c>
      <c r="AS201" s="98" t="n">
        <f aca="false">COUNTIF(F201:AJ204,"=ТН")</f>
        <v>0</v>
      </c>
      <c r="AT201" s="98" t="n">
        <f aca="false">COUNTIF($F201:$AJ204,"=ВД")</f>
        <v>0</v>
      </c>
      <c r="AU201" s="98" t="n">
        <f aca="false">COUNTIF($F201:$AJ204,"=ВП")</f>
        <v>0</v>
      </c>
      <c r="AV201" s="98" t="n">
        <f aca="false">COUNTIF($F201:$AJ204,"=ДД")</f>
        <v>0</v>
      </c>
      <c r="AW201" s="98" t="n">
        <f aca="false">COUNTIF($F201:$AJ204,"=П")</f>
        <v>0</v>
      </c>
      <c r="AX201" s="98" t="n">
        <f aca="false">COUNTIF($F201:$AJ204,"=ПР")</f>
        <v>0</v>
      </c>
      <c r="AY201" s="99" t="n">
        <f aca="false">COUNTIF($F201:$AJ204,"=І")</f>
        <v>0</v>
      </c>
      <c r="AZ201" s="99" t="n">
        <f aca="false">COUNTIF($F201:$AJ204,"=НЗ")</f>
        <v>0</v>
      </c>
      <c r="BA201" s="73" t="str">
        <f aca="false">IF(C201&gt;1,Графік!$L$36,"")</f>
        <v/>
      </c>
    </row>
    <row r="202" customFormat="false" ht="12.75" hidden="false" customHeight="true" outlineLevel="0" collapsed="false">
      <c r="A202" s="57"/>
      <c r="B202" s="58"/>
      <c r="C202" s="102"/>
      <c r="D202" s="60"/>
      <c r="E202" s="100"/>
      <c r="F202" s="75" t="n">
        <f aca="false">IF(F201="Р",8,"")</f>
        <v>8</v>
      </c>
      <c r="G202" s="170" t="n">
        <f aca="false">IF(G201="Р",8,"")</f>
        <v>8</v>
      </c>
      <c r="H202" s="170" t="n">
        <f aca="false">IF(H201="Р",8,"")</f>
        <v>8</v>
      </c>
      <c r="I202" s="170" t="n">
        <f aca="false">IF(I201="Р",8,"")</f>
        <v>8</v>
      </c>
      <c r="J202" s="170" t="str">
        <f aca="false">IF(J201="Р",8,"")</f>
        <v/>
      </c>
      <c r="K202" s="170" t="str">
        <f aca="false">IF(K201="Р",8,"")</f>
        <v/>
      </c>
      <c r="L202" s="170" t="n">
        <f aca="false">IF(L201="Р",8,"")</f>
        <v>8</v>
      </c>
      <c r="M202" s="170" t="n">
        <f aca="false">IF(M201="Р",8,"")</f>
        <v>8</v>
      </c>
      <c r="N202" s="170" t="n">
        <f aca="false">IF(N201="Р",8,"")</f>
        <v>8</v>
      </c>
      <c r="O202" s="170" t="n">
        <f aca="false">IF(O201="Р",8,"")</f>
        <v>8</v>
      </c>
      <c r="P202" s="170" t="str">
        <f aca="false">IF(P201="Р",8,"")</f>
        <v/>
      </c>
      <c r="Q202" s="170" t="str">
        <f aca="false">IF(Q201="Р",8,"")</f>
        <v/>
      </c>
      <c r="R202" s="170" t="n">
        <f aca="false">IF(R201="Р",8,"")</f>
        <v>8</v>
      </c>
      <c r="S202" s="170" t="n">
        <f aca="false">IF(S201="Р",8,"")</f>
        <v>8</v>
      </c>
      <c r="T202" s="170" t="n">
        <f aca="false">IF(T201="Р",8,"")</f>
        <v>8</v>
      </c>
      <c r="U202" s="170" t="n">
        <f aca="false">IF(U201="Р",8,"")</f>
        <v>8</v>
      </c>
      <c r="V202" s="170" t="str">
        <f aca="false">IF(V201="Р",8,"")</f>
        <v/>
      </c>
      <c r="W202" s="170" t="str">
        <f aca="false">IF(W201="Р",8,"")</f>
        <v/>
      </c>
      <c r="X202" s="170" t="n">
        <f aca="false">IF(X201="Р",8,"")</f>
        <v>8</v>
      </c>
      <c r="Y202" s="170" t="n">
        <f aca="false">IF(Y201="Р",8,"")</f>
        <v>8</v>
      </c>
      <c r="Z202" s="170" t="n">
        <f aca="false">IF(Z201="Р",8,"")</f>
        <v>8</v>
      </c>
      <c r="AA202" s="170" t="n">
        <f aca="false">IF(AA201="Р",8,"")</f>
        <v>8</v>
      </c>
      <c r="AB202" s="170" t="str">
        <f aca="false">IF(AB201="Р",8,"")</f>
        <v/>
      </c>
      <c r="AC202" s="170" t="str">
        <f aca="false">IF(AC201="Р",8,"")</f>
        <v/>
      </c>
      <c r="AD202" s="170" t="n">
        <f aca="false">IF(AD201="Р",8,"")</f>
        <v>8</v>
      </c>
      <c r="AE202" s="170" t="n">
        <f aca="false">IF(AE201="Р",8,"")</f>
        <v>8</v>
      </c>
      <c r="AF202" s="170" t="n">
        <f aca="false">IF(AF201="Р",8,"")</f>
        <v>8</v>
      </c>
      <c r="AG202" s="170" t="n">
        <f aca="false">IF(AG201="Р",8,"")</f>
        <v>8</v>
      </c>
      <c r="AH202" s="170"/>
      <c r="AI202" s="170"/>
      <c r="AJ202" s="170"/>
      <c r="AK202" s="93"/>
      <c r="AL202" s="94"/>
      <c r="AM202" s="95"/>
      <c r="AN202" s="96"/>
      <c r="AO202" s="70"/>
      <c r="AP202" s="70"/>
      <c r="AQ202" s="70"/>
      <c r="AR202" s="98"/>
      <c r="AS202" s="98"/>
      <c r="AT202" s="98"/>
      <c r="AU202" s="98"/>
      <c r="AV202" s="98"/>
      <c r="AW202" s="98"/>
      <c r="AX202" s="98"/>
      <c r="AY202" s="99"/>
      <c r="AZ202" s="99"/>
      <c r="BA202" s="73"/>
    </row>
    <row r="203" customFormat="false" ht="12.75" hidden="false" customHeight="true" outlineLevel="0" collapsed="false">
      <c r="A203" s="57"/>
      <c r="B203" s="58"/>
      <c r="C203" s="102"/>
      <c r="D203" s="60"/>
      <c r="E203" s="100"/>
      <c r="F203" s="81" t="str">
        <f aca="false">IF(F204&gt;0,"НУ","")</f>
        <v/>
      </c>
      <c r="G203" s="183" t="str">
        <f aca="false">IF(G204&gt;0,"НУ","")</f>
        <v/>
      </c>
      <c r="H203" s="183" t="str">
        <f aca="false">IF(H204&gt;0,"НУ","")</f>
        <v/>
      </c>
      <c r="I203" s="183" t="str">
        <f aca="false">IF(I204&gt;0,"НУ","")</f>
        <v/>
      </c>
      <c r="J203" s="183" t="str">
        <f aca="false">IF(J204&gt;0,"НУ","")</f>
        <v/>
      </c>
      <c r="K203" s="183" t="str">
        <f aca="false">IF(K204&gt;0,"НУ","")</f>
        <v/>
      </c>
      <c r="L203" s="183" t="str">
        <f aca="false">IF(L204&gt;0,"НУ","")</f>
        <v/>
      </c>
      <c r="M203" s="183" t="str">
        <f aca="false">IF(M204&gt;0,"НУ","")</f>
        <v/>
      </c>
      <c r="N203" s="183" t="str">
        <f aca="false">IF(N204&gt;0,"НУ","")</f>
        <v/>
      </c>
      <c r="O203" s="183" t="str">
        <f aca="false">IF(O204&gt;0,"НУ","")</f>
        <v/>
      </c>
      <c r="P203" s="183" t="str">
        <f aca="false">IF(P204&gt;0,"НУ","")</f>
        <v/>
      </c>
      <c r="Q203" s="183" t="str">
        <f aca="false">IF(Q204&gt;0,"НУ","")</f>
        <v/>
      </c>
      <c r="R203" s="183" t="str">
        <f aca="false">IF(R204&gt;0,"НУ","")</f>
        <v/>
      </c>
      <c r="S203" s="183" t="str">
        <f aca="false">IF(S204&gt;0,"НУ","")</f>
        <v/>
      </c>
      <c r="T203" s="183" t="str">
        <f aca="false">IF(T204&gt;0,"НУ","")</f>
        <v/>
      </c>
      <c r="U203" s="183" t="str">
        <f aca="false">IF(U204&gt;0,"НУ","")</f>
        <v/>
      </c>
      <c r="V203" s="183" t="str">
        <f aca="false">IF(V204&gt;0,"НУ","")</f>
        <v/>
      </c>
      <c r="W203" s="183" t="str">
        <f aca="false">IF(W204&gt;0,"НУ","")</f>
        <v/>
      </c>
      <c r="X203" s="183" t="str">
        <f aca="false">IF(X204&gt;0,"НУ","")</f>
        <v/>
      </c>
      <c r="Y203" s="183" t="str">
        <f aca="false">IF(Y204&gt;0,"НУ","")</f>
        <v/>
      </c>
      <c r="Z203" s="183" t="str">
        <f aca="false">IF(Z204&gt;0,"НУ","")</f>
        <v/>
      </c>
      <c r="AA203" s="183" t="str">
        <f aca="false">IF(AA204&gt;0,"НУ","")</f>
        <v/>
      </c>
      <c r="AB203" s="183" t="str">
        <f aca="false">IF(AB204&gt;0,"НУ","")</f>
        <v/>
      </c>
      <c r="AC203" s="183" t="str">
        <f aca="false">IF(AC204&gt;0,"НУ","")</f>
        <v/>
      </c>
      <c r="AD203" s="183" t="str">
        <f aca="false">IF(AD204&gt;0,"НУ","")</f>
        <v/>
      </c>
      <c r="AE203" s="183" t="str">
        <f aca="false">IF(AE204&gt;0,"НУ","")</f>
        <v/>
      </c>
      <c r="AF203" s="183" t="str">
        <f aca="false">IF(AF204&gt;0,"НУ","")</f>
        <v/>
      </c>
      <c r="AG203" s="183" t="str">
        <f aca="false">IF(AG204&gt;0,"НУ","")</f>
        <v/>
      </c>
      <c r="AH203" s="183" t="str">
        <f aca="false">IF(AH204&gt;0,"НУ","")</f>
        <v/>
      </c>
      <c r="AI203" s="183" t="str">
        <f aca="false">IF(AI204&gt;0,"НУ","")</f>
        <v/>
      </c>
      <c r="AJ203" s="183" t="str">
        <f aca="false">IF(AJ204&gt;0,"НУ","")</f>
        <v/>
      </c>
      <c r="AK203" s="93"/>
      <c r="AL203" s="94"/>
      <c r="AM203" s="95"/>
      <c r="AN203" s="96"/>
      <c r="AO203" s="70"/>
      <c r="AP203" s="70"/>
      <c r="AQ203" s="70"/>
      <c r="AR203" s="98"/>
      <c r="AS203" s="98"/>
      <c r="AT203" s="98"/>
      <c r="AU203" s="98"/>
      <c r="AV203" s="98"/>
      <c r="AW203" s="98"/>
      <c r="AX203" s="98"/>
      <c r="AY203" s="99"/>
      <c r="AZ203" s="99"/>
      <c r="BA203" s="73"/>
    </row>
    <row r="204" customFormat="false" ht="13.5" hidden="false" customHeight="true" outlineLevel="0" collapsed="false">
      <c r="A204" s="57"/>
      <c r="B204" s="58"/>
      <c r="C204" s="102"/>
      <c r="D204" s="60"/>
      <c r="E204" s="101"/>
      <c r="F204" s="87"/>
      <c r="G204" s="187"/>
      <c r="H204" s="187"/>
      <c r="I204" s="187"/>
      <c r="J204" s="187"/>
      <c r="K204" s="187"/>
      <c r="L204" s="187"/>
      <c r="M204" s="187"/>
      <c r="N204" s="187"/>
      <c r="O204" s="187"/>
      <c r="P204" s="187"/>
      <c r="Q204" s="187"/>
      <c r="R204" s="187"/>
      <c r="S204" s="187"/>
      <c r="T204" s="187"/>
      <c r="U204" s="187"/>
      <c r="V204" s="187"/>
      <c r="W204" s="187"/>
      <c r="X204" s="187"/>
      <c r="Y204" s="187"/>
      <c r="Z204" s="187"/>
      <c r="AA204" s="187"/>
      <c r="AB204" s="187"/>
      <c r="AC204" s="187"/>
      <c r="AD204" s="187"/>
      <c r="AE204" s="187"/>
      <c r="AF204" s="187"/>
      <c r="AG204" s="187"/>
      <c r="AH204" s="187"/>
      <c r="AI204" s="187"/>
      <c r="AJ204" s="187"/>
      <c r="AK204" s="93"/>
      <c r="AL204" s="94"/>
      <c r="AM204" s="95"/>
      <c r="AN204" s="96"/>
      <c r="AO204" s="70"/>
      <c r="AP204" s="70"/>
      <c r="AQ204" s="70"/>
      <c r="AR204" s="98"/>
      <c r="AS204" s="98"/>
      <c r="AT204" s="98"/>
      <c r="AU204" s="98"/>
      <c r="AV204" s="98"/>
      <c r="AW204" s="98"/>
      <c r="AX204" s="98"/>
      <c r="AY204" s="99"/>
      <c r="AZ204" s="99"/>
      <c r="BA204" s="73"/>
    </row>
    <row r="205" customFormat="false" ht="12.75" hidden="false" customHeight="true" outlineLevel="0" collapsed="false">
      <c r="A205" s="57" t="n">
        <v>49</v>
      </c>
      <c r="B205" s="58" t="str">
        <f aca="false">IFERROR(VLOOKUP($C205,Списки!$A$1:$C$3999,2,0),"")</f>
        <v/>
      </c>
      <c r="C205" s="102"/>
      <c r="D205" s="60" t="str">
        <f aca="false">IFERROR(VLOOKUP($C205,Списки!$A$1:$C$3999,3,0),"")</f>
        <v/>
      </c>
      <c r="E205" s="92"/>
      <c r="F205" s="61" t="str">
        <f aca="false">VLOOKUP(F$11,Графік!$I$5:$L$32,3,0)</f>
        <v>Р</v>
      </c>
      <c r="G205" s="62" t="str">
        <f aca="false">VLOOKUP(G$11,Графік!$I$5:$L$32,3,0)</f>
        <v>Р</v>
      </c>
      <c r="H205" s="62" t="str">
        <f aca="false">VLOOKUP(H$11,Графік!$I$5:$L$32,3,0)</f>
        <v>Р</v>
      </c>
      <c r="I205" s="62" t="str">
        <f aca="false">VLOOKUP(I$11,Графік!$I$5:$L$32,3,0)</f>
        <v>Р</v>
      </c>
      <c r="J205" s="62" t="str">
        <f aca="false">VLOOKUP(J$11,Графік!$I$5:$L$32,3,0)</f>
        <v>ВВ</v>
      </c>
      <c r="K205" s="62" t="str">
        <f aca="false">VLOOKUP(K$11,Графік!$I$5:$L$32,3,0)</f>
        <v>ВВ</v>
      </c>
      <c r="L205" s="62" t="str">
        <f aca="false">VLOOKUP(L$11,Графік!$I$5:$L$32,3,0)</f>
        <v>Р</v>
      </c>
      <c r="M205" s="62" t="str">
        <f aca="false">VLOOKUP(M$11,Графік!$I$5:$L$32,3,0)</f>
        <v>Р</v>
      </c>
      <c r="N205" s="62" t="str">
        <f aca="false">VLOOKUP(N$11,Графік!$I$5:$L$32,3,0)</f>
        <v>Р</v>
      </c>
      <c r="O205" s="62" t="str">
        <f aca="false">VLOOKUP(O$11,Графік!$I$5:$L$32,3,0)</f>
        <v>Р</v>
      </c>
      <c r="P205" s="62" t="str">
        <f aca="false">VLOOKUP(P$11,Графік!$I$5:$L$32,3,0)</f>
        <v>ВВ</v>
      </c>
      <c r="Q205" s="62" t="str">
        <f aca="false">VLOOKUP(Q$11,Графік!$I$5:$L$32,3,0)</f>
        <v>ВВ</v>
      </c>
      <c r="R205" s="62" t="str">
        <f aca="false">VLOOKUP(R$11,Графік!$I$5:$L$32,3,0)</f>
        <v>Р</v>
      </c>
      <c r="S205" s="62" t="str">
        <f aca="false">VLOOKUP(S$11,Графік!$I$5:$L$32,3,0)</f>
        <v>Р</v>
      </c>
      <c r="T205" s="62" t="str">
        <f aca="false">VLOOKUP(T$11,Графік!$I$5:$L$32,3,0)</f>
        <v>Р</v>
      </c>
      <c r="U205" s="62" t="str">
        <f aca="false">VLOOKUP(U$11,Графік!$I$5:$L$32,3,0)</f>
        <v>Р</v>
      </c>
      <c r="V205" s="62" t="str">
        <f aca="false">VLOOKUP(V$11,Графік!$I$5:$L$32,3,0)</f>
        <v>ВВ</v>
      </c>
      <c r="W205" s="62" t="str">
        <f aca="false">VLOOKUP(W$11,Графік!$I$5:$L$32,3,0)</f>
        <v>ВВ</v>
      </c>
      <c r="X205" s="62" t="str">
        <f aca="false">VLOOKUP(X$11,Графік!$I$5:$L$32,3,0)</f>
        <v>Р</v>
      </c>
      <c r="Y205" s="62" t="str">
        <f aca="false">VLOOKUP(Y$11,Графік!$I$5:$L$32,3,0)</f>
        <v>Р</v>
      </c>
      <c r="Z205" s="62" t="str">
        <f aca="false">VLOOKUP(Z$11,Графік!$I$5:$L$32,3,0)</f>
        <v>Р</v>
      </c>
      <c r="AA205" s="62" t="str">
        <f aca="false">VLOOKUP(AA$11,Графік!$I$5:$L$32,3,0)</f>
        <v>Р</v>
      </c>
      <c r="AB205" s="62" t="str">
        <f aca="false">VLOOKUP(AB$11,Графік!$I$5:$L$32,3,0)</f>
        <v>ВВ</v>
      </c>
      <c r="AC205" s="62" t="str">
        <f aca="false">VLOOKUP(AC$11,Графік!$I$5:$L$32,3,0)</f>
        <v>ВВ</v>
      </c>
      <c r="AD205" s="62" t="str">
        <f aca="false">VLOOKUP(AD$11,Графік!$I$5:$L$32,3,0)</f>
        <v>Р</v>
      </c>
      <c r="AE205" s="62" t="str">
        <f aca="false">VLOOKUP(AE$11,Графік!$I$5:$L$32,3,0)</f>
        <v>Р</v>
      </c>
      <c r="AF205" s="62" t="str">
        <f aca="false">VLOOKUP(AF$11,Графік!$I$5:$L$32,3,0)</f>
        <v>Р</v>
      </c>
      <c r="AG205" s="62" t="str">
        <f aca="false">VLOOKUP(AG$11,Графік!$I$5:$L$32,3,0)</f>
        <v>Р</v>
      </c>
      <c r="AH205" s="62"/>
      <c r="AI205" s="62"/>
      <c r="AJ205" s="62"/>
      <c r="AK205" s="93" t="n">
        <f aca="false">SUMIF($F205:$AJ208,"Р",$F206:$AJ206)</f>
        <v>160</v>
      </c>
      <c r="AL205" s="94" t="n">
        <f aca="false">SUMIF($F207:$AJ208,"НУ",$F208:$AJ208)</f>
        <v>0</v>
      </c>
      <c r="AM205" s="95" t="n">
        <f aca="false">SUMIF(F205:AJ208,"РВ",F206:AJ206)</f>
        <v>0</v>
      </c>
      <c r="AN205" s="96" t="n">
        <f aca="false">AK205+AL205+AM205</f>
        <v>160</v>
      </c>
      <c r="AO205" s="70" t="n">
        <f aca="false">COUNTIF($F205:$AJ208,"=Р")</f>
        <v>20</v>
      </c>
      <c r="AP205" s="97" t="n">
        <f aca="false">COUNTIF($F205:$AJ208,"=ВВ")</f>
        <v>8</v>
      </c>
      <c r="AQ205" s="97" t="n">
        <f aca="false">COUNTIF($F205:$AJ208,"=В")</f>
        <v>0</v>
      </c>
      <c r="AR205" s="98" t="n">
        <f aca="false">COUNTIF($F205:$AJ208,"=НА")</f>
        <v>0</v>
      </c>
      <c r="AS205" s="98" t="n">
        <f aca="false">COUNTIF(F205:AJ208,"=ТН")</f>
        <v>0</v>
      </c>
      <c r="AT205" s="98" t="n">
        <f aca="false">COUNTIF($F205:$AJ208,"=ВД")</f>
        <v>0</v>
      </c>
      <c r="AU205" s="98" t="n">
        <f aca="false">COUNTIF($F205:$AJ208,"=ВП")</f>
        <v>0</v>
      </c>
      <c r="AV205" s="98" t="n">
        <f aca="false">COUNTIF($F205:$AJ208,"=ДД")</f>
        <v>0</v>
      </c>
      <c r="AW205" s="98" t="n">
        <f aca="false">COUNTIF($F205:$AJ208,"=П")</f>
        <v>0</v>
      </c>
      <c r="AX205" s="98" t="n">
        <f aca="false">COUNTIF($F205:$AJ208,"=ПР")</f>
        <v>0</v>
      </c>
      <c r="AY205" s="99" t="n">
        <f aca="false">COUNTIF($F205:$AJ208,"=І")</f>
        <v>0</v>
      </c>
      <c r="AZ205" s="99" t="n">
        <f aca="false">COUNTIF($F205:$AJ208,"=НЗ")</f>
        <v>0</v>
      </c>
      <c r="BA205" s="73" t="str">
        <f aca="false">IF(C205&gt;1,Графік!$L$36,"")</f>
        <v/>
      </c>
    </row>
    <row r="206" customFormat="false" ht="12.75" hidden="false" customHeight="true" outlineLevel="0" collapsed="false">
      <c r="A206" s="57"/>
      <c r="B206" s="58"/>
      <c r="C206" s="102"/>
      <c r="D206" s="60"/>
      <c r="E206" s="100"/>
      <c r="F206" s="75" t="n">
        <f aca="false">IF(F205="Р",8,"")</f>
        <v>8</v>
      </c>
      <c r="G206" s="170" t="n">
        <f aca="false">IF(G205="Р",8,"")</f>
        <v>8</v>
      </c>
      <c r="H206" s="170" t="n">
        <f aca="false">IF(H205="Р",8,"")</f>
        <v>8</v>
      </c>
      <c r="I206" s="170" t="n">
        <f aca="false">IF(I205="Р",8,"")</f>
        <v>8</v>
      </c>
      <c r="J206" s="170" t="str">
        <f aca="false">IF(J205="Р",8,"")</f>
        <v/>
      </c>
      <c r="K206" s="170" t="str">
        <f aca="false">IF(K205="Р",8,"")</f>
        <v/>
      </c>
      <c r="L206" s="170" t="n">
        <f aca="false">IF(L205="Р",8,"")</f>
        <v>8</v>
      </c>
      <c r="M206" s="170" t="n">
        <f aca="false">IF(M205="Р",8,"")</f>
        <v>8</v>
      </c>
      <c r="N206" s="170" t="n">
        <f aca="false">IF(N205="Р",8,"")</f>
        <v>8</v>
      </c>
      <c r="O206" s="170" t="n">
        <f aca="false">IF(O205="Р",8,"")</f>
        <v>8</v>
      </c>
      <c r="P206" s="170" t="str">
        <f aca="false">IF(P205="Р",8,"")</f>
        <v/>
      </c>
      <c r="Q206" s="170" t="str">
        <f aca="false">IF(Q205="Р",8,"")</f>
        <v/>
      </c>
      <c r="R206" s="170" t="n">
        <f aca="false">IF(R205="Р",8,"")</f>
        <v>8</v>
      </c>
      <c r="S206" s="170" t="n">
        <f aca="false">IF(S205="Р",8,"")</f>
        <v>8</v>
      </c>
      <c r="T206" s="170" t="n">
        <f aca="false">IF(T205="Р",8,"")</f>
        <v>8</v>
      </c>
      <c r="U206" s="170" t="n">
        <f aca="false">IF(U205="Р",8,"")</f>
        <v>8</v>
      </c>
      <c r="V206" s="170" t="str">
        <f aca="false">IF(V205="Р",8,"")</f>
        <v/>
      </c>
      <c r="W206" s="170" t="str">
        <f aca="false">IF(W205="Р",8,"")</f>
        <v/>
      </c>
      <c r="X206" s="170" t="n">
        <f aca="false">IF(X205="Р",8,"")</f>
        <v>8</v>
      </c>
      <c r="Y206" s="170" t="n">
        <f aca="false">IF(Y205="Р",8,"")</f>
        <v>8</v>
      </c>
      <c r="Z206" s="170" t="n">
        <f aca="false">IF(Z205="Р",8,"")</f>
        <v>8</v>
      </c>
      <c r="AA206" s="170" t="n">
        <f aca="false">IF(AA205="Р",8,"")</f>
        <v>8</v>
      </c>
      <c r="AB206" s="170" t="str">
        <f aca="false">IF(AB205="Р",8,"")</f>
        <v/>
      </c>
      <c r="AC206" s="170" t="str">
        <f aca="false">IF(AC205="Р",8,"")</f>
        <v/>
      </c>
      <c r="AD206" s="170" t="n">
        <f aca="false">IF(AD205="Р",8,"")</f>
        <v>8</v>
      </c>
      <c r="AE206" s="170" t="n">
        <f aca="false">IF(AE205="Р",8,"")</f>
        <v>8</v>
      </c>
      <c r="AF206" s="170" t="n">
        <f aca="false">IF(AF205="Р",8,"")</f>
        <v>8</v>
      </c>
      <c r="AG206" s="170" t="n">
        <f aca="false">IF(AG205="Р",8,"")</f>
        <v>8</v>
      </c>
      <c r="AH206" s="170"/>
      <c r="AI206" s="170"/>
      <c r="AJ206" s="170"/>
      <c r="AK206" s="93"/>
      <c r="AL206" s="94"/>
      <c r="AM206" s="95"/>
      <c r="AN206" s="96"/>
      <c r="AO206" s="70"/>
      <c r="AP206" s="70"/>
      <c r="AQ206" s="70"/>
      <c r="AR206" s="98"/>
      <c r="AS206" s="98"/>
      <c r="AT206" s="98"/>
      <c r="AU206" s="98"/>
      <c r="AV206" s="98"/>
      <c r="AW206" s="98"/>
      <c r="AX206" s="98"/>
      <c r="AY206" s="99"/>
      <c r="AZ206" s="99"/>
      <c r="BA206" s="73"/>
    </row>
    <row r="207" customFormat="false" ht="12.75" hidden="false" customHeight="true" outlineLevel="0" collapsed="false">
      <c r="A207" s="57"/>
      <c r="B207" s="58"/>
      <c r="C207" s="102"/>
      <c r="D207" s="60"/>
      <c r="E207" s="100"/>
      <c r="F207" s="81" t="str">
        <f aca="false">IF(F208&gt;0,"НУ","")</f>
        <v/>
      </c>
      <c r="G207" s="183" t="str">
        <f aca="false">IF(G208&gt;0,"НУ","")</f>
        <v/>
      </c>
      <c r="H207" s="183" t="str">
        <f aca="false">IF(H208&gt;0,"НУ","")</f>
        <v/>
      </c>
      <c r="I207" s="183" t="str">
        <f aca="false">IF(I208&gt;0,"НУ","")</f>
        <v/>
      </c>
      <c r="J207" s="183" t="str">
        <f aca="false">IF(J208&gt;0,"НУ","")</f>
        <v/>
      </c>
      <c r="K207" s="183" t="str">
        <f aca="false">IF(K208&gt;0,"НУ","")</f>
        <v/>
      </c>
      <c r="L207" s="183" t="str">
        <f aca="false">IF(L208&gt;0,"НУ","")</f>
        <v/>
      </c>
      <c r="M207" s="183" t="str">
        <f aca="false">IF(M208&gt;0,"НУ","")</f>
        <v/>
      </c>
      <c r="N207" s="183" t="str">
        <f aca="false">IF(N208&gt;0,"НУ","")</f>
        <v/>
      </c>
      <c r="O207" s="183" t="str">
        <f aca="false">IF(O208&gt;0,"НУ","")</f>
        <v/>
      </c>
      <c r="P207" s="183" t="str">
        <f aca="false">IF(P208&gt;0,"НУ","")</f>
        <v/>
      </c>
      <c r="Q207" s="183" t="str">
        <f aca="false">IF(Q208&gt;0,"НУ","")</f>
        <v/>
      </c>
      <c r="R207" s="183" t="str">
        <f aca="false">IF(R208&gt;0,"НУ","")</f>
        <v/>
      </c>
      <c r="S207" s="183" t="str">
        <f aca="false">IF(S208&gt;0,"НУ","")</f>
        <v/>
      </c>
      <c r="T207" s="183" t="str">
        <f aca="false">IF(T208&gt;0,"НУ","")</f>
        <v/>
      </c>
      <c r="U207" s="183" t="str">
        <f aca="false">IF(U208&gt;0,"НУ","")</f>
        <v/>
      </c>
      <c r="V207" s="183" t="str">
        <f aca="false">IF(V208&gt;0,"НУ","")</f>
        <v/>
      </c>
      <c r="W207" s="183" t="str">
        <f aca="false">IF(W208&gt;0,"НУ","")</f>
        <v/>
      </c>
      <c r="X207" s="183" t="str">
        <f aca="false">IF(X208&gt;0,"НУ","")</f>
        <v/>
      </c>
      <c r="Y207" s="183" t="str">
        <f aca="false">IF(Y208&gt;0,"НУ","")</f>
        <v/>
      </c>
      <c r="Z207" s="183" t="str">
        <f aca="false">IF(Z208&gt;0,"НУ","")</f>
        <v/>
      </c>
      <c r="AA207" s="183" t="str">
        <f aca="false">IF(AA208&gt;0,"НУ","")</f>
        <v/>
      </c>
      <c r="AB207" s="183" t="str">
        <f aca="false">IF(AB208&gt;0,"НУ","")</f>
        <v/>
      </c>
      <c r="AC207" s="183" t="str">
        <f aca="false">IF(AC208&gt;0,"НУ","")</f>
        <v/>
      </c>
      <c r="AD207" s="183" t="str">
        <f aca="false">IF(AD208&gt;0,"НУ","")</f>
        <v/>
      </c>
      <c r="AE207" s="183" t="str">
        <f aca="false">IF(AE208&gt;0,"НУ","")</f>
        <v/>
      </c>
      <c r="AF207" s="183" t="str">
        <f aca="false">IF(AF208&gt;0,"НУ","")</f>
        <v/>
      </c>
      <c r="AG207" s="183" t="str">
        <f aca="false">IF(AG208&gt;0,"НУ","")</f>
        <v/>
      </c>
      <c r="AH207" s="183" t="str">
        <f aca="false">IF(AH208&gt;0,"НУ","")</f>
        <v/>
      </c>
      <c r="AI207" s="183" t="str">
        <f aca="false">IF(AI208&gt;0,"НУ","")</f>
        <v/>
      </c>
      <c r="AJ207" s="183" t="str">
        <f aca="false">IF(AJ208&gt;0,"НУ","")</f>
        <v/>
      </c>
      <c r="AK207" s="93"/>
      <c r="AL207" s="94"/>
      <c r="AM207" s="95"/>
      <c r="AN207" s="96"/>
      <c r="AO207" s="70"/>
      <c r="AP207" s="70"/>
      <c r="AQ207" s="70"/>
      <c r="AR207" s="98"/>
      <c r="AS207" s="98"/>
      <c r="AT207" s="98"/>
      <c r="AU207" s="98"/>
      <c r="AV207" s="98"/>
      <c r="AW207" s="98"/>
      <c r="AX207" s="98"/>
      <c r="AY207" s="99"/>
      <c r="AZ207" s="99"/>
      <c r="BA207" s="73"/>
    </row>
    <row r="208" customFormat="false" ht="13.5" hidden="false" customHeight="true" outlineLevel="0" collapsed="false">
      <c r="A208" s="57"/>
      <c r="B208" s="58"/>
      <c r="C208" s="102"/>
      <c r="D208" s="60"/>
      <c r="E208" s="101"/>
      <c r="F208" s="87"/>
      <c r="G208" s="187"/>
      <c r="H208" s="187"/>
      <c r="I208" s="187"/>
      <c r="J208" s="187"/>
      <c r="K208" s="187"/>
      <c r="L208" s="187"/>
      <c r="M208" s="187"/>
      <c r="N208" s="187"/>
      <c r="O208" s="187"/>
      <c r="P208" s="187"/>
      <c r="Q208" s="187"/>
      <c r="R208" s="187"/>
      <c r="S208" s="187"/>
      <c r="T208" s="187"/>
      <c r="U208" s="187"/>
      <c r="V208" s="187"/>
      <c r="W208" s="187"/>
      <c r="X208" s="187"/>
      <c r="Y208" s="187"/>
      <c r="Z208" s="187"/>
      <c r="AA208" s="187"/>
      <c r="AB208" s="187"/>
      <c r="AC208" s="187"/>
      <c r="AD208" s="187"/>
      <c r="AE208" s="187"/>
      <c r="AF208" s="187"/>
      <c r="AG208" s="187"/>
      <c r="AH208" s="187"/>
      <c r="AI208" s="187"/>
      <c r="AJ208" s="187"/>
      <c r="AK208" s="93"/>
      <c r="AL208" s="94"/>
      <c r="AM208" s="95"/>
      <c r="AN208" s="96"/>
      <c r="AO208" s="70"/>
      <c r="AP208" s="70"/>
      <c r="AQ208" s="70"/>
      <c r="AR208" s="98"/>
      <c r="AS208" s="98"/>
      <c r="AT208" s="98"/>
      <c r="AU208" s="98"/>
      <c r="AV208" s="98"/>
      <c r="AW208" s="98"/>
      <c r="AX208" s="98"/>
      <c r="AY208" s="99"/>
      <c r="AZ208" s="99"/>
      <c r="BA208" s="73"/>
    </row>
    <row r="209" customFormat="false" ht="12.75" hidden="false" customHeight="true" outlineLevel="0" collapsed="false">
      <c r="A209" s="57" t="n">
        <v>50</v>
      </c>
      <c r="B209" s="58" t="str">
        <f aca="false">IFERROR(VLOOKUP($C209,Списки!$A$1:$C$3999,2,0),"")</f>
        <v/>
      </c>
      <c r="C209" s="102"/>
      <c r="D209" s="60" t="str">
        <f aca="false">IFERROR(VLOOKUP($C209,Списки!$A$1:$C$3999,3,0),"")</f>
        <v/>
      </c>
      <c r="E209" s="92"/>
      <c r="F209" s="61" t="str">
        <f aca="false">VLOOKUP(F$11,Графік!$I$5:$L$32,3,0)</f>
        <v>Р</v>
      </c>
      <c r="G209" s="62" t="str">
        <f aca="false">VLOOKUP(G$11,Графік!$I$5:$L$32,3,0)</f>
        <v>Р</v>
      </c>
      <c r="H209" s="62" t="str">
        <f aca="false">VLOOKUP(H$11,Графік!$I$5:$L$32,3,0)</f>
        <v>Р</v>
      </c>
      <c r="I209" s="62" t="str">
        <f aca="false">VLOOKUP(I$11,Графік!$I$5:$L$32,3,0)</f>
        <v>Р</v>
      </c>
      <c r="J209" s="62" t="str">
        <f aca="false">VLOOKUP(J$11,Графік!$I$5:$L$32,3,0)</f>
        <v>ВВ</v>
      </c>
      <c r="K209" s="62" t="str">
        <f aca="false">VLOOKUP(K$11,Графік!$I$5:$L$32,3,0)</f>
        <v>ВВ</v>
      </c>
      <c r="L209" s="62" t="str">
        <f aca="false">VLOOKUP(L$11,Графік!$I$5:$L$32,3,0)</f>
        <v>Р</v>
      </c>
      <c r="M209" s="62" t="str">
        <f aca="false">VLOOKUP(M$11,Графік!$I$5:$L$32,3,0)</f>
        <v>Р</v>
      </c>
      <c r="N209" s="62" t="str">
        <f aca="false">VLOOKUP(N$11,Графік!$I$5:$L$32,3,0)</f>
        <v>Р</v>
      </c>
      <c r="O209" s="62" t="str">
        <f aca="false">VLOOKUP(O$11,Графік!$I$5:$L$32,3,0)</f>
        <v>Р</v>
      </c>
      <c r="P209" s="62" t="str">
        <f aca="false">VLOOKUP(P$11,Графік!$I$5:$L$32,3,0)</f>
        <v>ВВ</v>
      </c>
      <c r="Q209" s="62" t="str">
        <f aca="false">VLOOKUP(Q$11,Графік!$I$5:$L$32,3,0)</f>
        <v>ВВ</v>
      </c>
      <c r="R209" s="62" t="str">
        <f aca="false">VLOOKUP(R$11,Графік!$I$5:$L$32,3,0)</f>
        <v>Р</v>
      </c>
      <c r="S209" s="62" t="str">
        <f aca="false">VLOOKUP(S$11,Графік!$I$5:$L$32,3,0)</f>
        <v>Р</v>
      </c>
      <c r="T209" s="62" t="str">
        <f aca="false">VLOOKUP(T$11,Графік!$I$5:$L$32,3,0)</f>
        <v>Р</v>
      </c>
      <c r="U209" s="62" t="str">
        <f aca="false">VLOOKUP(U$11,Графік!$I$5:$L$32,3,0)</f>
        <v>Р</v>
      </c>
      <c r="V209" s="62" t="str">
        <f aca="false">VLOOKUP(V$11,Графік!$I$5:$L$32,3,0)</f>
        <v>ВВ</v>
      </c>
      <c r="W209" s="62" t="str">
        <f aca="false">VLOOKUP(W$11,Графік!$I$5:$L$32,3,0)</f>
        <v>ВВ</v>
      </c>
      <c r="X209" s="62" t="str">
        <f aca="false">VLOOKUP(X$11,Графік!$I$5:$L$32,3,0)</f>
        <v>Р</v>
      </c>
      <c r="Y209" s="62" t="str">
        <f aca="false">VLOOKUP(Y$11,Графік!$I$5:$L$32,3,0)</f>
        <v>Р</v>
      </c>
      <c r="Z209" s="62" t="str">
        <f aca="false">VLOOKUP(Z$11,Графік!$I$5:$L$32,3,0)</f>
        <v>Р</v>
      </c>
      <c r="AA209" s="62" t="str">
        <f aca="false">VLOOKUP(AA$11,Графік!$I$5:$L$32,3,0)</f>
        <v>Р</v>
      </c>
      <c r="AB209" s="62" t="str">
        <f aca="false">VLOOKUP(AB$11,Графік!$I$5:$L$32,3,0)</f>
        <v>ВВ</v>
      </c>
      <c r="AC209" s="62" t="str">
        <f aca="false">VLOOKUP(AC$11,Графік!$I$5:$L$32,3,0)</f>
        <v>ВВ</v>
      </c>
      <c r="AD209" s="62" t="str">
        <f aca="false">VLOOKUP(AD$11,Графік!$I$5:$L$32,3,0)</f>
        <v>Р</v>
      </c>
      <c r="AE209" s="62" t="str">
        <f aca="false">VLOOKUP(AE$11,Графік!$I$5:$L$32,3,0)</f>
        <v>Р</v>
      </c>
      <c r="AF209" s="62" t="str">
        <f aca="false">VLOOKUP(AF$11,Графік!$I$5:$L$32,3,0)</f>
        <v>Р</v>
      </c>
      <c r="AG209" s="62" t="str">
        <f aca="false">VLOOKUP(AG$11,Графік!$I$5:$L$32,3,0)</f>
        <v>Р</v>
      </c>
      <c r="AH209" s="62"/>
      <c r="AI209" s="62"/>
      <c r="AJ209" s="62"/>
      <c r="AK209" s="93" t="n">
        <f aca="false">SUMIF($F209:$AJ212,"Р",$F210:$AJ210)</f>
        <v>160</v>
      </c>
      <c r="AL209" s="94" t="n">
        <f aca="false">SUMIF($F211:$AJ212,"НУ",$F212:$AJ212)</f>
        <v>0</v>
      </c>
      <c r="AM209" s="95" t="n">
        <f aca="false">SUMIF(F209:AJ212,"РВ",F210:AJ210)</f>
        <v>0</v>
      </c>
      <c r="AN209" s="96" t="n">
        <f aca="false">AK209+AL209+AM209</f>
        <v>160</v>
      </c>
      <c r="AO209" s="70" t="n">
        <f aca="false">COUNTIF($F209:$AJ212,"=Р")</f>
        <v>20</v>
      </c>
      <c r="AP209" s="97" t="n">
        <f aca="false">COUNTIF($F209:$AJ212,"=ВВ")</f>
        <v>8</v>
      </c>
      <c r="AQ209" s="97" t="n">
        <f aca="false">COUNTIF($F209:$AJ212,"=В")</f>
        <v>0</v>
      </c>
      <c r="AR209" s="98" t="n">
        <f aca="false">COUNTIF($F209:$AJ212,"=НА")</f>
        <v>0</v>
      </c>
      <c r="AS209" s="98" t="n">
        <f aca="false">COUNTIF(F209:AJ212,"=ТН")</f>
        <v>0</v>
      </c>
      <c r="AT209" s="98" t="n">
        <f aca="false">COUNTIF($F209:$AJ212,"=ВД")</f>
        <v>0</v>
      </c>
      <c r="AU209" s="98" t="n">
        <f aca="false">COUNTIF($F209:$AJ212,"=ВП")</f>
        <v>0</v>
      </c>
      <c r="AV209" s="98" t="n">
        <f aca="false">COUNTIF($F209:$AJ212,"=ДД")</f>
        <v>0</v>
      </c>
      <c r="AW209" s="98" t="n">
        <f aca="false">COUNTIF($F209:$AJ212,"=П")</f>
        <v>0</v>
      </c>
      <c r="AX209" s="98" t="n">
        <f aca="false">COUNTIF($F209:$AJ212,"=ПР")</f>
        <v>0</v>
      </c>
      <c r="AY209" s="99" t="n">
        <f aca="false">COUNTIF($F209:$AJ212,"=І")</f>
        <v>0</v>
      </c>
      <c r="AZ209" s="99" t="n">
        <f aca="false">COUNTIF($F209:$AJ212,"=НЗ")</f>
        <v>0</v>
      </c>
      <c r="BA209" s="73" t="str">
        <f aca="false">IF(C209&gt;1,Графік!$L$36,"")</f>
        <v/>
      </c>
    </row>
    <row r="210" customFormat="false" ht="12.75" hidden="false" customHeight="true" outlineLevel="0" collapsed="false">
      <c r="A210" s="57"/>
      <c r="B210" s="58"/>
      <c r="C210" s="102"/>
      <c r="D210" s="60"/>
      <c r="E210" s="100"/>
      <c r="F210" s="75" t="n">
        <f aca="false">IF(F209="Р",8,"")</f>
        <v>8</v>
      </c>
      <c r="G210" s="170" t="n">
        <f aca="false">IF(G209="Р",8,"")</f>
        <v>8</v>
      </c>
      <c r="H210" s="170" t="n">
        <f aca="false">IF(H209="Р",8,"")</f>
        <v>8</v>
      </c>
      <c r="I210" s="170" t="n">
        <f aca="false">IF(I209="Р",8,"")</f>
        <v>8</v>
      </c>
      <c r="J210" s="170" t="str">
        <f aca="false">IF(J209="Р",8,"")</f>
        <v/>
      </c>
      <c r="K210" s="170" t="str">
        <f aca="false">IF(K209="Р",8,"")</f>
        <v/>
      </c>
      <c r="L210" s="170" t="n">
        <f aca="false">IF(L209="Р",8,"")</f>
        <v>8</v>
      </c>
      <c r="M210" s="170" t="n">
        <f aca="false">IF(M209="Р",8,"")</f>
        <v>8</v>
      </c>
      <c r="N210" s="170" t="n">
        <f aca="false">IF(N209="Р",8,"")</f>
        <v>8</v>
      </c>
      <c r="O210" s="170" t="n">
        <f aca="false">IF(O209="Р",8,"")</f>
        <v>8</v>
      </c>
      <c r="P210" s="170" t="str">
        <f aca="false">IF(P209="Р",8,"")</f>
        <v/>
      </c>
      <c r="Q210" s="170" t="str">
        <f aca="false">IF(Q209="Р",8,"")</f>
        <v/>
      </c>
      <c r="R210" s="170" t="n">
        <f aca="false">IF(R209="Р",8,"")</f>
        <v>8</v>
      </c>
      <c r="S210" s="170" t="n">
        <f aca="false">IF(S209="Р",8,"")</f>
        <v>8</v>
      </c>
      <c r="T210" s="170" t="n">
        <f aca="false">IF(T209="Р",8,"")</f>
        <v>8</v>
      </c>
      <c r="U210" s="170" t="n">
        <f aca="false">IF(U209="Р",8,"")</f>
        <v>8</v>
      </c>
      <c r="V210" s="170" t="str">
        <f aca="false">IF(V209="Р",8,"")</f>
        <v/>
      </c>
      <c r="W210" s="170" t="str">
        <f aca="false">IF(W209="Р",8,"")</f>
        <v/>
      </c>
      <c r="X210" s="170" t="n">
        <f aca="false">IF(X209="Р",8,"")</f>
        <v>8</v>
      </c>
      <c r="Y210" s="170" t="n">
        <f aca="false">IF(Y209="Р",8,"")</f>
        <v>8</v>
      </c>
      <c r="Z210" s="170" t="n">
        <f aca="false">IF(Z209="Р",8,"")</f>
        <v>8</v>
      </c>
      <c r="AA210" s="170" t="n">
        <f aca="false">IF(AA209="Р",8,"")</f>
        <v>8</v>
      </c>
      <c r="AB210" s="170" t="str">
        <f aca="false">IF(AB209="Р",8,"")</f>
        <v/>
      </c>
      <c r="AC210" s="170" t="str">
        <f aca="false">IF(AC209="Р",8,"")</f>
        <v/>
      </c>
      <c r="AD210" s="170" t="n">
        <f aca="false">IF(AD209="Р",8,"")</f>
        <v>8</v>
      </c>
      <c r="AE210" s="170" t="n">
        <f aca="false">IF(AE209="Р",8,"")</f>
        <v>8</v>
      </c>
      <c r="AF210" s="170" t="n">
        <f aca="false">IF(AF209="Р",8,"")</f>
        <v>8</v>
      </c>
      <c r="AG210" s="170" t="n">
        <f aca="false">IF(AG209="Р",8,"")</f>
        <v>8</v>
      </c>
      <c r="AH210" s="170"/>
      <c r="AI210" s="170"/>
      <c r="AJ210" s="170"/>
      <c r="AK210" s="93"/>
      <c r="AL210" s="94"/>
      <c r="AM210" s="95"/>
      <c r="AN210" s="96"/>
      <c r="AO210" s="70"/>
      <c r="AP210" s="70"/>
      <c r="AQ210" s="70"/>
      <c r="AR210" s="98"/>
      <c r="AS210" s="98"/>
      <c r="AT210" s="98"/>
      <c r="AU210" s="98"/>
      <c r="AV210" s="98"/>
      <c r="AW210" s="98"/>
      <c r="AX210" s="98"/>
      <c r="AY210" s="99"/>
      <c r="AZ210" s="99"/>
      <c r="BA210" s="73"/>
    </row>
    <row r="211" customFormat="false" ht="12.75" hidden="false" customHeight="true" outlineLevel="0" collapsed="false">
      <c r="A211" s="57"/>
      <c r="B211" s="58"/>
      <c r="C211" s="102"/>
      <c r="D211" s="60"/>
      <c r="E211" s="100"/>
      <c r="F211" s="81" t="str">
        <f aca="false">IF(F212&gt;0,"НУ","")</f>
        <v/>
      </c>
      <c r="G211" s="183" t="str">
        <f aca="false">IF(G212&gt;0,"НУ","")</f>
        <v/>
      </c>
      <c r="H211" s="183" t="str">
        <f aca="false">IF(H212&gt;0,"НУ","")</f>
        <v/>
      </c>
      <c r="I211" s="183" t="str">
        <f aca="false">IF(I212&gt;0,"НУ","")</f>
        <v/>
      </c>
      <c r="J211" s="183" t="str">
        <f aca="false">IF(J212&gt;0,"НУ","")</f>
        <v/>
      </c>
      <c r="K211" s="183" t="str">
        <f aca="false">IF(K212&gt;0,"НУ","")</f>
        <v/>
      </c>
      <c r="L211" s="183" t="str">
        <f aca="false">IF(L212&gt;0,"НУ","")</f>
        <v/>
      </c>
      <c r="M211" s="183" t="str">
        <f aca="false">IF(M212&gt;0,"НУ","")</f>
        <v/>
      </c>
      <c r="N211" s="183" t="str">
        <f aca="false">IF(N212&gt;0,"НУ","")</f>
        <v/>
      </c>
      <c r="O211" s="183" t="str">
        <f aca="false">IF(O212&gt;0,"НУ","")</f>
        <v/>
      </c>
      <c r="P211" s="183" t="str">
        <f aca="false">IF(P212&gt;0,"НУ","")</f>
        <v/>
      </c>
      <c r="Q211" s="183" t="str">
        <f aca="false">IF(Q212&gt;0,"НУ","")</f>
        <v/>
      </c>
      <c r="R211" s="183" t="str">
        <f aca="false">IF(R212&gt;0,"НУ","")</f>
        <v/>
      </c>
      <c r="S211" s="183" t="str">
        <f aca="false">IF(S212&gt;0,"НУ","")</f>
        <v/>
      </c>
      <c r="T211" s="183" t="str">
        <f aca="false">IF(T212&gt;0,"НУ","")</f>
        <v/>
      </c>
      <c r="U211" s="183" t="str">
        <f aca="false">IF(U212&gt;0,"НУ","")</f>
        <v/>
      </c>
      <c r="V211" s="183" t="str">
        <f aca="false">IF(V212&gt;0,"НУ","")</f>
        <v/>
      </c>
      <c r="W211" s="183" t="str">
        <f aca="false">IF(W212&gt;0,"НУ","")</f>
        <v/>
      </c>
      <c r="X211" s="183" t="str">
        <f aca="false">IF(X212&gt;0,"НУ","")</f>
        <v/>
      </c>
      <c r="Y211" s="183" t="str">
        <f aca="false">IF(Y212&gt;0,"НУ","")</f>
        <v/>
      </c>
      <c r="Z211" s="183" t="str">
        <f aca="false">IF(Z212&gt;0,"НУ","")</f>
        <v/>
      </c>
      <c r="AA211" s="183" t="str">
        <f aca="false">IF(AA212&gt;0,"НУ","")</f>
        <v/>
      </c>
      <c r="AB211" s="183" t="str">
        <f aca="false">IF(AB212&gt;0,"НУ","")</f>
        <v/>
      </c>
      <c r="AC211" s="183" t="str">
        <f aca="false">IF(AC212&gt;0,"НУ","")</f>
        <v/>
      </c>
      <c r="AD211" s="183" t="str">
        <f aca="false">IF(AD212&gt;0,"НУ","")</f>
        <v/>
      </c>
      <c r="AE211" s="183" t="str">
        <f aca="false">IF(AE212&gt;0,"НУ","")</f>
        <v/>
      </c>
      <c r="AF211" s="183" t="str">
        <f aca="false">IF(AF212&gt;0,"НУ","")</f>
        <v/>
      </c>
      <c r="AG211" s="183" t="str">
        <f aca="false">IF(AG212&gt;0,"НУ","")</f>
        <v/>
      </c>
      <c r="AH211" s="183" t="str">
        <f aca="false">IF(AH212&gt;0,"НУ","")</f>
        <v/>
      </c>
      <c r="AI211" s="183" t="str">
        <f aca="false">IF(AI212&gt;0,"НУ","")</f>
        <v/>
      </c>
      <c r="AJ211" s="183" t="str">
        <f aca="false">IF(AJ212&gt;0,"НУ","")</f>
        <v/>
      </c>
      <c r="AK211" s="93"/>
      <c r="AL211" s="94"/>
      <c r="AM211" s="95"/>
      <c r="AN211" s="96"/>
      <c r="AO211" s="70"/>
      <c r="AP211" s="70"/>
      <c r="AQ211" s="70"/>
      <c r="AR211" s="98"/>
      <c r="AS211" s="98"/>
      <c r="AT211" s="98"/>
      <c r="AU211" s="98"/>
      <c r="AV211" s="98"/>
      <c r="AW211" s="98"/>
      <c r="AX211" s="98"/>
      <c r="AY211" s="99"/>
      <c r="AZ211" s="99"/>
      <c r="BA211" s="73"/>
    </row>
    <row r="212" customFormat="false" ht="13.5" hidden="false" customHeight="true" outlineLevel="0" collapsed="false">
      <c r="A212" s="57"/>
      <c r="B212" s="58"/>
      <c r="C212" s="102"/>
      <c r="D212" s="60"/>
      <c r="E212" s="101"/>
      <c r="F212" s="87"/>
      <c r="G212" s="187"/>
      <c r="H212" s="187"/>
      <c r="I212" s="187"/>
      <c r="J212" s="187"/>
      <c r="K212" s="187"/>
      <c r="L212" s="187"/>
      <c r="M212" s="187"/>
      <c r="N212" s="187"/>
      <c r="O212" s="187"/>
      <c r="P212" s="187"/>
      <c r="Q212" s="187"/>
      <c r="R212" s="187"/>
      <c r="S212" s="187"/>
      <c r="T212" s="187"/>
      <c r="U212" s="187"/>
      <c r="V212" s="187"/>
      <c r="W212" s="187"/>
      <c r="X212" s="187"/>
      <c r="Y212" s="187"/>
      <c r="Z212" s="187"/>
      <c r="AA212" s="187"/>
      <c r="AB212" s="187"/>
      <c r="AC212" s="187"/>
      <c r="AD212" s="187"/>
      <c r="AE212" s="187"/>
      <c r="AF212" s="187"/>
      <c r="AG212" s="187"/>
      <c r="AH212" s="187"/>
      <c r="AI212" s="187"/>
      <c r="AJ212" s="187"/>
      <c r="AK212" s="93"/>
      <c r="AL212" s="94"/>
      <c r="AM212" s="95"/>
      <c r="AN212" s="96"/>
      <c r="AO212" s="70"/>
      <c r="AP212" s="70"/>
      <c r="AQ212" s="70"/>
      <c r="AR212" s="98"/>
      <c r="AS212" s="98"/>
      <c r="AT212" s="98"/>
      <c r="AU212" s="98"/>
      <c r="AV212" s="98"/>
      <c r="AW212" s="98"/>
      <c r="AX212" s="98"/>
      <c r="AY212" s="99"/>
      <c r="AZ212" s="99"/>
      <c r="BA212" s="73"/>
    </row>
    <row r="213" customFormat="false" ht="12.75" hidden="false" customHeight="true" outlineLevel="0" collapsed="false">
      <c r="A213" s="57" t="n">
        <v>51</v>
      </c>
      <c r="B213" s="58" t="str">
        <f aca="false">IFERROR(VLOOKUP($C213,Списки!$A$1:$C$3999,2,0),"")</f>
        <v/>
      </c>
      <c r="C213" s="102"/>
      <c r="D213" s="60" t="str">
        <f aca="false">IFERROR(VLOOKUP($C213,Списки!$A$1:$C$3999,3,0),"")</f>
        <v/>
      </c>
      <c r="E213" s="92"/>
      <c r="F213" s="61" t="str">
        <f aca="false">VLOOKUP(F$11,Графік!$I$5:$L$32,3,0)</f>
        <v>Р</v>
      </c>
      <c r="G213" s="62" t="str">
        <f aca="false">VLOOKUP(G$11,Графік!$I$5:$L$32,3,0)</f>
        <v>Р</v>
      </c>
      <c r="H213" s="62" t="str">
        <f aca="false">VLOOKUP(H$11,Графік!$I$5:$L$32,3,0)</f>
        <v>Р</v>
      </c>
      <c r="I213" s="62" t="str">
        <f aca="false">VLOOKUP(I$11,Графік!$I$5:$L$32,3,0)</f>
        <v>Р</v>
      </c>
      <c r="J213" s="62" t="str">
        <f aca="false">VLOOKUP(J$11,Графік!$I$5:$L$32,3,0)</f>
        <v>ВВ</v>
      </c>
      <c r="K213" s="62" t="str">
        <f aca="false">VLOOKUP(K$11,Графік!$I$5:$L$32,3,0)</f>
        <v>ВВ</v>
      </c>
      <c r="L213" s="62" t="str">
        <f aca="false">VLOOKUP(L$11,Графік!$I$5:$L$32,3,0)</f>
        <v>Р</v>
      </c>
      <c r="M213" s="62" t="str">
        <f aca="false">VLOOKUP(M$11,Графік!$I$5:$L$32,3,0)</f>
        <v>Р</v>
      </c>
      <c r="N213" s="62" t="str">
        <f aca="false">VLOOKUP(N$11,Графік!$I$5:$L$32,3,0)</f>
        <v>Р</v>
      </c>
      <c r="O213" s="62" t="str">
        <f aca="false">VLOOKUP(O$11,Графік!$I$5:$L$32,3,0)</f>
        <v>Р</v>
      </c>
      <c r="P213" s="62" t="str">
        <f aca="false">VLOOKUP(P$11,Графік!$I$5:$L$32,3,0)</f>
        <v>ВВ</v>
      </c>
      <c r="Q213" s="62" t="str">
        <f aca="false">VLOOKUP(Q$11,Графік!$I$5:$L$32,3,0)</f>
        <v>ВВ</v>
      </c>
      <c r="R213" s="62" t="str">
        <f aca="false">VLOOKUP(R$11,Графік!$I$5:$L$32,3,0)</f>
        <v>Р</v>
      </c>
      <c r="S213" s="62" t="str">
        <f aca="false">VLOOKUP(S$11,Графік!$I$5:$L$32,3,0)</f>
        <v>Р</v>
      </c>
      <c r="T213" s="62" t="str">
        <f aca="false">VLOOKUP(T$11,Графік!$I$5:$L$32,3,0)</f>
        <v>Р</v>
      </c>
      <c r="U213" s="62" t="str">
        <f aca="false">VLOOKUP(U$11,Графік!$I$5:$L$32,3,0)</f>
        <v>Р</v>
      </c>
      <c r="V213" s="62" t="str">
        <f aca="false">VLOOKUP(V$11,Графік!$I$5:$L$32,3,0)</f>
        <v>ВВ</v>
      </c>
      <c r="W213" s="62" t="str">
        <f aca="false">VLOOKUP(W$11,Графік!$I$5:$L$32,3,0)</f>
        <v>ВВ</v>
      </c>
      <c r="X213" s="62" t="str">
        <f aca="false">VLOOKUP(X$11,Графік!$I$5:$L$32,3,0)</f>
        <v>Р</v>
      </c>
      <c r="Y213" s="62" t="str">
        <f aca="false">VLOOKUP(Y$11,Графік!$I$5:$L$32,3,0)</f>
        <v>Р</v>
      </c>
      <c r="Z213" s="62" t="str">
        <f aca="false">VLOOKUP(Z$11,Графік!$I$5:$L$32,3,0)</f>
        <v>Р</v>
      </c>
      <c r="AA213" s="62" t="str">
        <f aca="false">VLOOKUP(AA$11,Графік!$I$5:$L$32,3,0)</f>
        <v>Р</v>
      </c>
      <c r="AB213" s="62" t="str">
        <f aca="false">VLOOKUP(AB$11,Графік!$I$5:$L$32,3,0)</f>
        <v>ВВ</v>
      </c>
      <c r="AC213" s="62" t="str">
        <f aca="false">VLOOKUP(AC$11,Графік!$I$5:$L$32,3,0)</f>
        <v>ВВ</v>
      </c>
      <c r="AD213" s="62" t="str">
        <f aca="false">VLOOKUP(AD$11,Графік!$I$5:$L$32,3,0)</f>
        <v>Р</v>
      </c>
      <c r="AE213" s="62" t="str">
        <f aca="false">VLOOKUP(AE$11,Графік!$I$5:$L$32,3,0)</f>
        <v>Р</v>
      </c>
      <c r="AF213" s="62" t="str">
        <f aca="false">VLOOKUP(AF$11,Графік!$I$5:$L$32,3,0)</f>
        <v>Р</v>
      </c>
      <c r="AG213" s="62" t="str">
        <f aca="false">VLOOKUP(AG$11,Графік!$I$5:$L$32,3,0)</f>
        <v>Р</v>
      </c>
      <c r="AH213" s="62"/>
      <c r="AI213" s="62"/>
      <c r="AJ213" s="62"/>
      <c r="AK213" s="93" t="n">
        <f aca="false">SUMIF($F213:$AJ216,"Р",$F214:$AJ214)</f>
        <v>160</v>
      </c>
      <c r="AL213" s="94" t="n">
        <f aca="false">SUMIF($F215:$AJ216,"НУ",$F216:$AJ216)</f>
        <v>0</v>
      </c>
      <c r="AM213" s="95" t="n">
        <f aca="false">SUMIF(F213:AJ216,"РВ",F214:AJ214)</f>
        <v>0</v>
      </c>
      <c r="AN213" s="96" t="n">
        <f aca="false">AK213+AL213+AM213</f>
        <v>160</v>
      </c>
      <c r="AO213" s="70" t="n">
        <f aca="false">COUNTIF($F213:$AJ216,"=Р")</f>
        <v>20</v>
      </c>
      <c r="AP213" s="97" t="n">
        <f aca="false">COUNTIF($F213:$AJ216,"=ВВ")</f>
        <v>8</v>
      </c>
      <c r="AQ213" s="97" t="n">
        <f aca="false">COUNTIF($F213:$AJ216,"=В")</f>
        <v>0</v>
      </c>
      <c r="AR213" s="98" t="n">
        <f aca="false">COUNTIF($F213:$AJ216,"=НА")</f>
        <v>0</v>
      </c>
      <c r="AS213" s="98" t="n">
        <f aca="false">COUNTIF(F213:AJ216,"=ТН")</f>
        <v>0</v>
      </c>
      <c r="AT213" s="98" t="n">
        <f aca="false">COUNTIF($F213:$AJ216,"=ВД")</f>
        <v>0</v>
      </c>
      <c r="AU213" s="98" t="n">
        <f aca="false">COUNTIF($F213:$AJ216,"=ВП")</f>
        <v>0</v>
      </c>
      <c r="AV213" s="98" t="n">
        <f aca="false">COUNTIF($F213:$AJ216,"=ДД")</f>
        <v>0</v>
      </c>
      <c r="AW213" s="98" t="n">
        <f aca="false">COUNTIF($F213:$AJ216,"=П")</f>
        <v>0</v>
      </c>
      <c r="AX213" s="98" t="n">
        <f aca="false">COUNTIF($F213:$AJ216,"=ПР")</f>
        <v>0</v>
      </c>
      <c r="AY213" s="99" t="n">
        <f aca="false">COUNTIF($F213:$AJ216,"=І")</f>
        <v>0</v>
      </c>
      <c r="AZ213" s="99" t="n">
        <f aca="false">COUNTIF($F213:$AJ216,"=НЗ")</f>
        <v>0</v>
      </c>
      <c r="BA213" s="73" t="str">
        <f aca="false">IF(C213&gt;1,Графік!$L$36,"")</f>
        <v/>
      </c>
    </row>
    <row r="214" customFormat="false" ht="12.75" hidden="false" customHeight="true" outlineLevel="0" collapsed="false">
      <c r="A214" s="57"/>
      <c r="B214" s="58"/>
      <c r="C214" s="102"/>
      <c r="D214" s="60"/>
      <c r="E214" s="100"/>
      <c r="F214" s="75" t="n">
        <f aca="false">IF(F213="Р",8,"")</f>
        <v>8</v>
      </c>
      <c r="G214" s="170" t="n">
        <f aca="false">IF(G213="Р",8,"")</f>
        <v>8</v>
      </c>
      <c r="H214" s="170" t="n">
        <f aca="false">IF(H213="Р",8,"")</f>
        <v>8</v>
      </c>
      <c r="I214" s="170" t="n">
        <f aca="false">IF(I213="Р",8,"")</f>
        <v>8</v>
      </c>
      <c r="J214" s="170" t="str">
        <f aca="false">IF(J213="Р",8,"")</f>
        <v/>
      </c>
      <c r="K214" s="170" t="str">
        <f aca="false">IF(K213="Р",8,"")</f>
        <v/>
      </c>
      <c r="L214" s="170" t="n">
        <f aca="false">IF(L213="Р",8,"")</f>
        <v>8</v>
      </c>
      <c r="M214" s="170" t="n">
        <f aca="false">IF(M213="Р",8,"")</f>
        <v>8</v>
      </c>
      <c r="N214" s="170" t="n">
        <f aca="false">IF(N213="Р",8,"")</f>
        <v>8</v>
      </c>
      <c r="O214" s="170" t="n">
        <f aca="false">IF(O213="Р",8,"")</f>
        <v>8</v>
      </c>
      <c r="P214" s="170" t="str">
        <f aca="false">IF(P213="Р",8,"")</f>
        <v/>
      </c>
      <c r="Q214" s="170" t="str">
        <f aca="false">IF(Q213="Р",8,"")</f>
        <v/>
      </c>
      <c r="R214" s="170" t="n">
        <f aca="false">IF(R213="Р",8,"")</f>
        <v>8</v>
      </c>
      <c r="S214" s="170" t="n">
        <f aca="false">IF(S213="Р",8,"")</f>
        <v>8</v>
      </c>
      <c r="T214" s="170" t="n">
        <f aca="false">IF(T213="Р",8,"")</f>
        <v>8</v>
      </c>
      <c r="U214" s="170" t="n">
        <f aca="false">IF(U213="Р",8,"")</f>
        <v>8</v>
      </c>
      <c r="V214" s="170" t="str">
        <f aca="false">IF(V213="Р",8,"")</f>
        <v/>
      </c>
      <c r="W214" s="170" t="str">
        <f aca="false">IF(W213="Р",8,"")</f>
        <v/>
      </c>
      <c r="X214" s="170" t="n">
        <f aca="false">IF(X213="Р",8,"")</f>
        <v>8</v>
      </c>
      <c r="Y214" s="170" t="n">
        <f aca="false">IF(Y213="Р",8,"")</f>
        <v>8</v>
      </c>
      <c r="Z214" s="170" t="n">
        <f aca="false">IF(Z213="Р",8,"")</f>
        <v>8</v>
      </c>
      <c r="AA214" s="170" t="n">
        <f aca="false">IF(AA213="Р",8,"")</f>
        <v>8</v>
      </c>
      <c r="AB214" s="170" t="str">
        <f aca="false">IF(AB213="Р",8,"")</f>
        <v/>
      </c>
      <c r="AC214" s="170" t="str">
        <f aca="false">IF(AC213="Р",8,"")</f>
        <v/>
      </c>
      <c r="AD214" s="170" t="n">
        <f aca="false">IF(AD213="Р",8,"")</f>
        <v>8</v>
      </c>
      <c r="AE214" s="170" t="n">
        <f aca="false">IF(AE213="Р",8,"")</f>
        <v>8</v>
      </c>
      <c r="AF214" s="170" t="n">
        <f aca="false">IF(AF213="Р",8,"")</f>
        <v>8</v>
      </c>
      <c r="AG214" s="170" t="n">
        <f aca="false">IF(AG213="Р",8,"")</f>
        <v>8</v>
      </c>
      <c r="AH214" s="170"/>
      <c r="AI214" s="170"/>
      <c r="AJ214" s="170"/>
      <c r="AK214" s="93"/>
      <c r="AL214" s="94"/>
      <c r="AM214" s="95"/>
      <c r="AN214" s="96"/>
      <c r="AO214" s="70"/>
      <c r="AP214" s="70"/>
      <c r="AQ214" s="70"/>
      <c r="AR214" s="98"/>
      <c r="AS214" s="98"/>
      <c r="AT214" s="98"/>
      <c r="AU214" s="98"/>
      <c r="AV214" s="98"/>
      <c r="AW214" s="98"/>
      <c r="AX214" s="98"/>
      <c r="AY214" s="99"/>
      <c r="AZ214" s="99"/>
      <c r="BA214" s="73"/>
    </row>
    <row r="215" customFormat="false" ht="12.75" hidden="false" customHeight="true" outlineLevel="0" collapsed="false">
      <c r="A215" s="57"/>
      <c r="B215" s="58"/>
      <c r="C215" s="102"/>
      <c r="D215" s="60"/>
      <c r="E215" s="100"/>
      <c r="F215" s="81" t="str">
        <f aca="false">IF(F216&gt;0,"НУ","")</f>
        <v/>
      </c>
      <c r="G215" s="183" t="str">
        <f aca="false">IF(G216&gt;0,"НУ","")</f>
        <v/>
      </c>
      <c r="H215" s="183" t="str">
        <f aca="false">IF(H216&gt;0,"НУ","")</f>
        <v/>
      </c>
      <c r="I215" s="183" t="str">
        <f aca="false">IF(I216&gt;0,"НУ","")</f>
        <v/>
      </c>
      <c r="J215" s="183" t="str">
        <f aca="false">IF(J216&gt;0,"НУ","")</f>
        <v/>
      </c>
      <c r="K215" s="183" t="str">
        <f aca="false">IF(K216&gt;0,"НУ","")</f>
        <v/>
      </c>
      <c r="L215" s="183" t="str">
        <f aca="false">IF(L216&gt;0,"НУ","")</f>
        <v/>
      </c>
      <c r="M215" s="183" t="str">
        <f aca="false">IF(M216&gt;0,"НУ","")</f>
        <v/>
      </c>
      <c r="N215" s="183" t="str">
        <f aca="false">IF(N216&gt;0,"НУ","")</f>
        <v/>
      </c>
      <c r="O215" s="183" t="str">
        <f aca="false">IF(O216&gt;0,"НУ","")</f>
        <v/>
      </c>
      <c r="P215" s="183" t="str">
        <f aca="false">IF(P216&gt;0,"НУ","")</f>
        <v/>
      </c>
      <c r="Q215" s="183" t="str">
        <f aca="false">IF(Q216&gt;0,"НУ","")</f>
        <v/>
      </c>
      <c r="R215" s="183" t="str">
        <f aca="false">IF(R216&gt;0,"НУ","")</f>
        <v/>
      </c>
      <c r="S215" s="183" t="str">
        <f aca="false">IF(S216&gt;0,"НУ","")</f>
        <v/>
      </c>
      <c r="T215" s="183" t="str">
        <f aca="false">IF(T216&gt;0,"НУ","")</f>
        <v/>
      </c>
      <c r="U215" s="183" t="str">
        <f aca="false">IF(U216&gt;0,"НУ","")</f>
        <v/>
      </c>
      <c r="V215" s="183" t="str">
        <f aca="false">IF(V216&gt;0,"НУ","")</f>
        <v/>
      </c>
      <c r="W215" s="183" t="str">
        <f aca="false">IF(W216&gt;0,"НУ","")</f>
        <v/>
      </c>
      <c r="X215" s="183" t="str">
        <f aca="false">IF(X216&gt;0,"НУ","")</f>
        <v/>
      </c>
      <c r="Y215" s="183" t="str">
        <f aca="false">IF(Y216&gt;0,"НУ","")</f>
        <v/>
      </c>
      <c r="Z215" s="183" t="str">
        <f aca="false">IF(Z216&gt;0,"НУ","")</f>
        <v/>
      </c>
      <c r="AA215" s="183" t="str">
        <f aca="false">IF(AA216&gt;0,"НУ","")</f>
        <v/>
      </c>
      <c r="AB215" s="183" t="str">
        <f aca="false">IF(AB216&gt;0,"НУ","")</f>
        <v/>
      </c>
      <c r="AC215" s="183" t="str">
        <f aca="false">IF(AC216&gt;0,"НУ","")</f>
        <v/>
      </c>
      <c r="AD215" s="183" t="str">
        <f aca="false">IF(AD216&gt;0,"НУ","")</f>
        <v/>
      </c>
      <c r="AE215" s="183" t="str">
        <f aca="false">IF(AE216&gt;0,"НУ","")</f>
        <v/>
      </c>
      <c r="AF215" s="183" t="str">
        <f aca="false">IF(AF216&gt;0,"НУ","")</f>
        <v/>
      </c>
      <c r="AG215" s="183" t="str">
        <f aca="false">IF(AG216&gt;0,"НУ","")</f>
        <v/>
      </c>
      <c r="AH215" s="183" t="str">
        <f aca="false">IF(AH216&gt;0,"НУ","")</f>
        <v/>
      </c>
      <c r="AI215" s="183" t="str">
        <f aca="false">IF(AI216&gt;0,"НУ","")</f>
        <v/>
      </c>
      <c r="AJ215" s="183" t="str">
        <f aca="false">IF(AJ216&gt;0,"НУ","")</f>
        <v/>
      </c>
      <c r="AK215" s="93"/>
      <c r="AL215" s="94"/>
      <c r="AM215" s="95"/>
      <c r="AN215" s="96"/>
      <c r="AO215" s="70"/>
      <c r="AP215" s="70"/>
      <c r="AQ215" s="70"/>
      <c r="AR215" s="98"/>
      <c r="AS215" s="98"/>
      <c r="AT215" s="98"/>
      <c r="AU215" s="98"/>
      <c r="AV215" s="98"/>
      <c r="AW215" s="98"/>
      <c r="AX215" s="98"/>
      <c r="AY215" s="99"/>
      <c r="AZ215" s="99"/>
      <c r="BA215" s="73"/>
    </row>
    <row r="216" customFormat="false" ht="13.5" hidden="false" customHeight="true" outlineLevel="0" collapsed="false">
      <c r="A216" s="57"/>
      <c r="B216" s="58"/>
      <c r="C216" s="102"/>
      <c r="D216" s="60"/>
      <c r="E216" s="101"/>
      <c r="F216" s="87"/>
      <c r="G216" s="187"/>
      <c r="H216" s="187"/>
      <c r="I216" s="187"/>
      <c r="J216" s="187"/>
      <c r="K216" s="187"/>
      <c r="L216" s="187"/>
      <c r="M216" s="187"/>
      <c r="N216" s="187"/>
      <c r="O216" s="187"/>
      <c r="P216" s="187"/>
      <c r="Q216" s="187"/>
      <c r="R216" s="187"/>
      <c r="S216" s="187"/>
      <c r="T216" s="187"/>
      <c r="U216" s="187"/>
      <c r="V216" s="187"/>
      <c r="W216" s="187"/>
      <c r="X216" s="187"/>
      <c r="Y216" s="187"/>
      <c r="Z216" s="187"/>
      <c r="AA216" s="187"/>
      <c r="AB216" s="187"/>
      <c r="AC216" s="187"/>
      <c r="AD216" s="187"/>
      <c r="AE216" s="187"/>
      <c r="AF216" s="187"/>
      <c r="AG216" s="187"/>
      <c r="AH216" s="187"/>
      <c r="AI216" s="187"/>
      <c r="AJ216" s="187"/>
      <c r="AK216" s="93"/>
      <c r="AL216" s="94"/>
      <c r="AM216" s="95"/>
      <c r="AN216" s="96"/>
      <c r="AO216" s="70"/>
      <c r="AP216" s="70"/>
      <c r="AQ216" s="70"/>
      <c r="AR216" s="98"/>
      <c r="AS216" s="98"/>
      <c r="AT216" s="98"/>
      <c r="AU216" s="98"/>
      <c r="AV216" s="98"/>
      <c r="AW216" s="98"/>
      <c r="AX216" s="98"/>
      <c r="AY216" s="99"/>
      <c r="AZ216" s="99"/>
      <c r="BA216" s="73"/>
    </row>
    <row r="217" customFormat="false" ht="12.75" hidden="false" customHeight="true" outlineLevel="0" collapsed="false">
      <c r="A217" s="57" t="n">
        <v>52</v>
      </c>
      <c r="B217" s="58" t="str">
        <f aca="false">IFERROR(VLOOKUP($C217,Списки!$A$1:$C$3999,2,0),"")</f>
        <v/>
      </c>
      <c r="C217" s="102"/>
      <c r="D217" s="60" t="str">
        <f aca="false">IFERROR(VLOOKUP($C217,Списки!$A$1:$C$3999,3,0),"")</f>
        <v/>
      </c>
      <c r="E217" s="92"/>
      <c r="F217" s="61" t="str">
        <f aca="false">VLOOKUP(F$11,Графік!$I$5:$L$32,3,0)</f>
        <v>Р</v>
      </c>
      <c r="G217" s="62" t="str">
        <f aca="false">VLOOKUP(G$11,Графік!$I$5:$L$32,3,0)</f>
        <v>Р</v>
      </c>
      <c r="H217" s="62" t="str">
        <f aca="false">VLOOKUP(H$11,Графік!$I$5:$L$32,3,0)</f>
        <v>Р</v>
      </c>
      <c r="I217" s="62" t="str">
        <f aca="false">VLOOKUP(I$11,Графік!$I$5:$L$32,3,0)</f>
        <v>Р</v>
      </c>
      <c r="J217" s="62" t="str">
        <f aca="false">VLOOKUP(J$11,Графік!$I$5:$L$32,3,0)</f>
        <v>ВВ</v>
      </c>
      <c r="K217" s="62" t="str">
        <f aca="false">VLOOKUP(K$11,Графік!$I$5:$L$32,3,0)</f>
        <v>ВВ</v>
      </c>
      <c r="L217" s="62" t="str">
        <f aca="false">VLOOKUP(L$11,Графік!$I$5:$L$32,3,0)</f>
        <v>Р</v>
      </c>
      <c r="M217" s="62" t="str">
        <f aca="false">VLOOKUP(M$11,Графік!$I$5:$L$32,3,0)</f>
        <v>Р</v>
      </c>
      <c r="N217" s="62" t="str">
        <f aca="false">VLOOKUP(N$11,Графік!$I$5:$L$32,3,0)</f>
        <v>Р</v>
      </c>
      <c r="O217" s="62" t="str">
        <f aca="false">VLOOKUP(O$11,Графік!$I$5:$L$32,3,0)</f>
        <v>Р</v>
      </c>
      <c r="P217" s="62" t="str">
        <f aca="false">VLOOKUP(P$11,Графік!$I$5:$L$32,3,0)</f>
        <v>ВВ</v>
      </c>
      <c r="Q217" s="62" t="str">
        <f aca="false">VLOOKUP(Q$11,Графік!$I$5:$L$32,3,0)</f>
        <v>ВВ</v>
      </c>
      <c r="R217" s="62" t="str">
        <f aca="false">VLOOKUP(R$11,Графік!$I$5:$L$32,3,0)</f>
        <v>Р</v>
      </c>
      <c r="S217" s="62" t="str">
        <f aca="false">VLOOKUP(S$11,Графік!$I$5:$L$32,3,0)</f>
        <v>Р</v>
      </c>
      <c r="T217" s="62" t="str">
        <f aca="false">VLOOKUP(T$11,Графік!$I$5:$L$32,3,0)</f>
        <v>Р</v>
      </c>
      <c r="U217" s="62" t="str">
        <f aca="false">VLOOKUP(U$11,Графік!$I$5:$L$32,3,0)</f>
        <v>Р</v>
      </c>
      <c r="V217" s="62" t="str">
        <f aca="false">VLOOKUP(V$11,Графік!$I$5:$L$32,3,0)</f>
        <v>ВВ</v>
      </c>
      <c r="W217" s="62" t="str">
        <f aca="false">VLOOKUP(W$11,Графік!$I$5:$L$32,3,0)</f>
        <v>ВВ</v>
      </c>
      <c r="X217" s="62" t="str">
        <f aca="false">VLOOKUP(X$11,Графік!$I$5:$L$32,3,0)</f>
        <v>Р</v>
      </c>
      <c r="Y217" s="62" t="str">
        <f aca="false">VLOOKUP(Y$11,Графік!$I$5:$L$32,3,0)</f>
        <v>Р</v>
      </c>
      <c r="Z217" s="62" t="str">
        <f aca="false">VLOOKUP(Z$11,Графік!$I$5:$L$32,3,0)</f>
        <v>Р</v>
      </c>
      <c r="AA217" s="62" t="str">
        <f aca="false">VLOOKUP(AA$11,Графік!$I$5:$L$32,3,0)</f>
        <v>Р</v>
      </c>
      <c r="AB217" s="62" t="str">
        <f aca="false">VLOOKUP(AB$11,Графік!$I$5:$L$32,3,0)</f>
        <v>ВВ</v>
      </c>
      <c r="AC217" s="62" t="str">
        <f aca="false">VLOOKUP(AC$11,Графік!$I$5:$L$32,3,0)</f>
        <v>ВВ</v>
      </c>
      <c r="AD217" s="62" t="str">
        <f aca="false">VLOOKUP(AD$11,Графік!$I$5:$L$32,3,0)</f>
        <v>Р</v>
      </c>
      <c r="AE217" s="62" t="str">
        <f aca="false">VLOOKUP(AE$11,Графік!$I$5:$L$32,3,0)</f>
        <v>Р</v>
      </c>
      <c r="AF217" s="62" t="str">
        <f aca="false">VLOOKUP(AF$11,Графік!$I$5:$L$32,3,0)</f>
        <v>Р</v>
      </c>
      <c r="AG217" s="62" t="str">
        <f aca="false">VLOOKUP(AG$11,Графік!$I$5:$L$32,3,0)</f>
        <v>Р</v>
      </c>
      <c r="AH217" s="62"/>
      <c r="AI217" s="62"/>
      <c r="AJ217" s="62"/>
      <c r="AK217" s="93" t="n">
        <f aca="false">SUMIF($F217:$AJ220,"Р",$F218:$AJ218)</f>
        <v>160</v>
      </c>
      <c r="AL217" s="94" t="n">
        <f aca="false">SUMIF($F219:$AJ220,"НУ",$F220:$AJ220)</f>
        <v>0</v>
      </c>
      <c r="AM217" s="95" t="n">
        <f aca="false">SUMIF(F217:AJ220,"РВ",F218:AJ218)</f>
        <v>0</v>
      </c>
      <c r="AN217" s="96" t="n">
        <f aca="false">AK217+AL217+AM217</f>
        <v>160</v>
      </c>
      <c r="AO217" s="70" t="n">
        <f aca="false">COUNTIF($F217:$AJ220,"=Р")</f>
        <v>20</v>
      </c>
      <c r="AP217" s="97" t="n">
        <f aca="false">COUNTIF($F217:$AJ220,"=ВВ")</f>
        <v>8</v>
      </c>
      <c r="AQ217" s="97" t="n">
        <f aca="false">COUNTIF($F217:$AJ220,"=В")</f>
        <v>0</v>
      </c>
      <c r="AR217" s="98" t="n">
        <f aca="false">COUNTIF($F217:$AJ220,"=НА")</f>
        <v>0</v>
      </c>
      <c r="AS217" s="98" t="n">
        <f aca="false">COUNTIF(F217:AJ220,"=ТН")</f>
        <v>0</v>
      </c>
      <c r="AT217" s="98" t="n">
        <f aca="false">COUNTIF($F217:$AJ220,"=ВД")</f>
        <v>0</v>
      </c>
      <c r="AU217" s="98" t="n">
        <f aca="false">COUNTIF($F217:$AJ220,"=ВП")</f>
        <v>0</v>
      </c>
      <c r="AV217" s="98" t="n">
        <f aca="false">COUNTIF($F217:$AJ220,"=ДД")</f>
        <v>0</v>
      </c>
      <c r="AW217" s="98" t="n">
        <f aca="false">COUNTIF($F217:$AJ220,"=П")</f>
        <v>0</v>
      </c>
      <c r="AX217" s="98" t="n">
        <f aca="false">COUNTIF($F217:$AJ220,"=ПР")</f>
        <v>0</v>
      </c>
      <c r="AY217" s="99" t="n">
        <f aca="false">COUNTIF($F217:$AJ220,"=І")</f>
        <v>0</v>
      </c>
      <c r="AZ217" s="99" t="n">
        <f aca="false">COUNTIF($F217:$AJ220,"=НЗ")</f>
        <v>0</v>
      </c>
      <c r="BA217" s="73" t="str">
        <f aca="false">IF(C217&gt;1,Графік!$L$36,"")</f>
        <v/>
      </c>
    </row>
    <row r="218" customFormat="false" ht="12.75" hidden="false" customHeight="true" outlineLevel="0" collapsed="false">
      <c r="A218" s="57"/>
      <c r="B218" s="58"/>
      <c r="C218" s="102"/>
      <c r="D218" s="60"/>
      <c r="E218" s="100"/>
      <c r="F218" s="75" t="n">
        <f aca="false">IF(F217="Р",8,"")</f>
        <v>8</v>
      </c>
      <c r="G218" s="170" t="n">
        <f aca="false">IF(G217="Р",8,"")</f>
        <v>8</v>
      </c>
      <c r="H218" s="170" t="n">
        <f aca="false">IF(H217="Р",8,"")</f>
        <v>8</v>
      </c>
      <c r="I218" s="170" t="n">
        <f aca="false">IF(I217="Р",8,"")</f>
        <v>8</v>
      </c>
      <c r="J218" s="170" t="str">
        <f aca="false">IF(J217="Р",8,"")</f>
        <v/>
      </c>
      <c r="K218" s="170" t="str">
        <f aca="false">IF(K217="Р",8,"")</f>
        <v/>
      </c>
      <c r="L218" s="170" t="n">
        <f aca="false">IF(L217="Р",8,"")</f>
        <v>8</v>
      </c>
      <c r="M218" s="170" t="n">
        <f aca="false">IF(M217="Р",8,"")</f>
        <v>8</v>
      </c>
      <c r="N218" s="170" t="n">
        <f aca="false">IF(N217="Р",8,"")</f>
        <v>8</v>
      </c>
      <c r="O218" s="170" t="n">
        <f aca="false">IF(O217="Р",8,"")</f>
        <v>8</v>
      </c>
      <c r="P218" s="170" t="str">
        <f aca="false">IF(P217="Р",8,"")</f>
        <v/>
      </c>
      <c r="Q218" s="170" t="str">
        <f aca="false">IF(Q217="Р",8,"")</f>
        <v/>
      </c>
      <c r="R218" s="170" t="n">
        <f aca="false">IF(R217="Р",8,"")</f>
        <v>8</v>
      </c>
      <c r="S218" s="170" t="n">
        <f aca="false">IF(S217="Р",8,"")</f>
        <v>8</v>
      </c>
      <c r="T218" s="170" t="n">
        <f aca="false">IF(T217="Р",8,"")</f>
        <v>8</v>
      </c>
      <c r="U218" s="170" t="n">
        <f aca="false">IF(U217="Р",8,"")</f>
        <v>8</v>
      </c>
      <c r="V218" s="170" t="str">
        <f aca="false">IF(V217="Р",8,"")</f>
        <v/>
      </c>
      <c r="W218" s="170" t="str">
        <f aca="false">IF(W217="Р",8,"")</f>
        <v/>
      </c>
      <c r="X218" s="170" t="n">
        <f aca="false">IF(X217="Р",8,"")</f>
        <v>8</v>
      </c>
      <c r="Y218" s="170" t="n">
        <f aca="false">IF(Y217="Р",8,"")</f>
        <v>8</v>
      </c>
      <c r="Z218" s="170" t="n">
        <f aca="false">IF(Z217="Р",8,"")</f>
        <v>8</v>
      </c>
      <c r="AA218" s="170" t="n">
        <f aca="false">IF(AA217="Р",8,"")</f>
        <v>8</v>
      </c>
      <c r="AB218" s="170" t="str">
        <f aca="false">IF(AB217="Р",8,"")</f>
        <v/>
      </c>
      <c r="AC218" s="170" t="str">
        <f aca="false">IF(AC217="Р",8,"")</f>
        <v/>
      </c>
      <c r="AD218" s="170" t="n">
        <f aca="false">IF(AD217="Р",8,"")</f>
        <v>8</v>
      </c>
      <c r="AE218" s="170" t="n">
        <f aca="false">IF(AE217="Р",8,"")</f>
        <v>8</v>
      </c>
      <c r="AF218" s="170" t="n">
        <f aca="false">IF(AF217="Р",8,"")</f>
        <v>8</v>
      </c>
      <c r="AG218" s="170" t="n">
        <f aca="false">IF(AG217="Р",8,"")</f>
        <v>8</v>
      </c>
      <c r="AH218" s="170"/>
      <c r="AI218" s="170"/>
      <c r="AJ218" s="170"/>
      <c r="AK218" s="93"/>
      <c r="AL218" s="94"/>
      <c r="AM218" s="95"/>
      <c r="AN218" s="96"/>
      <c r="AO218" s="70"/>
      <c r="AP218" s="70"/>
      <c r="AQ218" s="70"/>
      <c r="AR218" s="98"/>
      <c r="AS218" s="98"/>
      <c r="AT218" s="98"/>
      <c r="AU218" s="98"/>
      <c r="AV218" s="98"/>
      <c r="AW218" s="98"/>
      <c r="AX218" s="98"/>
      <c r="AY218" s="99"/>
      <c r="AZ218" s="99"/>
      <c r="BA218" s="73"/>
    </row>
    <row r="219" customFormat="false" ht="12.75" hidden="false" customHeight="true" outlineLevel="0" collapsed="false">
      <c r="A219" s="57"/>
      <c r="B219" s="58"/>
      <c r="C219" s="102"/>
      <c r="D219" s="60"/>
      <c r="E219" s="100"/>
      <c r="F219" s="81" t="str">
        <f aca="false">IF(F220&gt;0,"НУ","")</f>
        <v/>
      </c>
      <c r="G219" s="183" t="str">
        <f aca="false">IF(G220&gt;0,"НУ","")</f>
        <v/>
      </c>
      <c r="H219" s="183" t="str">
        <f aca="false">IF(H220&gt;0,"НУ","")</f>
        <v/>
      </c>
      <c r="I219" s="183" t="str">
        <f aca="false">IF(I220&gt;0,"НУ","")</f>
        <v/>
      </c>
      <c r="J219" s="183" t="str">
        <f aca="false">IF(J220&gt;0,"НУ","")</f>
        <v/>
      </c>
      <c r="K219" s="183" t="str">
        <f aca="false">IF(K220&gt;0,"НУ","")</f>
        <v/>
      </c>
      <c r="L219" s="183" t="str">
        <f aca="false">IF(L220&gt;0,"НУ","")</f>
        <v/>
      </c>
      <c r="M219" s="183" t="str">
        <f aca="false">IF(M220&gt;0,"НУ","")</f>
        <v/>
      </c>
      <c r="N219" s="183" t="str">
        <f aca="false">IF(N220&gt;0,"НУ","")</f>
        <v/>
      </c>
      <c r="O219" s="183" t="str">
        <f aca="false">IF(O220&gt;0,"НУ","")</f>
        <v/>
      </c>
      <c r="P219" s="183" t="str">
        <f aca="false">IF(P220&gt;0,"НУ","")</f>
        <v/>
      </c>
      <c r="Q219" s="183" t="str">
        <f aca="false">IF(Q220&gt;0,"НУ","")</f>
        <v/>
      </c>
      <c r="R219" s="183" t="str">
        <f aca="false">IF(R220&gt;0,"НУ","")</f>
        <v/>
      </c>
      <c r="S219" s="183" t="str">
        <f aca="false">IF(S220&gt;0,"НУ","")</f>
        <v/>
      </c>
      <c r="T219" s="183" t="str">
        <f aca="false">IF(T220&gt;0,"НУ","")</f>
        <v/>
      </c>
      <c r="U219" s="183" t="str">
        <f aca="false">IF(U220&gt;0,"НУ","")</f>
        <v/>
      </c>
      <c r="V219" s="183" t="str">
        <f aca="false">IF(V220&gt;0,"НУ","")</f>
        <v/>
      </c>
      <c r="W219" s="183" t="str">
        <f aca="false">IF(W220&gt;0,"НУ","")</f>
        <v/>
      </c>
      <c r="X219" s="183" t="str">
        <f aca="false">IF(X220&gt;0,"НУ","")</f>
        <v/>
      </c>
      <c r="Y219" s="183" t="str">
        <f aca="false">IF(Y220&gt;0,"НУ","")</f>
        <v/>
      </c>
      <c r="Z219" s="183" t="str">
        <f aca="false">IF(Z220&gt;0,"НУ","")</f>
        <v/>
      </c>
      <c r="AA219" s="183" t="str">
        <f aca="false">IF(AA220&gt;0,"НУ","")</f>
        <v/>
      </c>
      <c r="AB219" s="183" t="str">
        <f aca="false">IF(AB220&gt;0,"НУ","")</f>
        <v/>
      </c>
      <c r="AC219" s="183" t="str">
        <f aca="false">IF(AC220&gt;0,"НУ","")</f>
        <v/>
      </c>
      <c r="AD219" s="183" t="str">
        <f aca="false">IF(AD220&gt;0,"НУ","")</f>
        <v/>
      </c>
      <c r="AE219" s="183" t="str">
        <f aca="false">IF(AE220&gt;0,"НУ","")</f>
        <v/>
      </c>
      <c r="AF219" s="183" t="str">
        <f aca="false">IF(AF220&gt;0,"НУ","")</f>
        <v/>
      </c>
      <c r="AG219" s="183" t="str">
        <f aca="false">IF(AG220&gt;0,"НУ","")</f>
        <v/>
      </c>
      <c r="AH219" s="183" t="str">
        <f aca="false">IF(AH220&gt;0,"НУ","")</f>
        <v/>
      </c>
      <c r="AI219" s="183" t="str">
        <f aca="false">IF(AI220&gt;0,"НУ","")</f>
        <v/>
      </c>
      <c r="AJ219" s="183" t="str">
        <f aca="false">IF(AJ220&gt;0,"НУ","")</f>
        <v/>
      </c>
      <c r="AK219" s="93"/>
      <c r="AL219" s="94"/>
      <c r="AM219" s="95"/>
      <c r="AN219" s="96"/>
      <c r="AO219" s="70"/>
      <c r="AP219" s="70"/>
      <c r="AQ219" s="70"/>
      <c r="AR219" s="98"/>
      <c r="AS219" s="98"/>
      <c r="AT219" s="98"/>
      <c r="AU219" s="98"/>
      <c r="AV219" s="98"/>
      <c r="AW219" s="98"/>
      <c r="AX219" s="98"/>
      <c r="AY219" s="99"/>
      <c r="AZ219" s="99"/>
      <c r="BA219" s="73"/>
    </row>
    <row r="220" customFormat="false" ht="13.5" hidden="false" customHeight="true" outlineLevel="0" collapsed="false">
      <c r="A220" s="57"/>
      <c r="B220" s="58"/>
      <c r="C220" s="102"/>
      <c r="D220" s="60"/>
      <c r="E220" s="101"/>
      <c r="F220" s="87"/>
      <c r="G220" s="187"/>
      <c r="H220" s="187"/>
      <c r="I220" s="187"/>
      <c r="J220" s="187"/>
      <c r="K220" s="187"/>
      <c r="L220" s="187"/>
      <c r="M220" s="187"/>
      <c r="N220" s="187"/>
      <c r="O220" s="187"/>
      <c r="P220" s="187"/>
      <c r="Q220" s="187"/>
      <c r="R220" s="187"/>
      <c r="S220" s="187"/>
      <c r="T220" s="187"/>
      <c r="U220" s="187"/>
      <c r="V220" s="187"/>
      <c r="W220" s="187"/>
      <c r="X220" s="187"/>
      <c r="Y220" s="187"/>
      <c r="Z220" s="187"/>
      <c r="AA220" s="187"/>
      <c r="AB220" s="187"/>
      <c r="AC220" s="187"/>
      <c r="AD220" s="187"/>
      <c r="AE220" s="187"/>
      <c r="AF220" s="187"/>
      <c r="AG220" s="187"/>
      <c r="AH220" s="187"/>
      <c r="AI220" s="187"/>
      <c r="AJ220" s="187"/>
      <c r="AK220" s="93"/>
      <c r="AL220" s="94"/>
      <c r="AM220" s="95"/>
      <c r="AN220" s="96"/>
      <c r="AO220" s="70"/>
      <c r="AP220" s="70"/>
      <c r="AQ220" s="70"/>
      <c r="AR220" s="98"/>
      <c r="AS220" s="98"/>
      <c r="AT220" s="98"/>
      <c r="AU220" s="98"/>
      <c r="AV220" s="98"/>
      <c r="AW220" s="98"/>
      <c r="AX220" s="98"/>
      <c r="AY220" s="99"/>
      <c r="AZ220" s="99"/>
      <c r="BA220" s="73"/>
    </row>
    <row r="221" customFormat="false" ht="12.75" hidden="false" customHeight="true" outlineLevel="0" collapsed="false">
      <c r="A221" s="57" t="n">
        <v>53</v>
      </c>
      <c r="B221" s="58" t="str">
        <f aca="false">IFERROR(VLOOKUP($C221,Списки!$A$1:$C$3999,2,0),"")</f>
        <v/>
      </c>
      <c r="C221" s="102"/>
      <c r="D221" s="60" t="str">
        <f aca="false">IFERROR(VLOOKUP($C221,Списки!$A$1:$C$3999,3,0),"")</f>
        <v/>
      </c>
      <c r="E221" s="92"/>
      <c r="F221" s="61" t="str">
        <f aca="false">VLOOKUP(F$11,Графік!$I$5:$L$32,3,0)</f>
        <v>Р</v>
      </c>
      <c r="G221" s="62" t="str">
        <f aca="false">VLOOKUP(G$11,Графік!$I$5:$L$32,3,0)</f>
        <v>Р</v>
      </c>
      <c r="H221" s="62" t="str">
        <f aca="false">VLOOKUP(H$11,Графік!$I$5:$L$32,3,0)</f>
        <v>Р</v>
      </c>
      <c r="I221" s="62" t="str">
        <f aca="false">VLOOKUP(I$11,Графік!$I$5:$L$32,3,0)</f>
        <v>Р</v>
      </c>
      <c r="J221" s="62" t="str">
        <f aca="false">VLOOKUP(J$11,Графік!$I$5:$L$32,3,0)</f>
        <v>ВВ</v>
      </c>
      <c r="K221" s="62" t="str">
        <f aca="false">VLOOKUP(K$11,Графік!$I$5:$L$32,3,0)</f>
        <v>ВВ</v>
      </c>
      <c r="L221" s="62" t="str">
        <f aca="false">VLOOKUP(L$11,Графік!$I$5:$L$32,3,0)</f>
        <v>Р</v>
      </c>
      <c r="M221" s="62" t="str">
        <f aca="false">VLOOKUP(M$11,Графік!$I$5:$L$32,3,0)</f>
        <v>Р</v>
      </c>
      <c r="N221" s="62" t="str">
        <f aca="false">VLOOKUP(N$11,Графік!$I$5:$L$32,3,0)</f>
        <v>Р</v>
      </c>
      <c r="O221" s="62" t="str">
        <f aca="false">VLOOKUP(O$11,Графік!$I$5:$L$32,3,0)</f>
        <v>Р</v>
      </c>
      <c r="P221" s="62" t="str">
        <f aca="false">VLOOKUP(P$11,Графік!$I$5:$L$32,3,0)</f>
        <v>ВВ</v>
      </c>
      <c r="Q221" s="62" t="str">
        <f aca="false">VLOOKUP(Q$11,Графік!$I$5:$L$32,3,0)</f>
        <v>ВВ</v>
      </c>
      <c r="R221" s="62" t="str">
        <f aca="false">VLOOKUP(R$11,Графік!$I$5:$L$32,3,0)</f>
        <v>Р</v>
      </c>
      <c r="S221" s="62" t="str">
        <f aca="false">VLOOKUP(S$11,Графік!$I$5:$L$32,3,0)</f>
        <v>Р</v>
      </c>
      <c r="T221" s="62" t="str">
        <f aca="false">VLOOKUP(T$11,Графік!$I$5:$L$32,3,0)</f>
        <v>Р</v>
      </c>
      <c r="U221" s="62" t="str">
        <f aca="false">VLOOKUP(U$11,Графік!$I$5:$L$32,3,0)</f>
        <v>Р</v>
      </c>
      <c r="V221" s="62" t="str">
        <f aca="false">VLOOKUP(V$11,Графік!$I$5:$L$32,3,0)</f>
        <v>ВВ</v>
      </c>
      <c r="W221" s="62" t="str">
        <f aca="false">VLOOKUP(W$11,Графік!$I$5:$L$32,3,0)</f>
        <v>ВВ</v>
      </c>
      <c r="X221" s="62" t="str">
        <f aca="false">VLOOKUP(X$11,Графік!$I$5:$L$32,3,0)</f>
        <v>Р</v>
      </c>
      <c r="Y221" s="62" t="str">
        <f aca="false">VLOOKUP(Y$11,Графік!$I$5:$L$32,3,0)</f>
        <v>Р</v>
      </c>
      <c r="Z221" s="62" t="str">
        <f aca="false">VLOOKUP(Z$11,Графік!$I$5:$L$32,3,0)</f>
        <v>Р</v>
      </c>
      <c r="AA221" s="62" t="str">
        <f aca="false">VLOOKUP(AA$11,Графік!$I$5:$L$32,3,0)</f>
        <v>Р</v>
      </c>
      <c r="AB221" s="62" t="str">
        <f aca="false">VLOOKUP(AB$11,Графік!$I$5:$L$32,3,0)</f>
        <v>ВВ</v>
      </c>
      <c r="AC221" s="62" t="str">
        <f aca="false">VLOOKUP(AC$11,Графік!$I$5:$L$32,3,0)</f>
        <v>ВВ</v>
      </c>
      <c r="AD221" s="62" t="str">
        <f aca="false">VLOOKUP(AD$11,Графік!$I$5:$L$32,3,0)</f>
        <v>Р</v>
      </c>
      <c r="AE221" s="62" t="str">
        <f aca="false">VLOOKUP(AE$11,Графік!$I$5:$L$32,3,0)</f>
        <v>Р</v>
      </c>
      <c r="AF221" s="62" t="str">
        <f aca="false">VLOOKUP(AF$11,Графік!$I$5:$L$32,3,0)</f>
        <v>Р</v>
      </c>
      <c r="AG221" s="62" t="str">
        <f aca="false">VLOOKUP(AG$11,Графік!$I$5:$L$32,3,0)</f>
        <v>Р</v>
      </c>
      <c r="AH221" s="62"/>
      <c r="AI221" s="62"/>
      <c r="AJ221" s="62"/>
      <c r="AK221" s="93" t="n">
        <f aca="false">SUMIF($F221:$AJ224,"Р",$F222:$AJ222)</f>
        <v>160</v>
      </c>
      <c r="AL221" s="94" t="n">
        <f aca="false">SUMIF($F223:$AJ224,"НУ",$F224:$AJ224)</f>
        <v>0</v>
      </c>
      <c r="AM221" s="95" t="n">
        <f aca="false">SUMIF(F221:AJ224,"РВ",F222:AJ222)</f>
        <v>0</v>
      </c>
      <c r="AN221" s="96" t="n">
        <f aca="false">AK221+AL221+AM221</f>
        <v>160</v>
      </c>
      <c r="AO221" s="70" t="n">
        <f aca="false">COUNTIF($F221:$AJ224,"=Р")</f>
        <v>20</v>
      </c>
      <c r="AP221" s="97" t="n">
        <f aca="false">COUNTIF($F221:$AJ224,"=ВВ")</f>
        <v>8</v>
      </c>
      <c r="AQ221" s="97" t="n">
        <f aca="false">COUNTIF($F221:$AJ224,"=В")</f>
        <v>0</v>
      </c>
      <c r="AR221" s="98" t="n">
        <f aca="false">COUNTIF($F221:$AJ224,"=НА")</f>
        <v>0</v>
      </c>
      <c r="AS221" s="98" t="n">
        <f aca="false">COUNTIF(F221:AJ224,"=ТН")</f>
        <v>0</v>
      </c>
      <c r="AT221" s="98" t="n">
        <f aca="false">COUNTIF($F221:$AJ224,"=ВД")</f>
        <v>0</v>
      </c>
      <c r="AU221" s="98" t="n">
        <f aca="false">COUNTIF($F221:$AJ224,"=ВП")</f>
        <v>0</v>
      </c>
      <c r="AV221" s="98" t="n">
        <f aca="false">COUNTIF($F221:$AJ224,"=ДД")</f>
        <v>0</v>
      </c>
      <c r="AW221" s="98" t="n">
        <f aca="false">COUNTIF($F221:$AJ224,"=П")</f>
        <v>0</v>
      </c>
      <c r="AX221" s="98" t="n">
        <f aca="false">COUNTIF($F221:$AJ224,"=ПР")</f>
        <v>0</v>
      </c>
      <c r="AY221" s="99" t="n">
        <f aca="false">COUNTIF($F221:$AJ224,"=І")</f>
        <v>0</v>
      </c>
      <c r="AZ221" s="99" t="n">
        <f aca="false">COUNTIF($F221:$AJ224,"=НЗ")</f>
        <v>0</v>
      </c>
      <c r="BA221" s="73" t="str">
        <f aca="false">IF(C221&gt;1,Графік!$L$36,"")</f>
        <v/>
      </c>
    </row>
    <row r="222" customFormat="false" ht="12.75" hidden="false" customHeight="true" outlineLevel="0" collapsed="false">
      <c r="A222" s="57"/>
      <c r="B222" s="58"/>
      <c r="C222" s="102"/>
      <c r="D222" s="60"/>
      <c r="E222" s="100"/>
      <c r="F222" s="75" t="n">
        <f aca="false">IF(F221="Р",8,"")</f>
        <v>8</v>
      </c>
      <c r="G222" s="170" t="n">
        <f aca="false">IF(G221="Р",8,"")</f>
        <v>8</v>
      </c>
      <c r="H222" s="170" t="n">
        <f aca="false">IF(H221="Р",8,"")</f>
        <v>8</v>
      </c>
      <c r="I222" s="170" t="n">
        <f aca="false">IF(I221="Р",8,"")</f>
        <v>8</v>
      </c>
      <c r="J222" s="170" t="str">
        <f aca="false">IF(J221="Р",8,"")</f>
        <v/>
      </c>
      <c r="K222" s="170" t="str">
        <f aca="false">IF(K221="Р",8,"")</f>
        <v/>
      </c>
      <c r="L222" s="170" t="n">
        <f aca="false">IF(L221="Р",8,"")</f>
        <v>8</v>
      </c>
      <c r="M222" s="170" t="n">
        <f aca="false">IF(M221="Р",8,"")</f>
        <v>8</v>
      </c>
      <c r="N222" s="170" t="n">
        <f aca="false">IF(N221="Р",8,"")</f>
        <v>8</v>
      </c>
      <c r="O222" s="170" t="n">
        <f aca="false">IF(O221="Р",8,"")</f>
        <v>8</v>
      </c>
      <c r="P222" s="170" t="str">
        <f aca="false">IF(P221="Р",8,"")</f>
        <v/>
      </c>
      <c r="Q222" s="170" t="str">
        <f aca="false">IF(Q221="Р",8,"")</f>
        <v/>
      </c>
      <c r="R222" s="170" t="n">
        <f aca="false">IF(R221="Р",8,"")</f>
        <v>8</v>
      </c>
      <c r="S222" s="170" t="n">
        <f aca="false">IF(S221="Р",8,"")</f>
        <v>8</v>
      </c>
      <c r="T222" s="170" t="n">
        <f aca="false">IF(T221="Р",8,"")</f>
        <v>8</v>
      </c>
      <c r="U222" s="170" t="n">
        <f aca="false">IF(U221="Р",8,"")</f>
        <v>8</v>
      </c>
      <c r="V222" s="170" t="str">
        <f aca="false">IF(V221="Р",8,"")</f>
        <v/>
      </c>
      <c r="W222" s="170" t="str">
        <f aca="false">IF(W221="Р",8,"")</f>
        <v/>
      </c>
      <c r="X222" s="170" t="n">
        <f aca="false">IF(X221="Р",8,"")</f>
        <v>8</v>
      </c>
      <c r="Y222" s="170" t="n">
        <f aca="false">IF(Y221="Р",8,"")</f>
        <v>8</v>
      </c>
      <c r="Z222" s="170" t="n">
        <f aca="false">IF(Z221="Р",8,"")</f>
        <v>8</v>
      </c>
      <c r="AA222" s="170" t="n">
        <f aca="false">IF(AA221="Р",8,"")</f>
        <v>8</v>
      </c>
      <c r="AB222" s="170" t="str">
        <f aca="false">IF(AB221="Р",8,"")</f>
        <v/>
      </c>
      <c r="AC222" s="170" t="str">
        <f aca="false">IF(AC221="Р",8,"")</f>
        <v/>
      </c>
      <c r="AD222" s="170" t="n">
        <f aca="false">IF(AD221="Р",8,"")</f>
        <v>8</v>
      </c>
      <c r="AE222" s="170" t="n">
        <f aca="false">IF(AE221="Р",8,"")</f>
        <v>8</v>
      </c>
      <c r="AF222" s="170" t="n">
        <f aca="false">IF(AF221="Р",8,"")</f>
        <v>8</v>
      </c>
      <c r="AG222" s="170" t="n">
        <f aca="false">IF(AG221="Р",8,"")</f>
        <v>8</v>
      </c>
      <c r="AH222" s="170"/>
      <c r="AI222" s="170"/>
      <c r="AJ222" s="170"/>
      <c r="AK222" s="93"/>
      <c r="AL222" s="94"/>
      <c r="AM222" s="95"/>
      <c r="AN222" s="96"/>
      <c r="AO222" s="70"/>
      <c r="AP222" s="70"/>
      <c r="AQ222" s="70"/>
      <c r="AR222" s="98"/>
      <c r="AS222" s="98"/>
      <c r="AT222" s="98"/>
      <c r="AU222" s="98"/>
      <c r="AV222" s="98"/>
      <c r="AW222" s="98"/>
      <c r="AX222" s="98"/>
      <c r="AY222" s="99"/>
      <c r="AZ222" s="99"/>
      <c r="BA222" s="73"/>
    </row>
    <row r="223" customFormat="false" ht="12.75" hidden="false" customHeight="true" outlineLevel="0" collapsed="false">
      <c r="A223" s="57"/>
      <c r="B223" s="58"/>
      <c r="C223" s="102"/>
      <c r="D223" s="60"/>
      <c r="E223" s="100"/>
      <c r="F223" s="81" t="str">
        <f aca="false">IF(F224&gt;0,"НУ","")</f>
        <v/>
      </c>
      <c r="G223" s="183" t="str">
        <f aca="false">IF(G224&gt;0,"НУ","")</f>
        <v/>
      </c>
      <c r="H223" s="183" t="str">
        <f aca="false">IF(H224&gt;0,"НУ","")</f>
        <v/>
      </c>
      <c r="I223" s="183" t="str">
        <f aca="false">IF(I224&gt;0,"НУ","")</f>
        <v/>
      </c>
      <c r="J223" s="183" t="str">
        <f aca="false">IF(J224&gt;0,"НУ","")</f>
        <v/>
      </c>
      <c r="K223" s="183" t="str">
        <f aca="false">IF(K224&gt;0,"НУ","")</f>
        <v/>
      </c>
      <c r="L223" s="183" t="str">
        <f aca="false">IF(L224&gt;0,"НУ","")</f>
        <v/>
      </c>
      <c r="M223" s="183" t="str">
        <f aca="false">IF(M224&gt;0,"НУ","")</f>
        <v/>
      </c>
      <c r="N223" s="183" t="str">
        <f aca="false">IF(N224&gt;0,"НУ","")</f>
        <v/>
      </c>
      <c r="O223" s="183" t="str">
        <f aca="false">IF(O224&gt;0,"НУ","")</f>
        <v/>
      </c>
      <c r="P223" s="183" t="str">
        <f aca="false">IF(P224&gt;0,"НУ","")</f>
        <v/>
      </c>
      <c r="Q223" s="183" t="str">
        <f aca="false">IF(Q224&gt;0,"НУ","")</f>
        <v/>
      </c>
      <c r="R223" s="183" t="str">
        <f aca="false">IF(R224&gt;0,"НУ","")</f>
        <v/>
      </c>
      <c r="S223" s="183" t="str">
        <f aca="false">IF(S224&gt;0,"НУ","")</f>
        <v/>
      </c>
      <c r="T223" s="183" t="str">
        <f aca="false">IF(T224&gt;0,"НУ","")</f>
        <v/>
      </c>
      <c r="U223" s="183" t="str">
        <f aca="false">IF(U224&gt;0,"НУ","")</f>
        <v/>
      </c>
      <c r="V223" s="183" t="str">
        <f aca="false">IF(V224&gt;0,"НУ","")</f>
        <v/>
      </c>
      <c r="W223" s="183" t="str">
        <f aca="false">IF(W224&gt;0,"НУ","")</f>
        <v/>
      </c>
      <c r="X223" s="183" t="str">
        <f aca="false">IF(X224&gt;0,"НУ","")</f>
        <v/>
      </c>
      <c r="Y223" s="183" t="str">
        <f aca="false">IF(Y224&gt;0,"НУ","")</f>
        <v/>
      </c>
      <c r="Z223" s="183" t="str">
        <f aca="false">IF(Z224&gt;0,"НУ","")</f>
        <v/>
      </c>
      <c r="AA223" s="183" t="str">
        <f aca="false">IF(AA224&gt;0,"НУ","")</f>
        <v/>
      </c>
      <c r="AB223" s="183" t="str">
        <f aca="false">IF(AB224&gt;0,"НУ","")</f>
        <v/>
      </c>
      <c r="AC223" s="183" t="str">
        <f aca="false">IF(AC224&gt;0,"НУ","")</f>
        <v/>
      </c>
      <c r="AD223" s="183" t="str">
        <f aca="false">IF(AD224&gt;0,"НУ","")</f>
        <v/>
      </c>
      <c r="AE223" s="183" t="str">
        <f aca="false">IF(AE224&gt;0,"НУ","")</f>
        <v/>
      </c>
      <c r="AF223" s="183" t="str">
        <f aca="false">IF(AF224&gt;0,"НУ","")</f>
        <v/>
      </c>
      <c r="AG223" s="183" t="str">
        <f aca="false">IF(AG224&gt;0,"НУ","")</f>
        <v/>
      </c>
      <c r="AH223" s="183" t="str">
        <f aca="false">IF(AH224&gt;0,"НУ","")</f>
        <v/>
      </c>
      <c r="AI223" s="183" t="str">
        <f aca="false">IF(AI224&gt;0,"НУ","")</f>
        <v/>
      </c>
      <c r="AJ223" s="183" t="str">
        <f aca="false">IF(AJ224&gt;0,"НУ","")</f>
        <v/>
      </c>
      <c r="AK223" s="93"/>
      <c r="AL223" s="94"/>
      <c r="AM223" s="95"/>
      <c r="AN223" s="96"/>
      <c r="AO223" s="70"/>
      <c r="AP223" s="70"/>
      <c r="AQ223" s="70"/>
      <c r="AR223" s="98"/>
      <c r="AS223" s="98"/>
      <c r="AT223" s="98"/>
      <c r="AU223" s="98"/>
      <c r="AV223" s="98"/>
      <c r="AW223" s="98"/>
      <c r="AX223" s="98"/>
      <c r="AY223" s="99"/>
      <c r="AZ223" s="99"/>
      <c r="BA223" s="73"/>
    </row>
    <row r="224" customFormat="false" ht="13.5" hidden="false" customHeight="true" outlineLevel="0" collapsed="false">
      <c r="A224" s="57"/>
      <c r="B224" s="58"/>
      <c r="C224" s="102"/>
      <c r="D224" s="60"/>
      <c r="E224" s="101"/>
      <c r="F224" s="87"/>
      <c r="G224" s="187"/>
      <c r="H224" s="187"/>
      <c r="I224" s="187"/>
      <c r="J224" s="187"/>
      <c r="K224" s="187"/>
      <c r="L224" s="187"/>
      <c r="M224" s="187"/>
      <c r="N224" s="187"/>
      <c r="O224" s="187"/>
      <c r="P224" s="187"/>
      <c r="Q224" s="187"/>
      <c r="R224" s="187"/>
      <c r="S224" s="187"/>
      <c r="T224" s="187"/>
      <c r="U224" s="187"/>
      <c r="V224" s="187"/>
      <c r="W224" s="187"/>
      <c r="X224" s="187"/>
      <c r="Y224" s="187"/>
      <c r="Z224" s="187"/>
      <c r="AA224" s="187"/>
      <c r="AB224" s="187"/>
      <c r="AC224" s="187"/>
      <c r="AD224" s="187"/>
      <c r="AE224" s="187"/>
      <c r="AF224" s="187"/>
      <c r="AG224" s="187"/>
      <c r="AH224" s="187"/>
      <c r="AI224" s="187"/>
      <c r="AJ224" s="187"/>
      <c r="AK224" s="93"/>
      <c r="AL224" s="94"/>
      <c r="AM224" s="95"/>
      <c r="AN224" s="96"/>
      <c r="AO224" s="70"/>
      <c r="AP224" s="70"/>
      <c r="AQ224" s="70"/>
      <c r="AR224" s="98"/>
      <c r="AS224" s="98"/>
      <c r="AT224" s="98"/>
      <c r="AU224" s="98"/>
      <c r="AV224" s="98"/>
      <c r="AW224" s="98"/>
      <c r="AX224" s="98"/>
      <c r="AY224" s="99"/>
      <c r="AZ224" s="99"/>
      <c r="BA224" s="73"/>
    </row>
    <row r="225" customFormat="false" ht="12.75" hidden="false" customHeight="true" outlineLevel="0" collapsed="false">
      <c r="A225" s="57" t="n">
        <v>54</v>
      </c>
      <c r="B225" s="58" t="str">
        <f aca="false">IFERROR(VLOOKUP($C225,Списки!$A$1:$C$3999,2,0),"")</f>
        <v/>
      </c>
      <c r="C225" s="102"/>
      <c r="D225" s="60" t="str">
        <f aca="false">IFERROR(VLOOKUP($C225,Списки!$A$1:$C$3999,3,0),"")</f>
        <v/>
      </c>
      <c r="E225" s="92"/>
      <c r="F225" s="61" t="str">
        <f aca="false">VLOOKUP(F$11,Графік!$I$5:$L$32,3,0)</f>
        <v>Р</v>
      </c>
      <c r="G225" s="62" t="str">
        <f aca="false">VLOOKUP(G$11,Графік!$I$5:$L$32,3,0)</f>
        <v>Р</v>
      </c>
      <c r="H225" s="62" t="str">
        <f aca="false">VLOOKUP(H$11,Графік!$I$5:$L$32,3,0)</f>
        <v>Р</v>
      </c>
      <c r="I225" s="62" t="str">
        <f aca="false">VLOOKUP(I$11,Графік!$I$5:$L$32,3,0)</f>
        <v>Р</v>
      </c>
      <c r="J225" s="62" t="str">
        <f aca="false">VLOOKUP(J$11,Графік!$I$5:$L$32,3,0)</f>
        <v>ВВ</v>
      </c>
      <c r="K225" s="62" t="str">
        <f aca="false">VLOOKUP(K$11,Графік!$I$5:$L$32,3,0)</f>
        <v>ВВ</v>
      </c>
      <c r="L225" s="62" t="str">
        <f aca="false">VLOOKUP(L$11,Графік!$I$5:$L$32,3,0)</f>
        <v>Р</v>
      </c>
      <c r="M225" s="62" t="str">
        <f aca="false">VLOOKUP(M$11,Графік!$I$5:$L$32,3,0)</f>
        <v>Р</v>
      </c>
      <c r="N225" s="62" t="str">
        <f aca="false">VLOOKUP(N$11,Графік!$I$5:$L$32,3,0)</f>
        <v>Р</v>
      </c>
      <c r="O225" s="62" t="str">
        <f aca="false">VLOOKUP(O$11,Графік!$I$5:$L$32,3,0)</f>
        <v>Р</v>
      </c>
      <c r="P225" s="62" t="str">
        <f aca="false">VLOOKUP(P$11,Графік!$I$5:$L$32,3,0)</f>
        <v>ВВ</v>
      </c>
      <c r="Q225" s="62" t="str">
        <f aca="false">VLOOKUP(Q$11,Графік!$I$5:$L$32,3,0)</f>
        <v>ВВ</v>
      </c>
      <c r="R225" s="62" t="str">
        <f aca="false">VLOOKUP(R$11,Графік!$I$5:$L$32,3,0)</f>
        <v>Р</v>
      </c>
      <c r="S225" s="62" t="str">
        <f aca="false">VLOOKUP(S$11,Графік!$I$5:$L$32,3,0)</f>
        <v>Р</v>
      </c>
      <c r="T225" s="62" t="str">
        <f aca="false">VLOOKUP(T$11,Графік!$I$5:$L$32,3,0)</f>
        <v>Р</v>
      </c>
      <c r="U225" s="62" t="str">
        <f aca="false">VLOOKUP(U$11,Графік!$I$5:$L$32,3,0)</f>
        <v>Р</v>
      </c>
      <c r="V225" s="62" t="str">
        <f aca="false">VLOOKUP(V$11,Графік!$I$5:$L$32,3,0)</f>
        <v>ВВ</v>
      </c>
      <c r="W225" s="62" t="str">
        <f aca="false">VLOOKUP(W$11,Графік!$I$5:$L$32,3,0)</f>
        <v>ВВ</v>
      </c>
      <c r="X225" s="62" t="str">
        <f aca="false">VLOOKUP(X$11,Графік!$I$5:$L$32,3,0)</f>
        <v>Р</v>
      </c>
      <c r="Y225" s="62" t="str">
        <f aca="false">VLOOKUP(Y$11,Графік!$I$5:$L$32,3,0)</f>
        <v>Р</v>
      </c>
      <c r="Z225" s="62" t="str">
        <f aca="false">VLOOKUP(Z$11,Графік!$I$5:$L$32,3,0)</f>
        <v>Р</v>
      </c>
      <c r="AA225" s="62" t="str">
        <f aca="false">VLOOKUP(AA$11,Графік!$I$5:$L$32,3,0)</f>
        <v>Р</v>
      </c>
      <c r="AB225" s="62" t="str">
        <f aca="false">VLOOKUP(AB$11,Графік!$I$5:$L$32,3,0)</f>
        <v>ВВ</v>
      </c>
      <c r="AC225" s="62" t="str">
        <f aca="false">VLOOKUP(AC$11,Графік!$I$5:$L$32,3,0)</f>
        <v>ВВ</v>
      </c>
      <c r="AD225" s="62" t="str">
        <f aca="false">VLOOKUP(AD$11,Графік!$I$5:$L$32,3,0)</f>
        <v>Р</v>
      </c>
      <c r="AE225" s="62" t="str">
        <f aca="false">VLOOKUP(AE$11,Графік!$I$5:$L$32,3,0)</f>
        <v>Р</v>
      </c>
      <c r="AF225" s="62" t="str">
        <f aca="false">VLOOKUP(AF$11,Графік!$I$5:$L$32,3,0)</f>
        <v>Р</v>
      </c>
      <c r="AG225" s="62" t="str">
        <f aca="false">VLOOKUP(AG$11,Графік!$I$5:$L$32,3,0)</f>
        <v>Р</v>
      </c>
      <c r="AH225" s="62"/>
      <c r="AI225" s="62"/>
      <c r="AJ225" s="62"/>
      <c r="AK225" s="93" t="n">
        <f aca="false">SUMIF($F225:$AJ228,"Р",$F226:$AJ226)</f>
        <v>160</v>
      </c>
      <c r="AL225" s="94" t="n">
        <f aca="false">SUMIF($F227:$AJ228,"НУ",$F228:$AJ228)</f>
        <v>0</v>
      </c>
      <c r="AM225" s="95" t="n">
        <f aca="false">SUMIF(F225:AJ228,"РВ",F226:AJ226)</f>
        <v>0</v>
      </c>
      <c r="AN225" s="96" t="n">
        <f aca="false">AK225+AL225+AM225</f>
        <v>160</v>
      </c>
      <c r="AO225" s="70" t="n">
        <f aca="false">COUNTIF($F225:$AJ228,"=Р")</f>
        <v>20</v>
      </c>
      <c r="AP225" s="97" t="n">
        <f aca="false">COUNTIF($F225:$AJ228,"=ВВ")</f>
        <v>8</v>
      </c>
      <c r="AQ225" s="97" t="n">
        <f aca="false">COUNTIF($F225:$AJ228,"=В")</f>
        <v>0</v>
      </c>
      <c r="AR225" s="98" t="n">
        <f aca="false">COUNTIF($F225:$AJ228,"=НА")</f>
        <v>0</v>
      </c>
      <c r="AS225" s="98" t="n">
        <f aca="false">COUNTIF(F225:AJ228,"=ТН")</f>
        <v>0</v>
      </c>
      <c r="AT225" s="98" t="n">
        <f aca="false">COUNTIF($F225:$AJ228,"=ВД")</f>
        <v>0</v>
      </c>
      <c r="AU225" s="98" t="n">
        <f aca="false">COUNTIF($F225:$AJ228,"=ВП")</f>
        <v>0</v>
      </c>
      <c r="AV225" s="98" t="n">
        <f aca="false">COUNTIF($F225:$AJ228,"=ДД")</f>
        <v>0</v>
      </c>
      <c r="AW225" s="98" t="n">
        <f aca="false">COUNTIF($F225:$AJ228,"=П")</f>
        <v>0</v>
      </c>
      <c r="AX225" s="98" t="n">
        <f aca="false">COUNTIF($F225:$AJ228,"=ПР")</f>
        <v>0</v>
      </c>
      <c r="AY225" s="99" t="n">
        <f aca="false">COUNTIF($F225:$AJ228,"=І")</f>
        <v>0</v>
      </c>
      <c r="AZ225" s="99" t="n">
        <f aca="false">COUNTIF($F225:$AJ228,"=НЗ")</f>
        <v>0</v>
      </c>
      <c r="BA225" s="73" t="str">
        <f aca="false">IF(C225&gt;1,Графік!$L$36,"")</f>
        <v/>
      </c>
    </row>
    <row r="226" customFormat="false" ht="12.75" hidden="false" customHeight="true" outlineLevel="0" collapsed="false">
      <c r="A226" s="57"/>
      <c r="B226" s="58"/>
      <c r="C226" s="102"/>
      <c r="D226" s="60"/>
      <c r="E226" s="100"/>
      <c r="F226" s="75" t="n">
        <f aca="false">IF(F225="Р",8,"")</f>
        <v>8</v>
      </c>
      <c r="G226" s="170" t="n">
        <f aca="false">IF(G225="Р",8,"")</f>
        <v>8</v>
      </c>
      <c r="H226" s="170" t="n">
        <f aca="false">IF(H225="Р",8,"")</f>
        <v>8</v>
      </c>
      <c r="I226" s="170" t="n">
        <f aca="false">IF(I225="Р",8,"")</f>
        <v>8</v>
      </c>
      <c r="J226" s="170" t="str">
        <f aca="false">IF(J225="Р",8,"")</f>
        <v/>
      </c>
      <c r="K226" s="170" t="str">
        <f aca="false">IF(K225="Р",8,"")</f>
        <v/>
      </c>
      <c r="L226" s="170" t="n">
        <f aca="false">IF(L225="Р",8,"")</f>
        <v>8</v>
      </c>
      <c r="M226" s="170" t="n">
        <f aca="false">IF(M225="Р",8,"")</f>
        <v>8</v>
      </c>
      <c r="N226" s="170" t="n">
        <f aca="false">IF(N225="Р",8,"")</f>
        <v>8</v>
      </c>
      <c r="O226" s="170" t="n">
        <f aca="false">IF(O225="Р",8,"")</f>
        <v>8</v>
      </c>
      <c r="P226" s="170" t="str">
        <f aca="false">IF(P225="Р",8,"")</f>
        <v/>
      </c>
      <c r="Q226" s="170" t="str">
        <f aca="false">IF(Q225="Р",8,"")</f>
        <v/>
      </c>
      <c r="R226" s="170" t="n">
        <f aca="false">IF(R225="Р",8,"")</f>
        <v>8</v>
      </c>
      <c r="S226" s="170" t="n">
        <f aca="false">IF(S225="Р",8,"")</f>
        <v>8</v>
      </c>
      <c r="T226" s="170" t="n">
        <f aca="false">IF(T225="Р",8,"")</f>
        <v>8</v>
      </c>
      <c r="U226" s="170" t="n">
        <f aca="false">IF(U225="Р",8,"")</f>
        <v>8</v>
      </c>
      <c r="V226" s="170" t="str">
        <f aca="false">IF(V225="Р",8,"")</f>
        <v/>
      </c>
      <c r="W226" s="170" t="str">
        <f aca="false">IF(W225="Р",8,"")</f>
        <v/>
      </c>
      <c r="X226" s="170" t="n">
        <f aca="false">IF(X225="Р",8,"")</f>
        <v>8</v>
      </c>
      <c r="Y226" s="170" t="n">
        <f aca="false">IF(Y225="Р",8,"")</f>
        <v>8</v>
      </c>
      <c r="Z226" s="170" t="n">
        <f aca="false">IF(Z225="Р",8,"")</f>
        <v>8</v>
      </c>
      <c r="AA226" s="170" t="n">
        <f aca="false">IF(AA225="Р",8,"")</f>
        <v>8</v>
      </c>
      <c r="AB226" s="170" t="str">
        <f aca="false">IF(AB225="Р",8,"")</f>
        <v/>
      </c>
      <c r="AC226" s="170" t="str">
        <f aca="false">IF(AC225="Р",8,"")</f>
        <v/>
      </c>
      <c r="AD226" s="170" t="n">
        <f aca="false">IF(AD225="Р",8,"")</f>
        <v>8</v>
      </c>
      <c r="AE226" s="170" t="n">
        <f aca="false">IF(AE225="Р",8,"")</f>
        <v>8</v>
      </c>
      <c r="AF226" s="170" t="n">
        <f aca="false">IF(AF225="Р",8,"")</f>
        <v>8</v>
      </c>
      <c r="AG226" s="170" t="n">
        <f aca="false">IF(AG225="Р",8,"")</f>
        <v>8</v>
      </c>
      <c r="AH226" s="170"/>
      <c r="AI226" s="170"/>
      <c r="AJ226" s="170"/>
      <c r="AK226" s="93"/>
      <c r="AL226" s="94"/>
      <c r="AM226" s="95"/>
      <c r="AN226" s="96"/>
      <c r="AO226" s="70"/>
      <c r="AP226" s="70"/>
      <c r="AQ226" s="70"/>
      <c r="AR226" s="98"/>
      <c r="AS226" s="98"/>
      <c r="AT226" s="98"/>
      <c r="AU226" s="98"/>
      <c r="AV226" s="98"/>
      <c r="AW226" s="98"/>
      <c r="AX226" s="98"/>
      <c r="AY226" s="99"/>
      <c r="AZ226" s="99"/>
      <c r="BA226" s="73"/>
    </row>
    <row r="227" customFormat="false" ht="12.75" hidden="false" customHeight="true" outlineLevel="0" collapsed="false">
      <c r="A227" s="57"/>
      <c r="B227" s="58"/>
      <c r="C227" s="102"/>
      <c r="D227" s="60"/>
      <c r="E227" s="100"/>
      <c r="F227" s="81" t="str">
        <f aca="false">IF(F228&gt;0,"НУ","")</f>
        <v/>
      </c>
      <c r="G227" s="183" t="str">
        <f aca="false">IF(G228&gt;0,"НУ","")</f>
        <v/>
      </c>
      <c r="H227" s="183" t="str">
        <f aca="false">IF(H228&gt;0,"НУ","")</f>
        <v/>
      </c>
      <c r="I227" s="183" t="str">
        <f aca="false">IF(I228&gt;0,"НУ","")</f>
        <v/>
      </c>
      <c r="J227" s="183" t="str">
        <f aca="false">IF(J228&gt;0,"НУ","")</f>
        <v/>
      </c>
      <c r="K227" s="183" t="str">
        <f aca="false">IF(K228&gt;0,"НУ","")</f>
        <v/>
      </c>
      <c r="L227" s="183" t="str">
        <f aca="false">IF(L228&gt;0,"НУ","")</f>
        <v/>
      </c>
      <c r="M227" s="183" t="str">
        <f aca="false">IF(M228&gt;0,"НУ","")</f>
        <v/>
      </c>
      <c r="N227" s="183" t="str">
        <f aca="false">IF(N228&gt;0,"НУ","")</f>
        <v/>
      </c>
      <c r="O227" s="183" t="str">
        <f aca="false">IF(O228&gt;0,"НУ","")</f>
        <v/>
      </c>
      <c r="P227" s="183" t="str">
        <f aca="false">IF(P228&gt;0,"НУ","")</f>
        <v/>
      </c>
      <c r="Q227" s="183" t="str">
        <f aca="false">IF(Q228&gt;0,"НУ","")</f>
        <v/>
      </c>
      <c r="R227" s="183" t="str">
        <f aca="false">IF(R228&gt;0,"НУ","")</f>
        <v/>
      </c>
      <c r="S227" s="183" t="str">
        <f aca="false">IF(S228&gt;0,"НУ","")</f>
        <v/>
      </c>
      <c r="T227" s="183" t="str">
        <f aca="false">IF(T228&gt;0,"НУ","")</f>
        <v/>
      </c>
      <c r="U227" s="183" t="str">
        <f aca="false">IF(U228&gt;0,"НУ","")</f>
        <v/>
      </c>
      <c r="V227" s="183" t="str">
        <f aca="false">IF(V228&gt;0,"НУ","")</f>
        <v/>
      </c>
      <c r="W227" s="183" t="str">
        <f aca="false">IF(W228&gt;0,"НУ","")</f>
        <v/>
      </c>
      <c r="X227" s="183" t="str">
        <f aca="false">IF(X228&gt;0,"НУ","")</f>
        <v/>
      </c>
      <c r="Y227" s="183" t="str">
        <f aca="false">IF(Y228&gt;0,"НУ","")</f>
        <v/>
      </c>
      <c r="Z227" s="183" t="str">
        <f aca="false">IF(Z228&gt;0,"НУ","")</f>
        <v/>
      </c>
      <c r="AA227" s="183" t="str">
        <f aca="false">IF(AA228&gt;0,"НУ","")</f>
        <v/>
      </c>
      <c r="AB227" s="183" t="str">
        <f aca="false">IF(AB228&gt;0,"НУ","")</f>
        <v/>
      </c>
      <c r="AC227" s="183" t="str">
        <f aca="false">IF(AC228&gt;0,"НУ","")</f>
        <v/>
      </c>
      <c r="AD227" s="183" t="str">
        <f aca="false">IF(AD228&gt;0,"НУ","")</f>
        <v/>
      </c>
      <c r="AE227" s="183" t="str">
        <f aca="false">IF(AE228&gt;0,"НУ","")</f>
        <v/>
      </c>
      <c r="AF227" s="183" t="str">
        <f aca="false">IF(AF228&gt;0,"НУ","")</f>
        <v/>
      </c>
      <c r="AG227" s="183" t="str">
        <f aca="false">IF(AG228&gt;0,"НУ","")</f>
        <v/>
      </c>
      <c r="AH227" s="183" t="str">
        <f aca="false">IF(AH228&gt;0,"НУ","")</f>
        <v/>
      </c>
      <c r="AI227" s="183" t="str">
        <f aca="false">IF(AI228&gt;0,"НУ","")</f>
        <v/>
      </c>
      <c r="AJ227" s="183" t="str">
        <f aca="false">IF(AJ228&gt;0,"НУ","")</f>
        <v/>
      </c>
      <c r="AK227" s="93"/>
      <c r="AL227" s="94"/>
      <c r="AM227" s="95"/>
      <c r="AN227" s="96"/>
      <c r="AO227" s="70"/>
      <c r="AP227" s="70"/>
      <c r="AQ227" s="70"/>
      <c r="AR227" s="98"/>
      <c r="AS227" s="98"/>
      <c r="AT227" s="98"/>
      <c r="AU227" s="98"/>
      <c r="AV227" s="98"/>
      <c r="AW227" s="98"/>
      <c r="AX227" s="98"/>
      <c r="AY227" s="99"/>
      <c r="AZ227" s="99"/>
      <c r="BA227" s="73"/>
    </row>
    <row r="228" customFormat="false" ht="13.5" hidden="false" customHeight="true" outlineLevel="0" collapsed="false">
      <c r="A228" s="57"/>
      <c r="B228" s="58"/>
      <c r="C228" s="102"/>
      <c r="D228" s="60"/>
      <c r="E228" s="101"/>
      <c r="F228" s="87"/>
      <c r="G228" s="187"/>
      <c r="H228" s="187"/>
      <c r="I228" s="187"/>
      <c r="J228" s="187"/>
      <c r="K228" s="187"/>
      <c r="L228" s="187"/>
      <c r="M228" s="187"/>
      <c r="N228" s="187"/>
      <c r="O228" s="187"/>
      <c r="P228" s="187"/>
      <c r="Q228" s="187"/>
      <c r="R228" s="187"/>
      <c r="S228" s="187"/>
      <c r="T228" s="187"/>
      <c r="U228" s="187"/>
      <c r="V228" s="187"/>
      <c r="W228" s="187"/>
      <c r="X228" s="187"/>
      <c r="Y228" s="187"/>
      <c r="Z228" s="187"/>
      <c r="AA228" s="187"/>
      <c r="AB228" s="187"/>
      <c r="AC228" s="187"/>
      <c r="AD228" s="187"/>
      <c r="AE228" s="187"/>
      <c r="AF228" s="187"/>
      <c r="AG228" s="187"/>
      <c r="AH228" s="187"/>
      <c r="AI228" s="187"/>
      <c r="AJ228" s="187"/>
      <c r="AK228" s="93"/>
      <c r="AL228" s="94"/>
      <c r="AM228" s="95"/>
      <c r="AN228" s="96"/>
      <c r="AO228" s="70"/>
      <c r="AP228" s="70"/>
      <c r="AQ228" s="70"/>
      <c r="AR228" s="98"/>
      <c r="AS228" s="98"/>
      <c r="AT228" s="98"/>
      <c r="AU228" s="98"/>
      <c r="AV228" s="98"/>
      <c r="AW228" s="98"/>
      <c r="AX228" s="98"/>
      <c r="AY228" s="99"/>
      <c r="AZ228" s="99"/>
      <c r="BA228" s="73"/>
    </row>
    <row r="229" customFormat="false" ht="12.75" hidden="false" customHeight="true" outlineLevel="0" collapsed="false">
      <c r="A229" s="57" t="n">
        <v>55</v>
      </c>
      <c r="B229" s="58" t="str">
        <f aca="false">IFERROR(VLOOKUP($C229,Списки!$A$1:$C$3999,2,0),"")</f>
        <v/>
      </c>
      <c r="C229" s="102"/>
      <c r="D229" s="60" t="str">
        <f aca="false">IFERROR(VLOOKUP($C229,Списки!$A$1:$C$3999,3,0),"")</f>
        <v/>
      </c>
      <c r="E229" s="92"/>
      <c r="F229" s="61" t="str">
        <f aca="false">VLOOKUP(F$11,Графік!$I$5:$L$32,3,0)</f>
        <v>Р</v>
      </c>
      <c r="G229" s="62" t="str">
        <f aca="false">VLOOKUP(G$11,Графік!$I$5:$L$32,3,0)</f>
        <v>Р</v>
      </c>
      <c r="H229" s="62" t="str">
        <f aca="false">VLOOKUP(H$11,Графік!$I$5:$L$32,3,0)</f>
        <v>Р</v>
      </c>
      <c r="I229" s="62" t="str">
        <f aca="false">VLOOKUP(I$11,Графік!$I$5:$L$32,3,0)</f>
        <v>Р</v>
      </c>
      <c r="J229" s="62" t="str">
        <f aca="false">VLOOKUP(J$11,Графік!$I$5:$L$32,3,0)</f>
        <v>ВВ</v>
      </c>
      <c r="K229" s="62" t="str">
        <f aca="false">VLOOKUP(K$11,Графік!$I$5:$L$32,3,0)</f>
        <v>ВВ</v>
      </c>
      <c r="L229" s="62" t="str">
        <f aca="false">VLOOKUP(L$11,Графік!$I$5:$L$32,3,0)</f>
        <v>Р</v>
      </c>
      <c r="M229" s="62" t="str">
        <f aca="false">VLOOKUP(M$11,Графік!$I$5:$L$32,3,0)</f>
        <v>Р</v>
      </c>
      <c r="N229" s="62" t="str">
        <f aca="false">VLOOKUP(N$11,Графік!$I$5:$L$32,3,0)</f>
        <v>Р</v>
      </c>
      <c r="O229" s="62" t="str">
        <f aca="false">VLOOKUP(O$11,Графік!$I$5:$L$32,3,0)</f>
        <v>Р</v>
      </c>
      <c r="P229" s="62" t="str">
        <f aca="false">VLOOKUP(P$11,Графік!$I$5:$L$32,3,0)</f>
        <v>ВВ</v>
      </c>
      <c r="Q229" s="62" t="str">
        <f aca="false">VLOOKUP(Q$11,Графік!$I$5:$L$32,3,0)</f>
        <v>ВВ</v>
      </c>
      <c r="R229" s="62" t="str">
        <f aca="false">VLOOKUP(R$11,Графік!$I$5:$L$32,3,0)</f>
        <v>Р</v>
      </c>
      <c r="S229" s="62" t="str">
        <f aca="false">VLOOKUP(S$11,Графік!$I$5:$L$32,3,0)</f>
        <v>Р</v>
      </c>
      <c r="T229" s="62" t="str">
        <f aca="false">VLOOKUP(T$11,Графік!$I$5:$L$32,3,0)</f>
        <v>Р</v>
      </c>
      <c r="U229" s="62" t="str">
        <f aca="false">VLOOKUP(U$11,Графік!$I$5:$L$32,3,0)</f>
        <v>Р</v>
      </c>
      <c r="V229" s="62" t="str">
        <f aca="false">VLOOKUP(V$11,Графік!$I$5:$L$32,3,0)</f>
        <v>ВВ</v>
      </c>
      <c r="W229" s="62" t="str">
        <f aca="false">VLOOKUP(W$11,Графік!$I$5:$L$32,3,0)</f>
        <v>ВВ</v>
      </c>
      <c r="X229" s="62" t="str">
        <f aca="false">VLOOKUP(X$11,Графік!$I$5:$L$32,3,0)</f>
        <v>Р</v>
      </c>
      <c r="Y229" s="62" t="str">
        <f aca="false">VLOOKUP(Y$11,Графік!$I$5:$L$32,3,0)</f>
        <v>Р</v>
      </c>
      <c r="Z229" s="62" t="str">
        <f aca="false">VLOOKUP(Z$11,Графік!$I$5:$L$32,3,0)</f>
        <v>Р</v>
      </c>
      <c r="AA229" s="62" t="str">
        <f aca="false">VLOOKUP(AA$11,Графік!$I$5:$L$32,3,0)</f>
        <v>Р</v>
      </c>
      <c r="AB229" s="62" t="str">
        <f aca="false">VLOOKUP(AB$11,Графік!$I$5:$L$32,3,0)</f>
        <v>ВВ</v>
      </c>
      <c r="AC229" s="62" t="str">
        <f aca="false">VLOOKUP(AC$11,Графік!$I$5:$L$32,3,0)</f>
        <v>ВВ</v>
      </c>
      <c r="AD229" s="62" t="str">
        <f aca="false">VLOOKUP(AD$11,Графік!$I$5:$L$32,3,0)</f>
        <v>Р</v>
      </c>
      <c r="AE229" s="62" t="str">
        <f aca="false">VLOOKUP(AE$11,Графік!$I$5:$L$32,3,0)</f>
        <v>Р</v>
      </c>
      <c r="AF229" s="62" t="str">
        <f aca="false">VLOOKUP(AF$11,Графік!$I$5:$L$32,3,0)</f>
        <v>Р</v>
      </c>
      <c r="AG229" s="62" t="str">
        <f aca="false">VLOOKUP(AG$11,Графік!$I$5:$L$32,3,0)</f>
        <v>Р</v>
      </c>
      <c r="AH229" s="62"/>
      <c r="AI229" s="62"/>
      <c r="AJ229" s="62"/>
      <c r="AK229" s="93" t="n">
        <f aca="false">SUMIF($F229:$AJ232,"Р",$F230:$AJ230)</f>
        <v>160</v>
      </c>
      <c r="AL229" s="94" t="n">
        <f aca="false">SUMIF($F231:$AJ232,"НУ",$F232:$AJ232)</f>
        <v>0</v>
      </c>
      <c r="AM229" s="95" t="n">
        <f aca="false">SUMIF(F229:AJ232,"РВ",F230:AJ230)</f>
        <v>0</v>
      </c>
      <c r="AN229" s="96" t="n">
        <f aca="false">AK229+AL229+AM229</f>
        <v>160</v>
      </c>
      <c r="AO229" s="70" t="n">
        <f aca="false">COUNTIF($F229:$AJ232,"=Р")</f>
        <v>20</v>
      </c>
      <c r="AP229" s="97" t="n">
        <f aca="false">COUNTIF($F229:$AJ232,"=ВВ")</f>
        <v>8</v>
      </c>
      <c r="AQ229" s="97" t="n">
        <f aca="false">COUNTIF($F229:$AJ232,"=В")</f>
        <v>0</v>
      </c>
      <c r="AR229" s="98" t="n">
        <f aca="false">COUNTIF($F229:$AJ232,"=НА")</f>
        <v>0</v>
      </c>
      <c r="AS229" s="98" t="n">
        <f aca="false">COUNTIF(F229:AJ232,"=ТН")</f>
        <v>0</v>
      </c>
      <c r="AT229" s="98" t="n">
        <f aca="false">COUNTIF($F229:$AJ232,"=ВД")</f>
        <v>0</v>
      </c>
      <c r="AU229" s="98" t="n">
        <f aca="false">COUNTIF($F229:$AJ232,"=ВП")</f>
        <v>0</v>
      </c>
      <c r="AV229" s="98" t="n">
        <f aca="false">COUNTIF($F229:$AJ232,"=ДД")</f>
        <v>0</v>
      </c>
      <c r="AW229" s="98" t="n">
        <f aca="false">COUNTIF($F229:$AJ232,"=П")</f>
        <v>0</v>
      </c>
      <c r="AX229" s="98" t="n">
        <f aca="false">COUNTIF($F229:$AJ232,"=ПР")</f>
        <v>0</v>
      </c>
      <c r="AY229" s="99" t="n">
        <f aca="false">COUNTIF($F229:$AJ232,"=І")</f>
        <v>0</v>
      </c>
      <c r="AZ229" s="99" t="n">
        <f aca="false">COUNTIF($F229:$AJ232,"=НЗ")</f>
        <v>0</v>
      </c>
      <c r="BA229" s="73" t="str">
        <f aca="false">IF(C229&gt;1,Графік!$L$36,"")</f>
        <v/>
      </c>
    </row>
    <row r="230" customFormat="false" ht="12.75" hidden="false" customHeight="true" outlineLevel="0" collapsed="false">
      <c r="A230" s="57"/>
      <c r="B230" s="58"/>
      <c r="C230" s="102"/>
      <c r="D230" s="60"/>
      <c r="E230" s="100"/>
      <c r="F230" s="75" t="n">
        <f aca="false">IF(F229="Р",8,"")</f>
        <v>8</v>
      </c>
      <c r="G230" s="170" t="n">
        <f aca="false">IF(G229="Р",8,"")</f>
        <v>8</v>
      </c>
      <c r="H230" s="170" t="n">
        <f aca="false">IF(H229="Р",8,"")</f>
        <v>8</v>
      </c>
      <c r="I230" s="170" t="n">
        <f aca="false">IF(I229="Р",8,"")</f>
        <v>8</v>
      </c>
      <c r="J230" s="170" t="str">
        <f aca="false">IF(J229="Р",8,"")</f>
        <v/>
      </c>
      <c r="K230" s="170" t="str">
        <f aca="false">IF(K229="Р",8,"")</f>
        <v/>
      </c>
      <c r="L230" s="170" t="n">
        <f aca="false">IF(L229="Р",8,"")</f>
        <v>8</v>
      </c>
      <c r="M230" s="170" t="n">
        <f aca="false">IF(M229="Р",8,"")</f>
        <v>8</v>
      </c>
      <c r="N230" s="170" t="n">
        <f aca="false">IF(N229="Р",8,"")</f>
        <v>8</v>
      </c>
      <c r="O230" s="170" t="n">
        <f aca="false">IF(O229="Р",8,"")</f>
        <v>8</v>
      </c>
      <c r="P230" s="170" t="str">
        <f aca="false">IF(P229="Р",8,"")</f>
        <v/>
      </c>
      <c r="Q230" s="170" t="str">
        <f aca="false">IF(Q229="Р",8,"")</f>
        <v/>
      </c>
      <c r="R230" s="170" t="n">
        <f aca="false">IF(R229="Р",8,"")</f>
        <v>8</v>
      </c>
      <c r="S230" s="170" t="n">
        <f aca="false">IF(S229="Р",8,"")</f>
        <v>8</v>
      </c>
      <c r="T230" s="170" t="n">
        <f aca="false">IF(T229="Р",8,"")</f>
        <v>8</v>
      </c>
      <c r="U230" s="170" t="n">
        <f aca="false">IF(U229="Р",8,"")</f>
        <v>8</v>
      </c>
      <c r="V230" s="170" t="str">
        <f aca="false">IF(V229="Р",8,"")</f>
        <v/>
      </c>
      <c r="W230" s="170" t="str">
        <f aca="false">IF(W229="Р",8,"")</f>
        <v/>
      </c>
      <c r="X230" s="170" t="n">
        <f aca="false">IF(X229="Р",8,"")</f>
        <v>8</v>
      </c>
      <c r="Y230" s="170" t="n">
        <f aca="false">IF(Y229="Р",8,"")</f>
        <v>8</v>
      </c>
      <c r="Z230" s="170" t="n">
        <f aca="false">IF(Z229="Р",8,"")</f>
        <v>8</v>
      </c>
      <c r="AA230" s="170" t="n">
        <f aca="false">IF(AA229="Р",8,"")</f>
        <v>8</v>
      </c>
      <c r="AB230" s="170" t="str">
        <f aca="false">IF(AB229="Р",8,"")</f>
        <v/>
      </c>
      <c r="AC230" s="170" t="str">
        <f aca="false">IF(AC229="Р",8,"")</f>
        <v/>
      </c>
      <c r="AD230" s="170" t="n">
        <f aca="false">IF(AD229="Р",8,"")</f>
        <v>8</v>
      </c>
      <c r="AE230" s="170" t="n">
        <f aca="false">IF(AE229="Р",8,"")</f>
        <v>8</v>
      </c>
      <c r="AF230" s="170" t="n">
        <f aca="false">IF(AF229="Р",8,"")</f>
        <v>8</v>
      </c>
      <c r="AG230" s="170" t="n">
        <f aca="false">IF(AG229="Р",8,"")</f>
        <v>8</v>
      </c>
      <c r="AH230" s="170"/>
      <c r="AI230" s="170"/>
      <c r="AJ230" s="170"/>
      <c r="AK230" s="93"/>
      <c r="AL230" s="94"/>
      <c r="AM230" s="95"/>
      <c r="AN230" s="96"/>
      <c r="AO230" s="70"/>
      <c r="AP230" s="70"/>
      <c r="AQ230" s="70"/>
      <c r="AR230" s="98"/>
      <c r="AS230" s="98"/>
      <c r="AT230" s="98"/>
      <c r="AU230" s="98"/>
      <c r="AV230" s="98"/>
      <c r="AW230" s="98"/>
      <c r="AX230" s="98"/>
      <c r="AY230" s="99"/>
      <c r="AZ230" s="99"/>
      <c r="BA230" s="73"/>
    </row>
    <row r="231" customFormat="false" ht="12.75" hidden="false" customHeight="true" outlineLevel="0" collapsed="false">
      <c r="A231" s="57"/>
      <c r="B231" s="58"/>
      <c r="C231" s="102"/>
      <c r="D231" s="60"/>
      <c r="E231" s="100"/>
      <c r="F231" s="81" t="str">
        <f aca="false">IF(F232&gt;0,"НУ","")</f>
        <v/>
      </c>
      <c r="G231" s="183" t="str">
        <f aca="false">IF(G232&gt;0,"НУ","")</f>
        <v/>
      </c>
      <c r="H231" s="183" t="str">
        <f aca="false">IF(H232&gt;0,"НУ","")</f>
        <v/>
      </c>
      <c r="I231" s="183" t="str">
        <f aca="false">IF(I232&gt;0,"НУ","")</f>
        <v/>
      </c>
      <c r="J231" s="183" t="str">
        <f aca="false">IF(J232&gt;0,"НУ","")</f>
        <v/>
      </c>
      <c r="K231" s="183" t="str">
        <f aca="false">IF(K232&gt;0,"НУ","")</f>
        <v/>
      </c>
      <c r="L231" s="183" t="str">
        <f aca="false">IF(L232&gt;0,"НУ","")</f>
        <v/>
      </c>
      <c r="M231" s="183" t="str">
        <f aca="false">IF(M232&gt;0,"НУ","")</f>
        <v/>
      </c>
      <c r="N231" s="183" t="str">
        <f aca="false">IF(N232&gt;0,"НУ","")</f>
        <v/>
      </c>
      <c r="O231" s="183" t="str">
        <f aca="false">IF(O232&gt;0,"НУ","")</f>
        <v/>
      </c>
      <c r="P231" s="183" t="str">
        <f aca="false">IF(P232&gt;0,"НУ","")</f>
        <v/>
      </c>
      <c r="Q231" s="183" t="str">
        <f aca="false">IF(Q232&gt;0,"НУ","")</f>
        <v/>
      </c>
      <c r="R231" s="183" t="str">
        <f aca="false">IF(R232&gt;0,"НУ","")</f>
        <v/>
      </c>
      <c r="S231" s="183" t="str">
        <f aca="false">IF(S232&gt;0,"НУ","")</f>
        <v/>
      </c>
      <c r="T231" s="183" t="str">
        <f aca="false">IF(T232&gt;0,"НУ","")</f>
        <v/>
      </c>
      <c r="U231" s="183" t="str">
        <f aca="false">IF(U232&gt;0,"НУ","")</f>
        <v/>
      </c>
      <c r="V231" s="183" t="str">
        <f aca="false">IF(V232&gt;0,"НУ","")</f>
        <v/>
      </c>
      <c r="W231" s="183" t="str">
        <f aca="false">IF(W232&gt;0,"НУ","")</f>
        <v/>
      </c>
      <c r="X231" s="183" t="str">
        <f aca="false">IF(X232&gt;0,"НУ","")</f>
        <v/>
      </c>
      <c r="Y231" s="183" t="str">
        <f aca="false">IF(Y232&gt;0,"НУ","")</f>
        <v/>
      </c>
      <c r="Z231" s="183" t="str">
        <f aca="false">IF(Z232&gt;0,"НУ","")</f>
        <v/>
      </c>
      <c r="AA231" s="183" t="str">
        <f aca="false">IF(AA232&gt;0,"НУ","")</f>
        <v/>
      </c>
      <c r="AB231" s="183" t="str">
        <f aca="false">IF(AB232&gt;0,"НУ","")</f>
        <v/>
      </c>
      <c r="AC231" s="183" t="str">
        <f aca="false">IF(AC232&gt;0,"НУ","")</f>
        <v/>
      </c>
      <c r="AD231" s="183" t="str">
        <f aca="false">IF(AD232&gt;0,"НУ","")</f>
        <v/>
      </c>
      <c r="AE231" s="183" t="str">
        <f aca="false">IF(AE232&gt;0,"НУ","")</f>
        <v/>
      </c>
      <c r="AF231" s="183" t="str">
        <f aca="false">IF(AF232&gt;0,"НУ","")</f>
        <v/>
      </c>
      <c r="AG231" s="183" t="str">
        <f aca="false">IF(AG232&gt;0,"НУ","")</f>
        <v/>
      </c>
      <c r="AH231" s="183" t="str">
        <f aca="false">IF(AH232&gt;0,"НУ","")</f>
        <v/>
      </c>
      <c r="AI231" s="183" t="str">
        <f aca="false">IF(AI232&gt;0,"НУ","")</f>
        <v/>
      </c>
      <c r="AJ231" s="183" t="str">
        <f aca="false">IF(AJ232&gt;0,"НУ","")</f>
        <v/>
      </c>
      <c r="AK231" s="93"/>
      <c r="AL231" s="94"/>
      <c r="AM231" s="95"/>
      <c r="AN231" s="96"/>
      <c r="AO231" s="70"/>
      <c r="AP231" s="70"/>
      <c r="AQ231" s="70"/>
      <c r="AR231" s="98"/>
      <c r="AS231" s="98"/>
      <c r="AT231" s="98"/>
      <c r="AU231" s="98"/>
      <c r="AV231" s="98"/>
      <c r="AW231" s="98"/>
      <c r="AX231" s="98"/>
      <c r="AY231" s="99"/>
      <c r="AZ231" s="99"/>
      <c r="BA231" s="73"/>
    </row>
    <row r="232" customFormat="false" ht="13.5" hidden="false" customHeight="true" outlineLevel="0" collapsed="false">
      <c r="A232" s="57"/>
      <c r="B232" s="58"/>
      <c r="C232" s="102"/>
      <c r="D232" s="60"/>
      <c r="E232" s="101"/>
      <c r="F232" s="87"/>
      <c r="G232" s="187"/>
      <c r="H232" s="187"/>
      <c r="I232" s="187"/>
      <c r="J232" s="187"/>
      <c r="K232" s="187"/>
      <c r="L232" s="187"/>
      <c r="M232" s="187"/>
      <c r="N232" s="187"/>
      <c r="O232" s="187"/>
      <c r="P232" s="187"/>
      <c r="Q232" s="187"/>
      <c r="R232" s="187"/>
      <c r="S232" s="187"/>
      <c r="T232" s="187"/>
      <c r="U232" s="187"/>
      <c r="V232" s="187"/>
      <c r="W232" s="187"/>
      <c r="X232" s="187"/>
      <c r="Y232" s="187"/>
      <c r="Z232" s="187"/>
      <c r="AA232" s="187"/>
      <c r="AB232" s="187"/>
      <c r="AC232" s="187"/>
      <c r="AD232" s="187"/>
      <c r="AE232" s="187"/>
      <c r="AF232" s="187"/>
      <c r="AG232" s="187"/>
      <c r="AH232" s="187"/>
      <c r="AI232" s="187"/>
      <c r="AJ232" s="187"/>
      <c r="AK232" s="93"/>
      <c r="AL232" s="94"/>
      <c r="AM232" s="95"/>
      <c r="AN232" s="96"/>
      <c r="AO232" s="70"/>
      <c r="AP232" s="70"/>
      <c r="AQ232" s="70"/>
      <c r="AR232" s="98"/>
      <c r="AS232" s="98"/>
      <c r="AT232" s="98"/>
      <c r="AU232" s="98"/>
      <c r="AV232" s="98"/>
      <c r="AW232" s="98"/>
      <c r="AX232" s="98"/>
      <c r="AY232" s="99"/>
      <c r="AZ232" s="99"/>
      <c r="BA232" s="73"/>
    </row>
    <row r="233" customFormat="false" ht="12.75" hidden="false" customHeight="true" outlineLevel="0" collapsed="false">
      <c r="A233" s="57" t="n">
        <v>56</v>
      </c>
      <c r="B233" s="58" t="str">
        <f aca="false">IFERROR(VLOOKUP($C233,Списки!$A$1:$C$3999,2,0),"")</f>
        <v/>
      </c>
      <c r="C233" s="102"/>
      <c r="D233" s="60" t="str">
        <f aca="false">IFERROR(VLOOKUP($C233,Списки!$A$1:$C$3999,3,0),"")</f>
        <v/>
      </c>
      <c r="E233" s="92"/>
      <c r="F233" s="61" t="str">
        <f aca="false">VLOOKUP(F$11,Графік!$I$5:$L$32,3,0)</f>
        <v>Р</v>
      </c>
      <c r="G233" s="62" t="str">
        <f aca="false">VLOOKUP(G$11,Графік!$I$5:$L$32,3,0)</f>
        <v>Р</v>
      </c>
      <c r="H233" s="62" t="str">
        <f aca="false">VLOOKUP(H$11,Графік!$I$5:$L$32,3,0)</f>
        <v>Р</v>
      </c>
      <c r="I233" s="62" t="str">
        <f aca="false">VLOOKUP(I$11,Графік!$I$5:$L$32,3,0)</f>
        <v>Р</v>
      </c>
      <c r="J233" s="62" t="str">
        <f aca="false">VLOOKUP(J$11,Графік!$I$5:$L$32,3,0)</f>
        <v>ВВ</v>
      </c>
      <c r="K233" s="62" t="str">
        <f aca="false">VLOOKUP(K$11,Графік!$I$5:$L$32,3,0)</f>
        <v>ВВ</v>
      </c>
      <c r="L233" s="62" t="str">
        <f aca="false">VLOOKUP(L$11,Графік!$I$5:$L$32,3,0)</f>
        <v>Р</v>
      </c>
      <c r="M233" s="62" t="str">
        <f aca="false">VLOOKUP(M$11,Графік!$I$5:$L$32,3,0)</f>
        <v>Р</v>
      </c>
      <c r="N233" s="62" t="str">
        <f aca="false">VLOOKUP(N$11,Графік!$I$5:$L$32,3,0)</f>
        <v>Р</v>
      </c>
      <c r="O233" s="62" t="str">
        <f aca="false">VLOOKUP(O$11,Графік!$I$5:$L$32,3,0)</f>
        <v>Р</v>
      </c>
      <c r="P233" s="62" t="str">
        <f aca="false">VLOOKUP(P$11,Графік!$I$5:$L$32,3,0)</f>
        <v>ВВ</v>
      </c>
      <c r="Q233" s="62" t="str">
        <f aca="false">VLOOKUP(Q$11,Графік!$I$5:$L$32,3,0)</f>
        <v>ВВ</v>
      </c>
      <c r="R233" s="62" t="str">
        <f aca="false">VLOOKUP(R$11,Графік!$I$5:$L$32,3,0)</f>
        <v>Р</v>
      </c>
      <c r="S233" s="62" t="str">
        <f aca="false">VLOOKUP(S$11,Графік!$I$5:$L$32,3,0)</f>
        <v>Р</v>
      </c>
      <c r="T233" s="62" t="str">
        <f aca="false">VLOOKUP(T$11,Графік!$I$5:$L$32,3,0)</f>
        <v>Р</v>
      </c>
      <c r="U233" s="62" t="str">
        <f aca="false">VLOOKUP(U$11,Графік!$I$5:$L$32,3,0)</f>
        <v>Р</v>
      </c>
      <c r="V233" s="62" t="str">
        <f aca="false">VLOOKUP(V$11,Графік!$I$5:$L$32,3,0)</f>
        <v>ВВ</v>
      </c>
      <c r="W233" s="62" t="str">
        <f aca="false">VLOOKUP(W$11,Графік!$I$5:$L$32,3,0)</f>
        <v>ВВ</v>
      </c>
      <c r="X233" s="62" t="str">
        <f aca="false">VLOOKUP(X$11,Графік!$I$5:$L$32,3,0)</f>
        <v>Р</v>
      </c>
      <c r="Y233" s="62" t="str">
        <f aca="false">VLOOKUP(Y$11,Графік!$I$5:$L$32,3,0)</f>
        <v>Р</v>
      </c>
      <c r="Z233" s="62" t="str">
        <f aca="false">VLOOKUP(Z$11,Графік!$I$5:$L$32,3,0)</f>
        <v>Р</v>
      </c>
      <c r="AA233" s="62" t="str">
        <f aca="false">VLOOKUP(AA$11,Графік!$I$5:$L$32,3,0)</f>
        <v>Р</v>
      </c>
      <c r="AB233" s="62" t="str">
        <f aca="false">VLOOKUP(AB$11,Графік!$I$5:$L$32,3,0)</f>
        <v>ВВ</v>
      </c>
      <c r="AC233" s="62" t="str">
        <f aca="false">VLOOKUP(AC$11,Графік!$I$5:$L$32,3,0)</f>
        <v>ВВ</v>
      </c>
      <c r="AD233" s="62" t="str">
        <f aca="false">VLOOKUP(AD$11,Графік!$I$5:$L$32,3,0)</f>
        <v>Р</v>
      </c>
      <c r="AE233" s="62" t="str">
        <f aca="false">VLOOKUP(AE$11,Графік!$I$5:$L$32,3,0)</f>
        <v>Р</v>
      </c>
      <c r="AF233" s="62" t="str">
        <f aca="false">VLOOKUP(AF$11,Графік!$I$5:$L$32,3,0)</f>
        <v>Р</v>
      </c>
      <c r="AG233" s="62" t="str">
        <f aca="false">VLOOKUP(AG$11,Графік!$I$5:$L$32,3,0)</f>
        <v>Р</v>
      </c>
      <c r="AH233" s="62"/>
      <c r="AI233" s="62"/>
      <c r="AJ233" s="62"/>
      <c r="AK233" s="93" t="n">
        <f aca="false">SUMIF($F233:$AJ236,"Р",$F234:$AJ234)</f>
        <v>160</v>
      </c>
      <c r="AL233" s="94" t="n">
        <f aca="false">SUMIF($F235:$AJ236,"НУ",$F236:$AJ236)</f>
        <v>0</v>
      </c>
      <c r="AM233" s="95" t="n">
        <f aca="false">SUMIF(F233:AJ236,"РВ",F234:AJ234)</f>
        <v>0</v>
      </c>
      <c r="AN233" s="96" t="n">
        <f aca="false">AK233+AL233+AM233</f>
        <v>160</v>
      </c>
      <c r="AO233" s="70" t="n">
        <f aca="false">COUNTIF($F233:$AJ236,"=Р")</f>
        <v>20</v>
      </c>
      <c r="AP233" s="97" t="n">
        <f aca="false">COUNTIF($F233:$AJ236,"=ВВ")</f>
        <v>8</v>
      </c>
      <c r="AQ233" s="97" t="n">
        <f aca="false">COUNTIF($F233:$AJ236,"=В")</f>
        <v>0</v>
      </c>
      <c r="AR233" s="98" t="n">
        <f aca="false">COUNTIF($F233:$AJ236,"=НА")</f>
        <v>0</v>
      </c>
      <c r="AS233" s="98" t="n">
        <f aca="false">COUNTIF(F233:AJ236,"=ТН")</f>
        <v>0</v>
      </c>
      <c r="AT233" s="98" t="n">
        <f aca="false">COUNTIF($F233:$AJ236,"=ВД")</f>
        <v>0</v>
      </c>
      <c r="AU233" s="98" t="n">
        <f aca="false">COUNTIF($F233:$AJ236,"=ВП")</f>
        <v>0</v>
      </c>
      <c r="AV233" s="98" t="n">
        <f aca="false">COUNTIF($F233:$AJ236,"=ДД")</f>
        <v>0</v>
      </c>
      <c r="AW233" s="98" t="n">
        <f aca="false">COUNTIF($F233:$AJ236,"=П")</f>
        <v>0</v>
      </c>
      <c r="AX233" s="98" t="n">
        <f aca="false">COUNTIF($F233:$AJ236,"=ПР")</f>
        <v>0</v>
      </c>
      <c r="AY233" s="99" t="n">
        <f aca="false">COUNTIF($F233:$AJ236,"=І")</f>
        <v>0</v>
      </c>
      <c r="AZ233" s="99" t="n">
        <f aca="false">COUNTIF($F233:$AJ236,"=НЗ")</f>
        <v>0</v>
      </c>
      <c r="BA233" s="73" t="str">
        <f aca="false">IF(C233&gt;1,Графік!$L$36,"")</f>
        <v/>
      </c>
    </row>
    <row r="234" customFormat="false" ht="12.75" hidden="false" customHeight="true" outlineLevel="0" collapsed="false">
      <c r="A234" s="57"/>
      <c r="B234" s="58"/>
      <c r="C234" s="102"/>
      <c r="D234" s="60"/>
      <c r="E234" s="100"/>
      <c r="F234" s="75" t="n">
        <f aca="false">IF(F233="Р",8,"")</f>
        <v>8</v>
      </c>
      <c r="G234" s="170" t="n">
        <f aca="false">IF(G233="Р",8,"")</f>
        <v>8</v>
      </c>
      <c r="H234" s="170" t="n">
        <f aca="false">IF(H233="Р",8,"")</f>
        <v>8</v>
      </c>
      <c r="I234" s="170" t="n">
        <f aca="false">IF(I233="Р",8,"")</f>
        <v>8</v>
      </c>
      <c r="J234" s="170" t="str">
        <f aca="false">IF(J233="Р",8,"")</f>
        <v/>
      </c>
      <c r="K234" s="170" t="str">
        <f aca="false">IF(K233="Р",8,"")</f>
        <v/>
      </c>
      <c r="L234" s="170" t="n">
        <f aca="false">IF(L233="Р",8,"")</f>
        <v>8</v>
      </c>
      <c r="M234" s="170" t="n">
        <f aca="false">IF(M233="Р",8,"")</f>
        <v>8</v>
      </c>
      <c r="N234" s="170" t="n">
        <f aca="false">IF(N233="Р",8,"")</f>
        <v>8</v>
      </c>
      <c r="O234" s="170" t="n">
        <f aca="false">IF(O233="Р",8,"")</f>
        <v>8</v>
      </c>
      <c r="P234" s="170" t="str">
        <f aca="false">IF(P233="Р",8,"")</f>
        <v/>
      </c>
      <c r="Q234" s="170" t="str">
        <f aca="false">IF(Q233="Р",8,"")</f>
        <v/>
      </c>
      <c r="R234" s="170" t="n">
        <f aca="false">IF(R233="Р",8,"")</f>
        <v>8</v>
      </c>
      <c r="S234" s="170" t="n">
        <f aca="false">IF(S233="Р",8,"")</f>
        <v>8</v>
      </c>
      <c r="T234" s="170" t="n">
        <f aca="false">IF(T233="Р",8,"")</f>
        <v>8</v>
      </c>
      <c r="U234" s="170" t="n">
        <f aca="false">IF(U233="Р",8,"")</f>
        <v>8</v>
      </c>
      <c r="V234" s="170" t="str">
        <f aca="false">IF(V233="Р",8,"")</f>
        <v/>
      </c>
      <c r="W234" s="170" t="str">
        <f aca="false">IF(W233="Р",8,"")</f>
        <v/>
      </c>
      <c r="X234" s="170" t="n">
        <f aca="false">IF(X233="Р",8,"")</f>
        <v>8</v>
      </c>
      <c r="Y234" s="170" t="n">
        <f aca="false">IF(Y233="Р",8,"")</f>
        <v>8</v>
      </c>
      <c r="Z234" s="170" t="n">
        <f aca="false">IF(Z233="Р",8,"")</f>
        <v>8</v>
      </c>
      <c r="AA234" s="170" t="n">
        <f aca="false">IF(AA233="Р",8,"")</f>
        <v>8</v>
      </c>
      <c r="AB234" s="170" t="str">
        <f aca="false">IF(AB233="Р",8,"")</f>
        <v/>
      </c>
      <c r="AC234" s="170" t="str">
        <f aca="false">IF(AC233="Р",8,"")</f>
        <v/>
      </c>
      <c r="AD234" s="170" t="n">
        <f aca="false">IF(AD233="Р",8,"")</f>
        <v>8</v>
      </c>
      <c r="AE234" s="170" t="n">
        <f aca="false">IF(AE233="Р",8,"")</f>
        <v>8</v>
      </c>
      <c r="AF234" s="170" t="n">
        <f aca="false">IF(AF233="Р",8,"")</f>
        <v>8</v>
      </c>
      <c r="AG234" s="170" t="n">
        <f aca="false">IF(AG233="Р",8,"")</f>
        <v>8</v>
      </c>
      <c r="AH234" s="170"/>
      <c r="AI234" s="170"/>
      <c r="AJ234" s="170"/>
      <c r="AK234" s="93"/>
      <c r="AL234" s="94"/>
      <c r="AM234" s="95"/>
      <c r="AN234" s="96"/>
      <c r="AO234" s="70"/>
      <c r="AP234" s="70"/>
      <c r="AQ234" s="70"/>
      <c r="AR234" s="98"/>
      <c r="AS234" s="98"/>
      <c r="AT234" s="98"/>
      <c r="AU234" s="98"/>
      <c r="AV234" s="98"/>
      <c r="AW234" s="98"/>
      <c r="AX234" s="98"/>
      <c r="AY234" s="99"/>
      <c r="AZ234" s="99"/>
      <c r="BA234" s="73"/>
    </row>
    <row r="235" customFormat="false" ht="12.75" hidden="false" customHeight="true" outlineLevel="0" collapsed="false">
      <c r="A235" s="57"/>
      <c r="B235" s="58"/>
      <c r="C235" s="102"/>
      <c r="D235" s="60"/>
      <c r="E235" s="100"/>
      <c r="F235" s="81" t="str">
        <f aca="false">IF(F236&gt;0,"НУ","")</f>
        <v/>
      </c>
      <c r="G235" s="183" t="str">
        <f aca="false">IF(G236&gt;0,"НУ","")</f>
        <v/>
      </c>
      <c r="H235" s="183" t="str">
        <f aca="false">IF(H236&gt;0,"НУ","")</f>
        <v/>
      </c>
      <c r="I235" s="183" t="str">
        <f aca="false">IF(I236&gt;0,"НУ","")</f>
        <v/>
      </c>
      <c r="J235" s="183" t="str">
        <f aca="false">IF(J236&gt;0,"НУ","")</f>
        <v/>
      </c>
      <c r="K235" s="183" t="str">
        <f aca="false">IF(K236&gt;0,"НУ","")</f>
        <v/>
      </c>
      <c r="L235" s="183" t="str">
        <f aca="false">IF(L236&gt;0,"НУ","")</f>
        <v/>
      </c>
      <c r="M235" s="183" t="str">
        <f aca="false">IF(M236&gt;0,"НУ","")</f>
        <v/>
      </c>
      <c r="N235" s="183" t="str">
        <f aca="false">IF(N236&gt;0,"НУ","")</f>
        <v/>
      </c>
      <c r="O235" s="183" t="str">
        <f aca="false">IF(O236&gt;0,"НУ","")</f>
        <v/>
      </c>
      <c r="P235" s="183" t="str">
        <f aca="false">IF(P236&gt;0,"НУ","")</f>
        <v/>
      </c>
      <c r="Q235" s="183" t="str">
        <f aca="false">IF(Q236&gt;0,"НУ","")</f>
        <v/>
      </c>
      <c r="R235" s="183" t="str">
        <f aca="false">IF(R236&gt;0,"НУ","")</f>
        <v/>
      </c>
      <c r="S235" s="183" t="str">
        <f aca="false">IF(S236&gt;0,"НУ","")</f>
        <v/>
      </c>
      <c r="T235" s="183" t="str">
        <f aca="false">IF(T236&gt;0,"НУ","")</f>
        <v/>
      </c>
      <c r="U235" s="183" t="str">
        <f aca="false">IF(U236&gt;0,"НУ","")</f>
        <v/>
      </c>
      <c r="V235" s="183" t="str">
        <f aca="false">IF(V236&gt;0,"НУ","")</f>
        <v/>
      </c>
      <c r="W235" s="183" t="str">
        <f aca="false">IF(W236&gt;0,"НУ","")</f>
        <v/>
      </c>
      <c r="X235" s="183" t="str">
        <f aca="false">IF(X236&gt;0,"НУ","")</f>
        <v/>
      </c>
      <c r="Y235" s="183" t="str">
        <f aca="false">IF(Y236&gt;0,"НУ","")</f>
        <v/>
      </c>
      <c r="Z235" s="183" t="str">
        <f aca="false">IF(Z236&gt;0,"НУ","")</f>
        <v/>
      </c>
      <c r="AA235" s="183" t="str">
        <f aca="false">IF(AA236&gt;0,"НУ","")</f>
        <v/>
      </c>
      <c r="AB235" s="183" t="str">
        <f aca="false">IF(AB236&gt;0,"НУ","")</f>
        <v/>
      </c>
      <c r="AC235" s="183" t="str">
        <f aca="false">IF(AC236&gt;0,"НУ","")</f>
        <v/>
      </c>
      <c r="AD235" s="183" t="str">
        <f aca="false">IF(AD236&gt;0,"НУ","")</f>
        <v/>
      </c>
      <c r="AE235" s="183" t="str">
        <f aca="false">IF(AE236&gt;0,"НУ","")</f>
        <v/>
      </c>
      <c r="AF235" s="183" t="str">
        <f aca="false">IF(AF236&gt;0,"НУ","")</f>
        <v/>
      </c>
      <c r="AG235" s="183" t="str">
        <f aca="false">IF(AG236&gt;0,"НУ","")</f>
        <v/>
      </c>
      <c r="AH235" s="183" t="str">
        <f aca="false">IF(AH236&gt;0,"НУ","")</f>
        <v/>
      </c>
      <c r="AI235" s="183" t="str">
        <f aca="false">IF(AI236&gt;0,"НУ","")</f>
        <v/>
      </c>
      <c r="AJ235" s="183" t="str">
        <f aca="false">IF(AJ236&gt;0,"НУ","")</f>
        <v/>
      </c>
      <c r="AK235" s="93"/>
      <c r="AL235" s="94"/>
      <c r="AM235" s="95"/>
      <c r="AN235" s="96"/>
      <c r="AO235" s="70"/>
      <c r="AP235" s="70"/>
      <c r="AQ235" s="70"/>
      <c r="AR235" s="98"/>
      <c r="AS235" s="98"/>
      <c r="AT235" s="98"/>
      <c r="AU235" s="98"/>
      <c r="AV235" s="98"/>
      <c r="AW235" s="98"/>
      <c r="AX235" s="98"/>
      <c r="AY235" s="99"/>
      <c r="AZ235" s="99"/>
      <c r="BA235" s="73"/>
    </row>
    <row r="236" customFormat="false" ht="13.5" hidden="false" customHeight="true" outlineLevel="0" collapsed="false">
      <c r="A236" s="57"/>
      <c r="B236" s="58"/>
      <c r="C236" s="102"/>
      <c r="D236" s="60"/>
      <c r="E236" s="101"/>
      <c r="F236" s="87"/>
      <c r="G236" s="187"/>
      <c r="H236" s="187"/>
      <c r="I236" s="187"/>
      <c r="J236" s="187"/>
      <c r="K236" s="187"/>
      <c r="L236" s="187"/>
      <c r="M236" s="187"/>
      <c r="N236" s="187"/>
      <c r="O236" s="187"/>
      <c r="P236" s="187"/>
      <c r="Q236" s="187"/>
      <c r="R236" s="187"/>
      <c r="S236" s="187"/>
      <c r="T236" s="187"/>
      <c r="U236" s="187"/>
      <c r="V236" s="187"/>
      <c r="W236" s="187"/>
      <c r="X236" s="187"/>
      <c r="Y236" s="187"/>
      <c r="Z236" s="187"/>
      <c r="AA236" s="187"/>
      <c r="AB236" s="187"/>
      <c r="AC236" s="187"/>
      <c r="AD236" s="187"/>
      <c r="AE236" s="187"/>
      <c r="AF236" s="187"/>
      <c r="AG236" s="187"/>
      <c r="AH236" s="187"/>
      <c r="AI236" s="187"/>
      <c r="AJ236" s="187"/>
      <c r="AK236" s="93"/>
      <c r="AL236" s="94"/>
      <c r="AM236" s="95"/>
      <c r="AN236" s="96"/>
      <c r="AO236" s="70"/>
      <c r="AP236" s="70"/>
      <c r="AQ236" s="70"/>
      <c r="AR236" s="98"/>
      <c r="AS236" s="98"/>
      <c r="AT236" s="98"/>
      <c r="AU236" s="98"/>
      <c r="AV236" s="98"/>
      <c r="AW236" s="98"/>
      <c r="AX236" s="98"/>
      <c r="AY236" s="99"/>
      <c r="AZ236" s="99"/>
      <c r="BA236" s="73"/>
    </row>
    <row r="237" customFormat="false" ht="12.75" hidden="false" customHeight="true" outlineLevel="0" collapsed="false">
      <c r="A237" s="57" t="n">
        <v>57</v>
      </c>
      <c r="B237" s="58" t="str">
        <f aca="false">IFERROR(VLOOKUP($C237,Списки!$A$1:$C$3999,2,0),"")</f>
        <v/>
      </c>
      <c r="C237" s="102"/>
      <c r="D237" s="60" t="str">
        <f aca="false">IFERROR(VLOOKUP($C237,Списки!$A$1:$C$3999,3,0),"")</f>
        <v/>
      </c>
      <c r="E237" s="92"/>
      <c r="F237" s="61" t="str">
        <f aca="false">VLOOKUP(F$11,Графік!$I$5:$L$32,3,0)</f>
        <v>Р</v>
      </c>
      <c r="G237" s="62" t="str">
        <f aca="false">VLOOKUP(G$11,Графік!$I$5:$L$32,3,0)</f>
        <v>Р</v>
      </c>
      <c r="H237" s="62" t="str">
        <f aca="false">VLOOKUP(H$11,Графік!$I$5:$L$32,3,0)</f>
        <v>Р</v>
      </c>
      <c r="I237" s="62" t="str">
        <f aca="false">VLOOKUP(I$11,Графік!$I$5:$L$32,3,0)</f>
        <v>Р</v>
      </c>
      <c r="J237" s="62" t="str">
        <f aca="false">VLOOKUP(J$11,Графік!$I$5:$L$32,3,0)</f>
        <v>ВВ</v>
      </c>
      <c r="K237" s="62" t="str">
        <f aca="false">VLOOKUP(K$11,Графік!$I$5:$L$32,3,0)</f>
        <v>ВВ</v>
      </c>
      <c r="L237" s="62" t="str">
        <f aca="false">VLOOKUP(L$11,Графік!$I$5:$L$32,3,0)</f>
        <v>Р</v>
      </c>
      <c r="M237" s="62" t="str">
        <f aca="false">VLOOKUP(M$11,Графік!$I$5:$L$32,3,0)</f>
        <v>Р</v>
      </c>
      <c r="N237" s="62" t="str">
        <f aca="false">VLOOKUP(N$11,Графік!$I$5:$L$32,3,0)</f>
        <v>Р</v>
      </c>
      <c r="O237" s="62" t="str">
        <f aca="false">VLOOKUP(O$11,Графік!$I$5:$L$32,3,0)</f>
        <v>Р</v>
      </c>
      <c r="P237" s="62" t="str">
        <f aca="false">VLOOKUP(P$11,Графік!$I$5:$L$32,3,0)</f>
        <v>ВВ</v>
      </c>
      <c r="Q237" s="62" t="str">
        <f aca="false">VLOOKUP(Q$11,Графік!$I$5:$L$32,3,0)</f>
        <v>ВВ</v>
      </c>
      <c r="R237" s="62" t="str">
        <f aca="false">VLOOKUP(R$11,Графік!$I$5:$L$32,3,0)</f>
        <v>Р</v>
      </c>
      <c r="S237" s="62" t="str">
        <f aca="false">VLOOKUP(S$11,Графік!$I$5:$L$32,3,0)</f>
        <v>Р</v>
      </c>
      <c r="T237" s="62" t="str">
        <f aca="false">VLOOKUP(T$11,Графік!$I$5:$L$32,3,0)</f>
        <v>Р</v>
      </c>
      <c r="U237" s="62" t="str">
        <f aca="false">VLOOKUP(U$11,Графік!$I$5:$L$32,3,0)</f>
        <v>Р</v>
      </c>
      <c r="V237" s="62" t="str">
        <f aca="false">VLOOKUP(V$11,Графік!$I$5:$L$32,3,0)</f>
        <v>ВВ</v>
      </c>
      <c r="W237" s="62" t="str">
        <f aca="false">VLOOKUP(W$11,Графік!$I$5:$L$32,3,0)</f>
        <v>ВВ</v>
      </c>
      <c r="X237" s="62" t="str">
        <f aca="false">VLOOKUP(X$11,Графік!$I$5:$L$32,3,0)</f>
        <v>Р</v>
      </c>
      <c r="Y237" s="62" t="str">
        <f aca="false">VLOOKUP(Y$11,Графік!$I$5:$L$32,3,0)</f>
        <v>Р</v>
      </c>
      <c r="Z237" s="62" t="str">
        <f aca="false">VLOOKUP(Z$11,Графік!$I$5:$L$32,3,0)</f>
        <v>Р</v>
      </c>
      <c r="AA237" s="62" t="str">
        <f aca="false">VLOOKUP(AA$11,Графік!$I$5:$L$32,3,0)</f>
        <v>Р</v>
      </c>
      <c r="AB237" s="62" t="str">
        <f aca="false">VLOOKUP(AB$11,Графік!$I$5:$L$32,3,0)</f>
        <v>ВВ</v>
      </c>
      <c r="AC237" s="62" t="str">
        <f aca="false">VLOOKUP(AC$11,Графік!$I$5:$L$32,3,0)</f>
        <v>ВВ</v>
      </c>
      <c r="AD237" s="62" t="str">
        <f aca="false">VLOOKUP(AD$11,Графік!$I$5:$L$32,3,0)</f>
        <v>Р</v>
      </c>
      <c r="AE237" s="62" t="str">
        <f aca="false">VLOOKUP(AE$11,Графік!$I$5:$L$32,3,0)</f>
        <v>Р</v>
      </c>
      <c r="AF237" s="62" t="str">
        <f aca="false">VLOOKUP(AF$11,Графік!$I$5:$L$32,3,0)</f>
        <v>Р</v>
      </c>
      <c r="AG237" s="62" t="str">
        <f aca="false">VLOOKUP(AG$11,Графік!$I$5:$L$32,3,0)</f>
        <v>Р</v>
      </c>
      <c r="AH237" s="62"/>
      <c r="AI237" s="62"/>
      <c r="AJ237" s="62"/>
      <c r="AK237" s="93" t="n">
        <f aca="false">SUMIF($F237:$AJ240,"Р",$F238:$AJ238)</f>
        <v>160</v>
      </c>
      <c r="AL237" s="94" t="n">
        <f aca="false">SUMIF($F239:$AJ240,"НУ",$F240:$AJ240)</f>
        <v>0</v>
      </c>
      <c r="AM237" s="95" t="n">
        <f aca="false">SUMIF(F237:AJ240,"РВ",F238:AJ238)</f>
        <v>0</v>
      </c>
      <c r="AN237" s="96" t="n">
        <f aca="false">AK237+AL237+AM237</f>
        <v>160</v>
      </c>
      <c r="AO237" s="70" t="n">
        <f aca="false">COUNTIF($F237:$AJ240,"=Р")</f>
        <v>20</v>
      </c>
      <c r="AP237" s="97" t="n">
        <f aca="false">COUNTIF($F237:$AJ240,"=ВВ")</f>
        <v>8</v>
      </c>
      <c r="AQ237" s="97" t="n">
        <f aca="false">COUNTIF($F237:$AJ240,"=В")</f>
        <v>0</v>
      </c>
      <c r="AR237" s="98" t="n">
        <f aca="false">COUNTIF($F237:$AJ240,"=НА")</f>
        <v>0</v>
      </c>
      <c r="AS237" s="98" t="n">
        <f aca="false">COUNTIF(F237:AJ240,"=ТН")</f>
        <v>0</v>
      </c>
      <c r="AT237" s="98" t="n">
        <f aca="false">COUNTIF($F237:$AJ240,"=ВД")</f>
        <v>0</v>
      </c>
      <c r="AU237" s="98" t="n">
        <f aca="false">COUNTIF($F237:$AJ240,"=ВП")</f>
        <v>0</v>
      </c>
      <c r="AV237" s="98" t="n">
        <f aca="false">COUNTIF($F237:$AJ240,"=ДД")</f>
        <v>0</v>
      </c>
      <c r="AW237" s="98" t="n">
        <f aca="false">COUNTIF($F237:$AJ240,"=П")</f>
        <v>0</v>
      </c>
      <c r="AX237" s="98" t="n">
        <f aca="false">COUNTIF($F237:$AJ240,"=ПР")</f>
        <v>0</v>
      </c>
      <c r="AY237" s="99" t="n">
        <f aca="false">COUNTIF($F237:$AJ240,"=І")</f>
        <v>0</v>
      </c>
      <c r="AZ237" s="99" t="n">
        <f aca="false">COUNTIF($F237:$AJ240,"=НЗ")</f>
        <v>0</v>
      </c>
      <c r="BA237" s="73" t="str">
        <f aca="false">IF(C237&gt;1,Графік!$L$36,"")</f>
        <v/>
      </c>
    </row>
    <row r="238" customFormat="false" ht="12.75" hidden="false" customHeight="true" outlineLevel="0" collapsed="false">
      <c r="A238" s="57"/>
      <c r="B238" s="58"/>
      <c r="C238" s="102"/>
      <c r="D238" s="60"/>
      <c r="E238" s="100"/>
      <c r="F238" s="75" t="n">
        <f aca="false">IF(F237="Р",8,"")</f>
        <v>8</v>
      </c>
      <c r="G238" s="170" t="n">
        <f aca="false">IF(G237="Р",8,"")</f>
        <v>8</v>
      </c>
      <c r="H238" s="170" t="n">
        <f aca="false">IF(H237="Р",8,"")</f>
        <v>8</v>
      </c>
      <c r="I238" s="170" t="n">
        <f aca="false">IF(I237="Р",8,"")</f>
        <v>8</v>
      </c>
      <c r="J238" s="170" t="str">
        <f aca="false">IF(J237="Р",8,"")</f>
        <v/>
      </c>
      <c r="K238" s="170" t="str">
        <f aca="false">IF(K237="Р",8,"")</f>
        <v/>
      </c>
      <c r="L238" s="170" t="n">
        <f aca="false">IF(L237="Р",8,"")</f>
        <v>8</v>
      </c>
      <c r="M238" s="170" t="n">
        <f aca="false">IF(M237="Р",8,"")</f>
        <v>8</v>
      </c>
      <c r="N238" s="170" t="n">
        <f aca="false">IF(N237="Р",8,"")</f>
        <v>8</v>
      </c>
      <c r="O238" s="170" t="n">
        <f aca="false">IF(O237="Р",8,"")</f>
        <v>8</v>
      </c>
      <c r="P238" s="170" t="str">
        <f aca="false">IF(P237="Р",8,"")</f>
        <v/>
      </c>
      <c r="Q238" s="170" t="str">
        <f aca="false">IF(Q237="Р",8,"")</f>
        <v/>
      </c>
      <c r="R238" s="170" t="n">
        <f aca="false">IF(R237="Р",8,"")</f>
        <v>8</v>
      </c>
      <c r="S238" s="170" t="n">
        <f aca="false">IF(S237="Р",8,"")</f>
        <v>8</v>
      </c>
      <c r="T238" s="170" t="n">
        <f aca="false">IF(T237="Р",8,"")</f>
        <v>8</v>
      </c>
      <c r="U238" s="170" t="n">
        <f aca="false">IF(U237="Р",8,"")</f>
        <v>8</v>
      </c>
      <c r="V238" s="170" t="str">
        <f aca="false">IF(V237="Р",8,"")</f>
        <v/>
      </c>
      <c r="W238" s="170" t="str">
        <f aca="false">IF(W237="Р",8,"")</f>
        <v/>
      </c>
      <c r="X238" s="170" t="n">
        <f aca="false">IF(X237="Р",8,"")</f>
        <v>8</v>
      </c>
      <c r="Y238" s="170" t="n">
        <f aca="false">IF(Y237="Р",8,"")</f>
        <v>8</v>
      </c>
      <c r="Z238" s="170" t="n">
        <f aca="false">IF(Z237="Р",8,"")</f>
        <v>8</v>
      </c>
      <c r="AA238" s="170" t="n">
        <f aca="false">IF(AA237="Р",8,"")</f>
        <v>8</v>
      </c>
      <c r="AB238" s="170" t="str">
        <f aca="false">IF(AB237="Р",8,"")</f>
        <v/>
      </c>
      <c r="AC238" s="170" t="str">
        <f aca="false">IF(AC237="Р",8,"")</f>
        <v/>
      </c>
      <c r="AD238" s="170" t="n">
        <f aca="false">IF(AD237="Р",8,"")</f>
        <v>8</v>
      </c>
      <c r="AE238" s="170" t="n">
        <f aca="false">IF(AE237="Р",8,"")</f>
        <v>8</v>
      </c>
      <c r="AF238" s="170" t="n">
        <f aca="false">IF(AF237="Р",8,"")</f>
        <v>8</v>
      </c>
      <c r="AG238" s="170" t="n">
        <f aca="false">IF(AG237="Р",8,"")</f>
        <v>8</v>
      </c>
      <c r="AH238" s="170"/>
      <c r="AI238" s="170"/>
      <c r="AJ238" s="170"/>
      <c r="AK238" s="93"/>
      <c r="AL238" s="94"/>
      <c r="AM238" s="95"/>
      <c r="AN238" s="96"/>
      <c r="AO238" s="70"/>
      <c r="AP238" s="70"/>
      <c r="AQ238" s="70"/>
      <c r="AR238" s="98"/>
      <c r="AS238" s="98"/>
      <c r="AT238" s="98"/>
      <c r="AU238" s="98"/>
      <c r="AV238" s="98"/>
      <c r="AW238" s="98"/>
      <c r="AX238" s="98"/>
      <c r="AY238" s="99"/>
      <c r="AZ238" s="99"/>
      <c r="BA238" s="73"/>
    </row>
    <row r="239" customFormat="false" ht="12.75" hidden="false" customHeight="true" outlineLevel="0" collapsed="false">
      <c r="A239" s="57"/>
      <c r="B239" s="58"/>
      <c r="C239" s="102"/>
      <c r="D239" s="60"/>
      <c r="E239" s="100"/>
      <c r="F239" s="81" t="str">
        <f aca="false">IF(F240&gt;0,"НУ","")</f>
        <v/>
      </c>
      <c r="G239" s="183" t="str">
        <f aca="false">IF(G240&gt;0,"НУ","")</f>
        <v/>
      </c>
      <c r="H239" s="183" t="str">
        <f aca="false">IF(H240&gt;0,"НУ","")</f>
        <v/>
      </c>
      <c r="I239" s="183" t="str">
        <f aca="false">IF(I240&gt;0,"НУ","")</f>
        <v/>
      </c>
      <c r="J239" s="183" t="str">
        <f aca="false">IF(J240&gt;0,"НУ","")</f>
        <v/>
      </c>
      <c r="K239" s="183" t="str">
        <f aca="false">IF(K240&gt;0,"НУ","")</f>
        <v/>
      </c>
      <c r="L239" s="183" t="str">
        <f aca="false">IF(L240&gt;0,"НУ","")</f>
        <v/>
      </c>
      <c r="M239" s="183" t="str">
        <f aca="false">IF(M240&gt;0,"НУ","")</f>
        <v/>
      </c>
      <c r="N239" s="183" t="str">
        <f aca="false">IF(N240&gt;0,"НУ","")</f>
        <v/>
      </c>
      <c r="O239" s="183" t="str">
        <f aca="false">IF(O240&gt;0,"НУ","")</f>
        <v/>
      </c>
      <c r="P239" s="183" t="str">
        <f aca="false">IF(P240&gt;0,"НУ","")</f>
        <v/>
      </c>
      <c r="Q239" s="183" t="str">
        <f aca="false">IF(Q240&gt;0,"НУ","")</f>
        <v/>
      </c>
      <c r="R239" s="183" t="str">
        <f aca="false">IF(R240&gt;0,"НУ","")</f>
        <v/>
      </c>
      <c r="S239" s="183" t="str">
        <f aca="false">IF(S240&gt;0,"НУ","")</f>
        <v/>
      </c>
      <c r="T239" s="183" t="str">
        <f aca="false">IF(T240&gt;0,"НУ","")</f>
        <v/>
      </c>
      <c r="U239" s="183" t="str">
        <f aca="false">IF(U240&gt;0,"НУ","")</f>
        <v/>
      </c>
      <c r="V239" s="183" t="str">
        <f aca="false">IF(V240&gt;0,"НУ","")</f>
        <v/>
      </c>
      <c r="W239" s="183" t="str">
        <f aca="false">IF(W240&gt;0,"НУ","")</f>
        <v/>
      </c>
      <c r="X239" s="183" t="str">
        <f aca="false">IF(X240&gt;0,"НУ","")</f>
        <v/>
      </c>
      <c r="Y239" s="183" t="str">
        <f aca="false">IF(Y240&gt;0,"НУ","")</f>
        <v/>
      </c>
      <c r="Z239" s="183" t="str">
        <f aca="false">IF(Z240&gt;0,"НУ","")</f>
        <v/>
      </c>
      <c r="AA239" s="183" t="str">
        <f aca="false">IF(AA240&gt;0,"НУ","")</f>
        <v/>
      </c>
      <c r="AB239" s="183" t="str">
        <f aca="false">IF(AB240&gt;0,"НУ","")</f>
        <v/>
      </c>
      <c r="AC239" s="183" t="str">
        <f aca="false">IF(AC240&gt;0,"НУ","")</f>
        <v/>
      </c>
      <c r="AD239" s="183" t="str">
        <f aca="false">IF(AD240&gt;0,"НУ","")</f>
        <v/>
      </c>
      <c r="AE239" s="183" t="str">
        <f aca="false">IF(AE240&gt;0,"НУ","")</f>
        <v/>
      </c>
      <c r="AF239" s="183" t="str">
        <f aca="false">IF(AF240&gt;0,"НУ","")</f>
        <v/>
      </c>
      <c r="AG239" s="183" t="str">
        <f aca="false">IF(AG240&gt;0,"НУ","")</f>
        <v/>
      </c>
      <c r="AH239" s="183" t="str">
        <f aca="false">IF(AH240&gt;0,"НУ","")</f>
        <v/>
      </c>
      <c r="AI239" s="183" t="str">
        <f aca="false">IF(AI240&gt;0,"НУ","")</f>
        <v/>
      </c>
      <c r="AJ239" s="183" t="str">
        <f aca="false">IF(AJ240&gt;0,"НУ","")</f>
        <v/>
      </c>
      <c r="AK239" s="93"/>
      <c r="AL239" s="94"/>
      <c r="AM239" s="95"/>
      <c r="AN239" s="96"/>
      <c r="AO239" s="70"/>
      <c r="AP239" s="70"/>
      <c r="AQ239" s="70"/>
      <c r="AR239" s="98"/>
      <c r="AS239" s="98"/>
      <c r="AT239" s="98"/>
      <c r="AU239" s="98"/>
      <c r="AV239" s="98"/>
      <c r="AW239" s="98"/>
      <c r="AX239" s="98"/>
      <c r="AY239" s="99"/>
      <c r="AZ239" s="99"/>
      <c r="BA239" s="73"/>
    </row>
    <row r="240" customFormat="false" ht="13.5" hidden="false" customHeight="true" outlineLevel="0" collapsed="false">
      <c r="A240" s="57"/>
      <c r="B240" s="58"/>
      <c r="C240" s="102"/>
      <c r="D240" s="60"/>
      <c r="E240" s="101"/>
      <c r="F240" s="87"/>
      <c r="G240" s="187"/>
      <c r="H240" s="187"/>
      <c r="I240" s="187"/>
      <c r="J240" s="187"/>
      <c r="K240" s="187"/>
      <c r="L240" s="187"/>
      <c r="M240" s="187"/>
      <c r="N240" s="187"/>
      <c r="O240" s="187"/>
      <c r="P240" s="187"/>
      <c r="Q240" s="187"/>
      <c r="R240" s="187"/>
      <c r="S240" s="187"/>
      <c r="T240" s="187"/>
      <c r="U240" s="187"/>
      <c r="V240" s="187"/>
      <c r="W240" s="187"/>
      <c r="X240" s="187"/>
      <c r="Y240" s="187"/>
      <c r="Z240" s="187"/>
      <c r="AA240" s="187"/>
      <c r="AB240" s="187"/>
      <c r="AC240" s="187"/>
      <c r="AD240" s="187"/>
      <c r="AE240" s="187"/>
      <c r="AF240" s="187"/>
      <c r="AG240" s="187"/>
      <c r="AH240" s="187"/>
      <c r="AI240" s="187"/>
      <c r="AJ240" s="187"/>
      <c r="AK240" s="93"/>
      <c r="AL240" s="94"/>
      <c r="AM240" s="95"/>
      <c r="AN240" s="96"/>
      <c r="AO240" s="70"/>
      <c r="AP240" s="70"/>
      <c r="AQ240" s="70"/>
      <c r="AR240" s="98"/>
      <c r="AS240" s="98"/>
      <c r="AT240" s="98"/>
      <c r="AU240" s="98"/>
      <c r="AV240" s="98"/>
      <c r="AW240" s="98"/>
      <c r="AX240" s="98"/>
      <c r="AY240" s="99"/>
      <c r="AZ240" s="99"/>
      <c r="BA240" s="73"/>
    </row>
    <row r="241" customFormat="false" ht="12.75" hidden="false" customHeight="true" outlineLevel="0" collapsed="false">
      <c r="A241" s="57" t="n">
        <v>58</v>
      </c>
      <c r="B241" s="58" t="str">
        <f aca="false">IFERROR(VLOOKUP($C241,Списки!$A$1:$C$3999,2,0),"")</f>
        <v/>
      </c>
      <c r="C241" s="102"/>
      <c r="D241" s="60" t="str">
        <f aca="false">IFERROR(VLOOKUP($C241,Списки!$A$1:$C$3999,3,0),"")</f>
        <v/>
      </c>
      <c r="E241" s="92"/>
      <c r="F241" s="61" t="str">
        <f aca="false">VLOOKUP(F$11,Графік!$I$5:$L$32,3,0)</f>
        <v>Р</v>
      </c>
      <c r="G241" s="62" t="str">
        <f aca="false">VLOOKUP(G$11,Графік!$I$5:$L$32,3,0)</f>
        <v>Р</v>
      </c>
      <c r="H241" s="62" t="str">
        <f aca="false">VLOOKUP(H$11,Графік!$I$5:$L$32,3,0)</f>
        <v>Р</v>
      </c>
      <c r="I241" s="62" t="str">
        <f aca="false">VLOOKUP(I$11,Графік!$I$5:$L$32,3,0)</f>
        <v>Р</v>
      </c>
      <c r="J241" s="62" t="str">
        <f aca="false">VLOOKUP(J$11,Графік!$I$5:$L$32,3,0)</f>
        <v>ВВ</v>
      </c>
      <c r="K241" s="62" t="str">
        <f aca="false">VLOOKUP(K$11,Графік!$I$5:$L$32,3,0)</f>
        <v>ВВ</v>
      </c>
      <c r="L241" s="62" t="str">
        <f aca="false">VLOOKUP(L$11,Графік!$I$5:$L$32,3,0)</f>
        <v>Р</v>
      </c>
      <c r="M241" s="62" t="str">
        <f aca="false">VLOOKUP(M$11,Графік!$I$5:$L$32,3,0)</f>
        <v>Р</v>
      </c>
      <c r="N241" s="62" t="str">
        <f aca="false">VLOOKUP(N$11,Графік!$I$5:$L$32,3,0)</f>
        <v>Р</v>
      </c>
      <c r="O241" s="62" t="str">
        <f aca="false">VLOOKUP(O$11,Графік!$I$5:$L$32,3,0)</f>
        <v>Р</v>
      </c>
      <c r="P241" s="62" t="str">
        <f aca="false">VLOOKUP(P$11,Графік!$I$5:$L$32,3,0)</f>
        <v>ВВ</v>
      </c>
      <c r="Q241" s="62" t="str">
        <f aca="false">VLOOKUP(Q$11,Графік!$I$5:$L$32,3,0)</f>
        <v>ВВ</v>
      </c>
      <c r="R241" s="62" t="str">
        <f aca="false">VLOOKUP(R$11,Графік!$I$5:$L$32,3,0)</f>
        <v>Р</v>
      </c>
      <c r="S241" s="62" t="str">
        <f aca="false">VLOOKUP(S$11,Графік!$I$5:$L$32,3,0)</f>
        <v>Р</v>
      </c>
      <c r="T241" s="62" t="str">
        <f aca="false">VLOOKUP(T$11,Графік!$I$5:$L$32,3,0)</f>
        <v>Р</v>
      </c>
      <c r="U241" s="62" t="str">
        <f aca="false">VLOOKUP(U$11,Графік!$I$5:$L$32,3,0)</f>
        <v>Р</v>
      </c>
      <c r="V241" s="62" t="str">
        <f aca="false">VLOOKUP(V$11,Графік!$I$5:$L$32,3,0)</f>
        <v>ВВ</v>
      </c>
      <c r="W241" s="62" t="str">
        <f aca="false">VLOOKUP(W$11,Графік!$I$5:$L$32,3,0)</f>
        <v>ВВ</v>
      </c>
      <c r="X241" s="62" t="str">
        <f aca="false">VLOOKUP(X$11,Графік!$I$5:$L$32,3,0)</f>
        <v>Р</v>
      </c>
      <c r="Y241" s="62" t="str">
        <f aca="false">VLOOKUP(Y$11,Графік!$I$5:$L$32,3,0)</f>
        <v>Р</v>
      </c>
      <c r="Z241" s="62" t="str">
        <f aca="false">VLOOKUP(Z$11,Графік!$I$5:$L$32,3,0)</f>
        <v>Р</v>
      </c>
      <c r="AA241" s="62" t="str">
        <f aca="false">VLOOKUP(AA$11,Графік!$I$5:$L$32,3,0)</f>
        <v>Р</v>
      </c>
      <c r="AB241" s="62" t="str">
        <f aca="false">VLOOKUP(AB$11,Графік!$I$5:$L$32,3,0)</f>
        <v>ВВ</v>
      </c>
      <c r="AC241" s="62" t="str">
        <f aca="false">VLOOKUP(AC$11,Графік!$I$5:$L$32,3,0)</f>
        <v>ВВ</v>
      </c>
      <c r="AD241" s="62" t="str">
        <f aca="false">VLOOKUP(AD$11,Графік!$I$5:$L$32,3,0)</f>
        <v>Р</v>
      </c>
      <c r="AE241" s="62" t="str">
        <f aca="false">VLOOKUP(AE$11,Графік!$I$5:$L$32,3,0)</f>
        <v>Р</v>
      </c>
      <c r="AF241" s="62" t="str">
        <f aca="false">VLOOKUP(AF$11,Графік!$I$5:$L$32,3,0)</f>
        <v>Р</v>
      </c>
      <c r="AG241" s="62" t="str">
        <f aca="false">VLOOKUP(AG$11,Графік!$I$5:$L$32,3,0)</f>
        <v>Р</v>
      </c>
      <c r="AH241" s="62"/>
      <c r="AI241" s="62"/>
      <c r="AJ241" s="62"/>
      <c r="AK241" s="93" t="n">
        <f aca="false">SUMIF($F241:$AJ244,"Р",$F242:$AJ242)</f>
        <v>160</v>
      </c>
      <c r="AL241" s="94" t="n">
        <f aca="false">SUMIF($F243:$AJ244,"НУ",$F244:$AJ244)</f>
        <v>0</v>
      </c>
      <c r="AM241" s="95" t="n">
        <f aca="false">SUMIF(F241:AJ244,"РВ",F242:AJ242)</f>
        <v>0</v>
      </c>
      <c r="AN241" s="96" t="n">
        <f aca="false">AK241+AL241+AM241</f>
        <v>160</v>
      </c>
      <c r="AO241" s="70" t="n">
        <f aca="false">COUNTIF($F241:$AJ244,"=Р")</f>
        <v>20</v>
      </c>
      <c r="AP241" s="97" t="n">
        <f aca="false">COUNTIF($F241:$AJ244,"=ВВ")</f>
        <v>8</v>
      </c>
      <c r="AQ241" s="97" t="n">
        <f aca="false">COUNTIF($F241:$AJ244,"=В")</f>
        <v>0</v>
      </c>
      <c r="AR241" s="98" t="n">
        <f aca="false">COUNTIF($F241:$AJ244,"=НА")</f>
        <v>0</v>
      </c>
      <c r="AS241" s="98" t="n">
        <f aca="false">COUNTIF(F241:AJ244,"=ТН")</f>
        <v>0</v>
      </c>
      <c r="AT241" s="98" t="n">
        <f aca="false">COUNTIF($F241:$AJ244,"=ВД")</f>
        <v>0</v>
      </c>
      <c r="AU241" s="98" t="n">
        <f aca="false">COUNTIF($F241:$AJ244,"=ВП")</f>
        <v>0</v>
      </c>
      <c r="AV241" s="98" t="n">
        <f aca="false">COUNTIF($F241:$AJ244,"=ДД")</f>
        <v>0</v>
      </c>
      <c r="AW241" s="98" t="n">
        <f aca="false">COUNTIF($F241:$AJ244,"=П")</f>
        <v>0</v>
      </c>
      <c r="AX241" s="98" t="n">
        <f aca="false">COUNTIF($F241:$AJ244,"=ПР")</f>
        <v>0</v>
      </c>
      <c r="AY241" s="99" t="n">
        <f aca="false">COUNTIF($F241:$AJ244,"=І")</f>
        <v>0</v>
      </c>
      <c r="AZ241" s="99" t="n">
        <f aca="false">COUNTIF($F241:$AJ244,"=НЗ")</f>
        <v>0</v>
      </c>
      <c r="BA241" s="73" t="str">
        <f aca="false">IF(C241&gt;1,Графік!$L$36,"")</f>
        <v/>
      </c>
    </row>
    <row r="242" customFormat="false" ht="12.75" hidden="false" customHeight="true" outlineLevel="0" collapsed="false">
      <c r="A242" s="57"/>
      <c r="B242" s="58"/>
      <c r="C242" s="102"/>
      <c r="D242" s="60"/>
      <c r="E242" s="100"/>
      <c r="F242" s="75" t="n">
        <f aca="false">IF(F241="Р",8,"")</f>
        <v>8</v>
      </c>
      <c r="G242" s="170" t="n">
        <f aca="false">IF(G241="Р",8,"")</f>
        <v>8</v>
      </c>
      <c r="H242" s="170" t="n">
        <f aca="false">IF(H241="Р",8,"")</f>
        <v>8</v>
      </c>
      <c r="I242" s="170" t="n">
        <f aca="false">IF(I241="Р",8,"")</f>
        <v>8</v>
      </c>
      <c r="J242" s="170" t="str">
        <f aca="false">IF(J241="Р",8,"")</f>
        <v/>
      </c>
      <c r="K242" s="170" t="str">
        <f aca="false">IF(K241="Р",8,"")</f>
        <v/>
      </c>
      <c r="L242" s="170" t="n">
        <f aca="false">IF(L241="Р",8,"")</f>
        <v>8</v>
      </c>
      <c r="M242" s="170" t="n">
        <f aca="false">IF(M241="Р",8,"")</f>
        <v>8</v>
      </c>
      <c r="N242" s="170" t="n">
        <f aca="false">IF(N241="Р",8,"")</f>
        <v>8</v>
      </c>
      <c r="O242" s="170" t="n">
        <f aca="false">IF(O241="Р",8,"")</f>
        <v>8</v>
      </c>
      <c r="P242" s="170" t="str">
        <f aca="false">IF(P241="Р",8,"")</f>
        <v/>
      </c>
      <c r="Q242" s="170" t="str">
        <f aca="false">IF(Q241="Р",8,"")</f>
        <v/>
      </c>
      <c r="R242" s="170" t="n">
        <f aca="false">IF(R241="Р",8,"")</f>
        <v>8</v>
      </c>
      <c r="S242" s="170" t="n">
        <f aca="false">IF(S241="Р",8,"")</f>
        <v>8</v>
      </c>
      <c r="T242" s="170" t="n">
        <f aca="false">IF(T241="Р",8,"")</f>
        <v>8</v>
      </c>
      <c r="U242" s="170" t="n">
        <f aca="false">IF(U241="Р",8,"")</f>
        <v>8</v>
      </c>
      <c r="V242" s="170" t="str">
        <f aca="false">IF(V241="Р",8,"")</f>
        <v/>
      </c>
      <c r="W242" s="170" t="str">
        <f aca="false">IF(W241="Р",8,"")</f>
        <v/>
      </c>
      <c r="X242" s="170" t="n">
        <f aca="false">IF(X241="Р",8,"")</f>
        <v>8</v>
      </c>
      <c r="Y242" s="170" t="n">
        <f aca="false">IF(Y241="Р",8,"")</f>
        <v>8</v>
      </c>
      <c r="Z242" s="170" t="n">
        <f aca="false">IF(Z241="Р",8,"")</f>
        <v>8</v>
      </c>
      <c r="AA242" s="170" t="n">
        <f aca="false">IF(AA241="Р",8,"")</f>
        <v>8</v>
      </c>
      <c r="AB242" s="170" t="str">
        <f aca="false">IF(AB241="Р",8,"")</f>
        <v/>
      </c>
      <c r="AC242" s="170" t="str">
        <f aca="false">IF(AC241="Р",8,"")</f>
        <v/>
      </c>
      <c r="AD242" s="170" t="n">
        <f aca="false">IF(AD241="Р",8,"")</f>
        <v>8</v>
      </c>
      <c r="AE242" s="170" t="n">
        <f aca="false">IF(AE241="Р",8,"")</f>
        <v>8</v>
      </c>
      <c r="AF242" s="170" t="n">
        <f aca="false">IF(AF241="Р",8,"")</f>
        <v>8</v>
      </c>
      <c r="AG242" s="170" t="n">
        <f aca="false">IF(AG241="Р",8,"")</f>
        <v>8</v>
      </c>
      <c r="AH242" s="170"/>
      <c r="AI242" s="170"/>
      <c r="AJ242" s="170"/>
      <c r="AK242" s="93"/>
      <c r="AL242" s="94"/>
      <c r="AM242" s="95"/>
      <c r="AN242" s="96"/>
      <c r="AO242" s="70"/>
      <c r="AP242" s="70"/>
      <c r="AQ242" s="70"/>
      <c r="AR242" s="98"/>
      <c r="AS242" s="98"/>
      <c r="AT242" s="98"/>
      <c r="AU242" s="98"/>
      <c r="AV242" s="98"/>
      <c r="AW242" s="98"/>
      <c r="AX242" s="98"/>
      <c r="AY242" s="99"/>
      <c r="AZ242" s="99"/>
      <c r="BA242" s="73"/>
    </row>
    <row r="243" customFormat="false" ht="12.75" hidden="false" customHeight="true" outlineLevel="0" collapsed="false">
      <c r="A243" s="57"/>
      <c r="B243" s="58"/>
      <c r="C243" s="102"/>
      <c r="D243" s="60"/>
      <c r="E243" s="100"/>
      <c r="F243" s="81" t="str">
        <f aca="false">IF(F244&gt;0,"НУ","")</f>
        <v/>
      </c>
      <c r="G243" s="183" t="str">
        <f aca="false">IF(G244&gt;0,"НУ","")</f>
        <v/>
      </c>
      <c r="H243" s="183" t="str">
        <f aca="false">IF(H244&gt;0,"НУ","")</f>
        <v/>
      </c>
      <c r="I243" s="183" t="str">
        <f aca="false">IF(I244&gt;0,"НУ","")</f>
        <v/>
      </c>
      <c r="J243" s="183" t="str">
        <f aca="false">IF(J244&gt;0,"НУ","")</f>
        <v/>
      </c>
      <c r="K243" s="183" t="str">
        <f aca="false">IF(K244&gt;0,"НУ","")</f>
        <v/>
      </c>
      <c r="L243" s="183" t="str">
        <f aca="false">IF(L244&gt;0,"НУ","")</f>
        <v/>
      </c>
      <c r="M243" s="183" t="str">
        <f aca="false">IF(M244&gt;0,"НУ","")</f>
        <v/>
      </c>
      <c r="N243" s="183" t="str">
        <f aca="false">IF(N244&gt;0,"НУ","")</f>
        <v/>
      </c>
      <c r="O243" s="183" t="str">
        <f aca="false">IF(O244&gt;0,"НУ","")</f>
        <v/>
      </c>
      <c r="P243" s="183" t="str">
        <f aca="false">IF(P244&gt;0,"НУ","")</f>
        <v/>
      </c>
      <c r="Q243" s="183" t="str">
        <f aca="false">IF(Q244&gt;0,"НУ","")</f>
        <v/>
      </c>
      <c r="R243" s="183" t="str">
        <f aca="false">IF(R244&gt;0,"НУ","")</f>
        <v/>
      </c>
      <c r="S243" s="183" t="str">
        <f aca="false">IF(S244&gt;0,"НУ","")</f>
        <v/>
      </c>
      <c r="T243" s="183" t="str">
        <f aca="false">IF(T244&gt;0,"НУ","")</f>
        <v/>
      </c>
      <c r="U243" s="183" t="str">
        <f aca="false">IF(U244&gt;0,"НУ","")</f>
        <v/>
      </c>
      <c r="V243" s="183" t="str">
        <f aca="false">IF(V244&gt;0,"НУ","")</f>
        <v/>
      </c>
      <c r="W243" s="183" t="str">
        <f aca="false">IF(W244&gt;0,"НУ","")</f>
        <v/>
      </c>
      <c r="X243" s="183" t="str">
        <f aca="false">IF(X244&gt;0,"НУ","")</f>
        <v/>
      </c>
      <c r="Y243" s="183" t="str">
        <f aca="false">IF(Y244&gt;0,"НУ","")</f>
        <v/>
      </c>
      <c r="Z243" s="183" t="str">
        <f aca="false">IF(Z244&gt;0,"НУ","")</f>
        <v/>
      </c>
      <c r="AA243" s="183" t="str">
        <f aca="false">IF(AA244&gt;0,"НУ","")</f>
        <v/>
      </c>
      <c r="AB243" s="183" t="str">
        <f aca="false">IF(AB244&gt;0,"НУ","")</f>
        <v/>
      </c>
      <c r="AC243" s="183" t="str">
        <f aca="false">IF(AC244&gt;0,"НУ","")</f>
        <v/>
      </c>
      <c r="AD243" s="183" t="str">
        <f aca="false">IF(AD244&gt;0,"НУ","")</f>
        <v/>
      </c>
      <c r="AE243" s="183" t="str">
        <f aca="false">IF(AE244&gt;0,"НУ","")</f>
        <v/>
      </c>
      <c r="AF243" s="183" t="str">
        <f aca="false">IF(AF244&gt;0,"НУ","")</f>
        <v/>
      </c>
      <c r="AG243" s="183" t="str">
        <f aca="false">IF(AG244&gt;0,"НУ","")</f>
        <v/>
      </c>
      <c r="AH243" s="183" t="str">
        <f aca="false">IF(AH244&gt;0,"НУ","")</f>
        <v/>
      </c>
      <c r="AI243" s="183" t="str">
        <f aca="false">IF(AI244&gt;0,"НУ","")</f>
        <v/>
      </c>
      <c r="AJ243" s="183" t="str">
        <f aca="false">IF(AJ244&gt;0,"НУ","")</f>
        <v/>
      </c>
      <c r="AK243" s="93"/>
      <c r="AL243" s="94"/>
      <c r="AM243" s="95"/>
      <c r="AN243" s="96"/>
      <c r="AO243" s="70"/>
      <c r="AP243" s="70"/>
      <c r="AQ243" s="70"/>
      <c r="AR243" s="98"/>
      <c r="AS243" s="98"/>
      <c r="AT243" s="98"/>
      <c r="AU243" s="98"/>
      <c r="AV243" s="98"/>
      <c r="AW243" s="98"/>
      <c r="AX243" s="98"/>
      <c r="AY243" s="99"/>
      <c r="AZ243" s="99"/>
      <c r="BA243" s="73"/>
    </row>
    <row r="244" customFormat="false" ht="13.5" hidden="false" customHeight="true" outlineLevel="0" collapsed="false">
      <c r="A244" s="57"/>
      <c r="B244" s="58"/>
      <c r="C244" s="102"/>
      <c r="D244" s="60"/>
      <c r="E244" s="101"/>
      <c r="F244" s="87"/>
      <c r="G244" s="187"/>
      <c r="H244" s="187"/>
      <c r="I244" s="187"/>
      <c r="J244" s="187"/>
      <c r="K244" s="187"/>
      <c r="L244" s="187"/>
      <c r="M244" s="187"/>
      <c r="N244" s="187"/>
      <c r="O244" s="187"/>
      <c r="P244" s="187"/>
      <c r="Q244" s="187"/>
      <c r="R244" s="187"/>
      <c r="S244" s="187"/>
      <c r="T244" s="187"/>
      <c r="U244" s="187"/>
      <c r="V244" s="187"/>
      <c r="W244" s="187"/>
      <c r="X244" s="187"/>
      <c r="Y244" s="187"/>
      <c r="Z244" s="187"/>
      <c r="AA244" s="187"/>
      <c r="AB244" s="187"/>
      <c r="AC244" s="187"/>
      <c r="AD244" s="187"/>
      <c r="AE244" s="187"/>
      <c r="AF244" s="187"/>
      <c r="AG244" s="187"/>
      <c r="AH244" s="187"/>
      <c r="AI244" s="187"/>
      <c r="AJ244" s="187"/>
      <c r="AK244" s="93"/>
      <c r="AL244" s="94"/>
      <c r="AM244" s="95"/>
      <c r="AN244" s="96"/>
      <c r="AO244" s="70"/>
      <c r="AP244" s="70"/>
      <c r="AQ244" s="70"/>
      <c r="AR244" s="98"/>
      <c r="AS244" s="98"/>
      <c r="AT244" s="98"/>
      <c r="AU244" s="98"/>
      <c r="AV244" s="98"/>
      <c r="AW244" s="98"/>
      <c r="AX244" s="98"/>
      <c r="AY244" s="99"/>
      <c r="AZ244" s="99"/>
      <c r="BA244" s="73"/>
    </row>
    <row r="245" customFormat="false" ht="12.75" hidden="false" customHeight="true" outlineLevel="0" collapsed="false">
      <c r="A245" s="57" t="n">
        <v>59</v>
      </c>
      <c r="B245" s="58" t="str">
        <f aca="false">IFERROR(VLOOKUP($C245,Списки!$A$1:$C$3999,2,0),"")</f>
        <v/>
      </c>
      <c r="C245" s="102"/>
      <c r="D245" s="60" t="str">
        <f aca="false">IFERROR(VLOOKUP($C245,Списки!$A$1:$C$3999,3,0),"")</f>
        <v/>
      </c>
      <c r="E245" s="92"/>
      <c r="F245" s="61" t="str">
        <f aca="false">VLOOKUP(F$11,Графік!$I$5:$L$32,3,0)</f>
        <v>Р</v>
      </c>
      <c r="G245" s="62" t="str">
        <f aca="false">VLOOKUP(G$11,Графік!$I$5:$L$32,3,0)</f>
        <v>Р</v>
      </c>
      <c r="H245" s="62" t="str">
        <f aca="false">VLOOKUP(H$11,Графік!$I$5:$L$32,3,0)</f>
        <v>Р</v>
      </c>
      <c r="I245" s="62" t="str">
        <f aca="false">VLOOKUP(I$11,Графік!$I$5:$L$32,3,0)</f>
        <v>Р</v>
      </c>
      <c r="J245" s="62" t="str">
        <f aca="false">VLOOKUP(J$11,Графік!$I$5:$L$32,3,0)</f>
        <v>ВВ</v>
      </c>
      <c r="K245" s="62" t="str">
        <f aca="false">VLOOKUP(K$11,Графік!$I$5:$L$32,3,0)</f>
        <v>ВВ</v>
      </c>
      <c r="L245" s="62" t="str">
        <f aca="false">VLOOKUP(L$11,Графік!$I$5:$L$32,3,0)</f>
        <v>Р</v>
      </c>
      <c r="M245" s="62" t="str">
        <f aca="false">VLOOKUP(M$11,Графік!$I$5:$L$32,3,0)</f>
        <v>Р</v>
      </c>
      <c r="N245" s="62" t="str">
        <f aca="false">VLOOKUP(N$11,Графік!$I$5:$L$32,3,0)</f>
        <v>Р</v>
      </c>
      <c r="O245" s="62" t="str">
        <f aca="false">VLOOKUP(O$11,Графік!$I$5:$L$32,3,0)</f>
        <v>Р</v>
      </c>
      <c r="P245" s="62" t="str">
        <f aca="false">VLOOKUP(P$11,Графік!$I$5:$L$32,3,0)</f>
        <v>ВВ</v>
      </c>
      <c r="Q245" s="62" t="str">
        <f aca="false">VLOOKUP(Q$11,Графік!$I$5:$L$32,3,0)</f>
        <v>ВВ</v>
      </c>
      <c r="R245" s="62" t="str">
        <f aca="false">VLOOKUP(R$11,Графік!$I$5:$L$32,3,0)</f>
        <v>Р</v>
      </c>
      <c r="S245" s="62" t="str">
        <f aca="false">VLOOKUP(S$11,Графік!$I$5:$L$32,3,0)</f>
        <v>Р</v>
      </c>
      <c r="T245" s="62" t="str">
        <f aca="false">VLOOKUP(T$11,Графік!$I$5:$L$32,3,0)</f>
        <v>Р</v>
      </c>
      <c r="U245" s="62" t="str">
        <f aca="false">VLOOKUP(U$11,Графік!$I$5:$L$32,3,0)</f>
        <v>Р</v>
      </c>
      <c r="V245" s="62" t="str">
        <f aca="false">VLOOKUP(V$11,Графік!$I$5:$L$32,3,0)</f>
        <v>ВВ</v>
      </c>
      <c r="W245" s="62" t="str">
        <f aca="false">VLOOKUP(W$11,Графік!$I$5:$L$32,3,0)</f>
        <v>ВВ</v>
      </c>
      <c r="X245" s="62" t="str">
        <f aca="false">VLOOKUP(X$11,Графік!$I$5:$L$32,3,0)</f>
        <v>Р</v>
      </c>
      <c r="Y245" s="62" t="str">
        <f aca="false">VLOOKUP(Y$11,Графік!$I$5:$L$32,3,0)</f>
        <v>Р</v>
      </c>
      <c r="Z245" s="62" t="str">
        <f aca="false">VLOOKUP(Z$11,Графік!$I$5:$L$32,3,0)</f>
        <v>Р</v>
      </c>
      <c r="AA245" s="62" t="str">
        <f aca="false">VLOOKUP(AA$11,Графік!$I$5:$L$32,3,0)</f>
        <v>Р</v>
      </c>
      <c r="AB245" s="62" t="str">
        <f aca="false">VLOOKUP(AB$11,Графік!$I$5:$L$32,3,0)</f>
        <v>ВВ</v>
      </c>
      <c r="AC245" s="62" t="str">
        <f aca="false">VLOOKUP(AC$11,Графік!$I$5:$L$32,3,0)</f>
        <v>ВВ</v>
      </c>
      <c r="AD245" s="62" t="str">
        <f aca="false">VLOOKUP(AD$11,Графік!$I$5:$L$32,3,0)</f>
        <v>Р</v>
      </c>
      <c r="AE245" s="62" t="str">
        <f aca="false">VLOOKUP(AE$11,Графік!$I$5:$L$32,3,0)</f>
        <v>Р</v>
      </c>
      <c r="AF245" s="62" t="str">
        <f aca="false">VLOOKUP(AF$11,Графік!$I$5:$L$32,3,0)</f>
        <v>Р</v>
      </c>
      <c r="AG245" s="62" t="str">
        <f aca="false">VLOOKUP(AG$11,Графік!$I$5:$L$32,3,0)</f>
        <v>Р</v>
      </c>
      <c r="AH245" s="62"/>
      <c r="AI245" s="62"/>
      <c r="AJ245" s="62"/>
      <c r="AK245" s="93" t="n">
        <f aca="false">SUMIF($F245:$AJ248,"Р",$F246:$AJ246)</f>
        <v>160</v>
      </c>
      <c r="AL245" s="94" t="n">
        <f aca="false">SUMIF($F247:$AJ248,"НУ",$F248:$AJ248)</f>
        <v>0</v>
      </c>
      <c r="AM245" s="95" t="n">
        <f aca="false">SUMIF(F245:AJ248,"РВ",F246:AJ246)</f>
        <v>0</v>
      </c>
      <c r="AN245" s="96" t="n">
        <f aca="false">AK245+AL245+AM245</f>
        <v>160</v>
      </c>
      <c r="AO245" s="70" t="n">
        <f aca="false">COUNTIF($F245:$AJ248,"=Р")</f>
        <v>20</v>
      </c>
      <c r="AP245" s="97" t="n">
        <f aca="false">COUNTIF($F245:$AJ248,"=ВВ")</f>
        <v>8</v>
      </c>
      <c r="AQ245" s="97" t="n">
        <f aca="false">COUNTIF($F245:$AJ248,"=В")</f>
        <v>0</v>
      </c>
      <c r="AR245" s="98" t="n">
        <f aca="false">COUNTIF($F245:$AJ248,"=НА")</f>
        <v>0</v>
      </c>
      <c r="AS245" s="98" t="n">
        <f aca="false">COUNTIF(F245:AJ248,"=ТН")</f>
        <v>0</v>
      </c>
      <c r="AT245" s="98" t="n">
        <f aca="false">COUNTIF($F245:$AJ248,"=ВД")</f>
        <v>0</v>
      </c>
      <c r="AU245" s="98" t="n">
        <f aca="false">COUNTIF($F245:$AJ248,"=ВП")</f>
        <v>0</v>
      </c>
      <c r="AV245" s="98" t="n">
        <f aca="false">COUNTIF($F245:$AJ248,"=ДД")</f>
        <v>0</v>
      </c>
      <c r="AW245" s="98" t="n">
        <f aca="false">COUNTIF($F245:$AJ248,"=П")</f>
        <v>0</v>
      </c>
      <c r="AX245" s="98" t="n">
        <f aca="false">COUNTIF($F245:$AJ248,"=ПР")</f>
        <v>0</v>
      </c>
      <c r="AY245" s="99" t="n">
        <f aca="false">COUNTIF($F245:$AJ248,"=І")</f>
        <v>0</v>
      </c>
      <c r="AZ245" s="99" t="n">
        <f aca="false">COUNTIF($F245:$AJ248,"=НЗ")</f>
        <v>0</v>
      </c>
      <c r="BA245" s="73" t="str">
        <f aca="false">IF(C245&gt;1,Графік!$L$36,"")</f>
        <v/>
      </c>
    </row>
    <row r="246" customFormat="false" ht="12.75" hidden="false" customHeight="true" outlineLevel="0" collapsed="false">
      <c r="A246" s="57"/>
      <c r="B246" s="58"/>
      <c r="C246" s="102"/>
      <c r="D246" s="60"/>
      <c r="E246" s="100"/>
      <c r="F246" s="75" t="n">
        <f aca="false">IF(F245="Р",8,"")</f>
        <v>8</v>
      </c>
      <c r="G246" s="170" t="n">
        <f aca="false">IF(G245="Р",8,"")</f>
        <v>8</v>
      </c>
      <c r="H246" s="170" t="n">
        <f aca="false">IF(H245="Р",8,"")</f>
        <v>8</v>
      </c>
      <c r="I246" s="170" t="n">
        <f aca="false">IF(I245="Р",8,"")</f>
        <v>8</v>
      </c>
      <c r="J246" s="170" t="str">
        <f aca="false">IF(J245="Р",8,"")</f>
        <v/>
      </c>
      <c r="K246" s="170" t="str">
        <f aca="false">IF(K245="Р",8,"")</f>
        <v/>
      </c>
      <c r="L246" s="170" t="n">
        <f aca="false">IF(L245="Р",8,"")</f>
        <v>8</v>
      </c>
      <c r="M246" s="170" t="n">
        <f aca="false">IF(M245="Р",8,"")</f>
        <v>8</v>
      </c>
      <c r="N246" s="170" t="n">
        <f aca="false">IF(N245="Р",8,"")</f>
        <v>8</v>
      </c>
      <c r="O246" s="170" t="n">
        <f aca="false">IF(O245="Р",8,"")</f>
        <v>8</v>
      </c>
      <c r="P246" s="170" t="str">
        <f aca="false">IF(P245="Р",8,"")</f>
        <v/>
      </c>
      <c r="Q246" s="170" t="str">
        <f aca="false">IF(Q245="Р",8,"")</f>
        <v/>
      </c>
      <c r="R246" s="170" t="n">
        <f aca="false">IF(R245="Р",8,"")</f>
        <v>8</v>
      </c>
      <c r="S246" s="170" t="n">
        <f aca="false">IF(S245="Р",8,"")</f>
        <v>8</v>
      </c>
      <c r="T246" s="170" t="n">
        <f aca="false">IF(T245="Р",8,"")</f>
        <v>8</v>
      </c>
      <c r="U246" s="170" t="n">
        <f aca="false">IF(U245="Р",8,"")</f>
        <v>8</v>
      </c>
      <c r="V246" s="170" t="str">
        <f aca="false">IF(V245="Р",8,"")</f>
        <v/>
      </c>
      <c r="W246" s="170" t="str">
        <f aca="false">IF(W245="Р",8,"")</f>
        <v/>
      </c>
      <c r="X246" s="170" t="n">
        <f aca="false">IF(X245="Р",8,"")</f>
        <v>8</v>
      </c>
      <c r="Y246" s="170" t="n">
        <f aca="false">IF(Y245="Р",8,"")</f>
        <v>8</v>
      </c>
      <c r="Z246" s="170" t="n">
        <f aca="false">IF(Z245="Р",8,"")</f>
        <v>8</v>
      </c>
      <c r="AA246" s="170" t="n">
        <f aca="false">IF(AA245="Р",8,"")</f>
        <v>8</v>
      </c>
      <c r="AB246" s="170" t="str">
        <f aca="false">IF(AB245="Р",8,"")</f>
        <v/>
      </c>
      <c r="AC246" s="170" t="str">
        <f aca="false">IF(AC245="Р",8,"")</f>
        <v/>
      </c>
      <c r="AD246" s="170" t="n">
        <f aca="false">IF(AD245="Р",8,"")</f>
        <v>8</v>
      </c>
      <c r="AE246" s="170" t="n">
        <f aca="false">IF(AE245="Р",8,"")</f>
        <v>8</v>
      </c>
      <c r="AF246" s="170" t="n">
        <f aca="false">IF(AF245="Р",8,"")</f>
        <v>8</v>
      </c>
      <c r="AG246" s="170" t="n">
        <f aca="false">IF(AG245="Р",8,"")</f>
        <v>8</v>
      </c>
      <c r="AH246" s="170"/>
      <c r="AI246" s="170"/>
      <c r="AJ246" s="170"/>
      <c r="AK246" s="93"/>
      <c r="AL246" s="94"/>
      <c r="AM246" s="95"/>
      <c r="AN246" s="96"/>
      <c r="AO246" s="70"/>
      <c r="AP246" s="70"/>
      <c r="AQ246" s="70"/>
      <c r="AR246" s="98"/>
      <c r="AS246" s="98"/>
      <c r="AT246" s="98"/>
      <c r="AU246" s="98"/>
      <c r="AV246" s="98"/>
      <c r="AW246" s="98"/>
      <c r="AX246" s="98"/>
      <c r="AY246" s="99"/>
      <c r="AZ246" s="99"/>
      <c r="BA246" s="73"/>
    </row>
    <row r="247" customFormat="false" ht="12.75" hidden="false" customHeight="true" outlineLevel="0" collapsed="false">
      <c r="A247" s="57"/>
      <c r="B247" s="58"/>
      <c r="C247" s="102"/>
      <c r="D247" s="60"/>
      <c r="E247" s="100"/>
      <c r="F247" s="81" t="str">
        <f aca="false">IF(F248&gt;0,"НУ","")</f>
        <v/>
      </c>
      <c r="G247" s="183" t="str">
        <f aca="false">IF(G248&gt;0,"НУ","")</f>
        <v/>
      </c>
      <c r="H247" s="183" t="str">
        <f aca="false">IF(H248&gt;0,"НУ","")</f>
        <v/>
      </c>
      <c r="I247" s="183" t="str">
        <f aca="false">IF(I248&gt;0,"НУ","")</f>
        <v/>
      </c>
      <c r="J247" s="183" t="str">
        <f aca="false">IF(J248&gt;0,"НУ","")</f>
        <v/>
      </c>
      <c r="K247" s="183" t="str">
        <f aca="false">IF(K248&gt;0,"НУ","")</f>
        <v/>
      </c>
      <c r="L247" s="183" t="str">
        <f aca="false">IF(L248&gt;0,"НУ","")</f>
        <v/>
      </c>
      <c r="M247" s="183" t="str">
        <f aca="false">IF(M248&gt;0,"НУ","")</f>
        <v/>
      </c>
      <c r="N247" s="183" t="str">
        <f aca="false">IF(N248&gt;0,"НУ","")</f>
        <v/>
      </c>
      <c r="O247" s="183" t="str">
        <f aca="false">IF(O248&gt;0,"НУ","")</f>
        <v/>
      </c>
      <c r="P247" s="183" t="str">
        <f aca="false">IF(P248&gt;0,"НУ","")</f>
        <v/>
      </c>
      <c r="Q247" s="183" t="str">
        <f aca="false">IF(Q248&gt;0,"НУ","")</f>
        <v/>
      </c>
      <c r="R247" s="183" t="str">
        <f aca="false">IF(R248&gt;0,"НУ","")</f>
        <v/>
      </c>
      <c r="S247" s="183" t="str">
        <f aca="false">IF(S248&gt;0,"НУ","")</f>
        <v/>
      </c>
      <c r="T247" s="183" t="str">
        <f aca="false">IF(T248&gt;0,"НУ","")</f>
        <v/>
      </c>
      <c r="U247" s="183" t="str">
        <f aca="false">IF(U248&gt;0,"НУ","")</f>
        <v/>
      </c>
      <c r="V247" s="183" t="str">
        <f aca="false">IF(V248&gt;0,"НУ","")</f>
        <v/>
      </c>
      <c r="W247" s="183" t="str">
        <f aca="false">IF(W248&gt;0,"НУ","")</f>
        <v/>
      </c>
      <c r="X247" s="183" t="str">
        <f aca="false">IF(X248&gt;0,"НУ","")</f>
        <v/>
      </c>
      <c r="Y247" s="183" t="str">
        <f aca="false">IF(Y248&gt;0,"НУ","")</f>
        <v/>
      </c>
      <c r="Z247" s="183" t="str">
        <f aca="false">IF(Z248&gt;0,"НУ","")</f>
        <v/>
      </c>
      <c r="AA247" s="183" t="str">
        <f aca="false">IF(AA248&gt;0,"НУ","")</f>
        <v/>
      </c>
      <c r="AB247" s="183" t="str">
        <f aca="false">IF(AB248&gt;0,"НУ","")</f>
        <v/>
      </c>
      <c r="AC247" s="183" t="str">
        <f aca="false">IF(AC248&gt;0,"НУ","")</f>
        <v/>
      </c>
      <c r="AD247" s="183" t="str">
        <f aca="false">IF(AD248&gt;0,"НУ","")</f>
        <v/>
      </c>
      <c r="AE247" s="183" t="str">
        <f aca="false">IF(AE248&gt;0,"НУ","")</f>
        <v/>
      </c>
      <c r="AF247" s="183" t="str">
        <f aca="false">IF(AF248&gt;0,"НУ","")</f>
        <v/>
      </c>
      <c r="AG247" s="183" t="str">
        <f aca="false">IF(AG248&gt;0,"НУ","")</f>
        <v/>
      </c>
      <c r="AH247" s="183" t="str">
        <f aca="false">IF(AH248&gt;0,"НУ","")</f>
        <v/>
      </c>
      <c r="AI247" s="183" t="str">
        <f aca="false">IF(AI248&gt;0,"НУ","")</f>
        <v/>
      </c>
      <c r="AJ247" s="183" t="str">
        <f aca="false">IF(AJ248&gt;0,"НУ","")</f>
        <v/>
      </c>
      <c r="AK247" s="93"/>
      <c r="AL247" s="94"/>
      <c r="AM247" s="95"/>
      <c r="AN247" s="96"/>
      <c r="AO247" s="70"/>
      <c r="AP247" s="70"/>
      <c r="AQ247" s="70"/>
      <c r="AR247" s="98"/>
      <c r="AS247" s="98"/>
      <c r="AT247" s="98"/>
      <c r="AU247" s="98"/>
      <c r="AV247" s="98"/>
      <c r="AW247" s="98"/>
      <c r="AX247" s="98"/>
      <c r="AY247" s="99"/>
      <c r="AZ247" s="99"/>
      <c r="BA247" s="73"/>
    </row>
    <row r="248" customFormat="false" ht="13.5" hidden="false" customHeight="true" outlineLevel="0" collapsed="false">
      <c r="A248" s="57"/>
      <c r="B248" s="58"/>
      <c r="C248" s="102"/>
      <c r="D248" s="60"/>
      <c r="E248" s="101"/>
      <c r="F248" s="87"/>
      <c r="G248" s="187"/>
      <c r="H248" s="187"/>
      <c r="I248" s="187"/>
      <c r="J248" s="187"/>
      <c r="K248" s="187"/>
      <c r="L248" s="187"/>
      <c r="M248" s="187"/>
      <c r="N248" s="187"/>
      <c r="O248" s="187"/>
      <c r="P248" s="187"/>
      <c r="Q248" s="187"/>
      <c r="R248" s="187"/>
      <c r="S248" s="187"/>
      <c r="T248" s="187"/>
      <c r="U248" s="187"/>
      <c r="V248" s="187"/>
      <c r="W248" s="187"/>
      <c r="X248" s="187"/>
      <c r="Y248" s="187"/>
      <c r="Z248" s="187"/>
      <c r="AA248" s="187"/>
      <c r="AB248" s="187"/>
      <c r="AC248" s="187"/>
      <c r="AD248" s="187"/>
      <c r="AE248" s="187"/>
      <c r="AF248" s="187"/>
      <c r="AG248" s="187"/>
      <c r="AH248" s="187"/>
      <c r="AI248" s="187"/>
      <c r="AJ248" s="187"/>
      <c r="AK248" s="93"/>
      <c r="AL248" s="94"/>
      <c r="AM248" s="95"/>
      <c r="AN248" s="96"/>
      <c r="AO248" s="70"/>
      <c r="AP248" s="70"/>
      <c r="AQ248" s="70"/>
      <c r="AR248" s="98"/>
      <c r="AS248" s="98"/>
      <c r="AT248" s="98"/>
      <c r="AU248" s="98"/>
      <c r="AV248" s="98"/>
      <c r="AW248" s="98"/>
      <c r="AX248" s="98"/>
      <c r="AY248" s="99"/>
      <c r="AZ248" s="99"/>
      <c r="BA248" s="73"/>
    </row>
    <row r="249" customFormat="false" ht="12.75" hidden="false" customHeight="true" outlineLevel="0" collapsed="false">
      <c r="A249" s="57" t="n">
        <v>60</v>
      </c>
      <c r="B249" s="58" t="str">
        <f aca="false">IFERROR(VLOOKUP($C249,Списки!$A$1:$C$3999,2,0),"")</f>
        <v/>
      </c>
      <c r="C249" s="102"/>
      <c r="D249" s="60" t="str">
        <f aca="false">IFERROR(VLOOKUP($C249,Списки!$A$1:$C$3999,3,0),"")</f>
        <v/>
      </c>
      <c r="E249" s="92"/>
      <c r="F249" s="61" t="str">
        <f aca="false">VLOOKUP(F$11,Графік!$I$5:$L$32,3,0)</f>
        <v>Р</v>
      </c>
      <c r="G249" s="62" t="str">
        <f aca="false">VLOOKUP(G$11,Графік!$I$5:$L$32,3,0)</f>
        <v>Р</v>
      </c>
      <c r="H249" s="62" t="str">
        <f aca="false">VLOOKUP(H$11,Графік!$I$5:$L$32,3,0)</f>
        <v>Р</v>
      </c>
      <c r="I249" s="62" t="str">
        <f aca="false">VLOOKUP(I$11,Графік!$I$5:$L$32,3,0)</f>
        <v>Р</v>
      </c>
      <c r="J249" s="62" t="str">
        <f aca="false">VLOOKUP(J$11,Графік!$I$5:$L$32,3,0)</f>
        <v>ВВ</v>
      </c>
      <c r="K249" s="62" t="str">
        <f aca="false">VLOOKUP(K$11,Графік!$I$5:$L$32,3,0)</f>
        <v>ВВ</v>
      </c>
      <c r="L249" s="62" t="str">
        <f aca="false">VLOOKUP(L$11,Графік!$I$5:$L$32,3,0)</f>
        <v>Р</v>
      </c>
      <c r="M249" s="62" t="str">
        <f aca="false">VLOOKUP(M$11,Графік!$I$5:$L$32,3,0)</f>
        <v>Р</v>
      </c>
      <c r="N249" s="62" t="str">
        <f aca="false">VLOOKUP(N$11,Графік!$I$5:$L$32,3,0)</f>
        <v>Р</v>
      </c>
      <c r="O249" s="62" t="str">
        <f aca="false">VLOOKUP(O$11,Графік!$I$5:$L$32,3,0)</f>
        <v>Р</v>
      </c>
      <c r="P249" s="62" t="str">
        <f aca="false">VLOOKUP(P$11,Графік!$I$5:$L$32,3,0)</f>
        <v>ВВ</v>
      </c>
      <c r="Q249" s="62" t="str">
        <f aca="false">VLOOKUP(Q$11,Графік!$I$5:$L$32,3,0)</f>
        <v>ВВ</v>
      </c>
      <c r="R249" s="62" t="str">
        <f aca="false">VLOOKUP(R$11,Графік!$I$5:$L$32,3,0)</f>
        <v>Р</v>
      </c>
      <c r="S249" s="62" t="str">
        <f aca="false">VLOOKUP(S$11,Графік!$I$5:$L$32,3,0)</f>
        <v>Р</v>
      </c>
      <c r="T249" s="62" t="str">
        <f aca="false">VLOOKUP(T$11,Графік!$I$5:$L$32,3,0)</f>
        <v>Р</v>
      </c>
      <c r="U249" s="62" t="str">
        <f aca="false">VLOOKUP(U$11,Графік!$I$5:$L$32,3,0)</f>
        <v>Р</v>
      </c>
      <c r="V249" s="62" t="str">
        <f aca="false">VLOOKUP(V$11,Графік!$I$5:$L$32,3,0)</f>
        <v>ВВ</v>
      </c>
      <c r="W249" s="62" t="str">
        <f aca="false">VLOOKUP(W$11,Графік!$I$5:$L$32,3,0)</f>
        <v>ВВ</v>
      </c>
      <c r="X249" s="62" t="str">
        <f aca="false">VLOOKUP(X$11,Графік!$I$5:$L$32,3,0)</f>
        <v>Р</v>
      </c>
      <c r="Y249" s="62" t="str">
        <f aca="false">VLOOKUP(Y$11,Графік!$I$5:$L$32,3,0)</f>
        <v>Р</v>
      </c>
      <c r="Z249" s="62" t="str">
        <f aca="false">VLOOKUP(Z$11,Графік!$I$5:$L$32,3,0)</f>
        <v>Р</v>
      </c>
      <c r="AA249" s="62" t="str">
        <f aca="false">VLOOKUP(AA$11,Графік!$I$5:$L$32,3,0)</f>
        <v>Р</v>
      </c>
      <c r="AB249" s="62" t="str">
        <f aca="false">VLOOKUP(AB$11,Графік!$I$5:$L$32,3,0)</f>
        <v>ВВ</v>
      </c>
      <c r="AC249" s="62" t="str">
        <f aca="false">VLOOKUP(AC$11,Графік!$I$5:$L$32,3,0)</f>
        <v>ВВ</v>
      </c>
      <c r="AD249" s="62" t="str">
        <f aca="false">VLOOKUP(AD$11,Графік!$I$5:$L$32,3,0)</f>
        <v>Р</v>
      </c>
      <c r="AE249" s="62" t="str">
        <f aca="false">VLOOKUP(AE$11,Графік!$I$5:$L$32,3,0)</f>
        <v>Р</v>
      </c>
      <c r="AF249" s="62" t="str">
        <f aca="false">VLOOKUP(AF$11,Графік!$I$5:$L$32,3,0)</f>
        <v>Р</v>
      </c>
      <c r="AG249" s="62" t="str">
        <f aca="false">VLOOKUP(AG$11,Графік!$I$5:$L$32,3,0)</f>
        <v>Р</v>
      </c>
      <c r="AH249" s="62"/>
      <c r="AI249" s="62"/>
      <c r="AJ249" s="62"/>
      <c r="AK249" s="93" t="n">
        <f aca="false">SUMIF($F249:$AJ252,"Р",$F250:$AJ250)</f>
        <v>160</v>
      </c>
      <c r="AL249" s="94" t="n">
        <f aca="false">SUMIF($F251:$AJ252,"НУ",$F252:$AJ252)</f>
        <v>0</v>
      </c>
      <c r="AM249" s="95" t="n">
        <f aca="false">SUMIF(F249:AJ252,"РВ",F250:AJ250)</f>
        <v>0</v>
      </c>
      <c r="AN249" s="96" t="n">
        <f aca="false">AK249+AL249+AM249</f>
        <v>160</v>
      </c>
      <c r="AO249" s="70" t="n">
        <f aca="false">COUNTIF($F249:$AJ252,"=Р")</f>
        <v>20</v>
      </c>
      <c r="AP249" s="97" t="n">
        <f aca="false">COUNTIF($F249:$AJ252,"=ВВ")</f>
        <v>8</v>
      </c>
      <c r="AQ249" s="97" t="n">
        <f aca="false">COUNTIF($F249:$AJ252,"=В")</f>
        <v>0</v>
      </c>
      <c r="AR249" s="98" t="n">
        <f aca="false">COUNTIF($F249:$AJ252,"=НА")</f>
        <v>0</v>
      </c>
      <c r="AS249" s="98" t="n">
        <f aca="false">COUNTIF(F249:AJ252,"=ТН")</f>
        <v>0</v>
      </c>
      <c r="AT249" s="98" t="n">
        <f aca="false">COUNTIF($F249:$AJ252,"=ВД")</f>
        <v>0</v>
      </c>
      <c r="AU249" s="98" t="n">
        <f aca="false">COUNTIF($F249:$AJ252,"=ВП")</f>
        <v>0</v>
      </c>
      <c r="AV249" s="98" t="n">
        <f aca="false">COUNTIF($F249:$AJ252,"=ДД")</f>
        <v>0</v>
      </c>
      <c r="AW249" s="98" t="n">
        <f aca="false">COUNTIF($F249:$AJ252,"=П")</f>
        <v>0</v>
      </c>
      <c r="AX249" s="98" t="n">
        <f aca="false">COUNTIF($F249:$AJ252,"=ПР")</f>
        <v>0</v>
      </c>
      <c r="AY249" s="99" t="n">
        <f aca="false">COUNTIF($F249:$AJ252,"=І")</f>
        <v>0</v>
      </c>
      <c r="AZ249" s="99" t="n">
        <f aca="false">COUNTIF($F249:$AJ252,"=НЗ")</f>
        <v>0</v>
      </c>
      <c r="BA249" s="73" t="str">
        <f aca="false">IF(C249&gt;1,Графік!$L$36,"")</f>
        <v/>
      </c>
    </row>
    <row r="250" customFormat="false" ht="12.75" hidden="false" customHeight="true" outlineLevel="0" collapsed="false">
      <c r="A250" s="57"/>
      <c r="B250" s="58"/>
      <c r="C250" s="102"/>
      <c r="D250" s="60"/>
      <c r="E250" s="100"/>
      <c r="F250" s="75" t="n">
        <f aca="false">IF(F249="Р",8,"")</f>
        <v>8</v>
      </c>
      <c r="G250" s="170" t="n">
        <f aca="false">IF(G249="Р",8,"")</f>
        <v>8</v>
      </c>
      <c r="H250" s="170" t="n">
        <f aca="false">IF(H249="Р",8,"")</f>
        <v>8</v>
      </c>
      <c r="I250" s="170" t="n">
        <f aca="false">IF(I249="Р",8,"")</f>
        <v>8</v>
      </c>
      <c r="J250" s="170" t="str">
        <f aca="false">IF(J249="Р",8,"")</f>
        <v/>
      </c>
      <c r="K250" s="170" t="str">
        <f aca="false">IF(K249="Р",8,"")</f>
        <v/>
      </c>
      <c r="L250" s="170" t="n">
        <f aca="false">IF(L249="Р",8,"")</f>
        <v>8</v>
      </c>
      <c r="M250" s="170" t="n">
        <f aca="false">IF(M249="Р",8,"")</f>
        <v>8</v>
      </c>
      <c r="N250" s="170" t="n">
        <f aca="false">IF(N249="Р",8,"")</f>
        <v>8</v>
      </c>
      <c r="O250" s="170" t="n">
        <f aca="false">IF(O249="Р",8,"")</f>
        <v>8</v>
      </c>
      <c r="P250" s="170" t="str">
        <f aca="false">IF(P249="Р",8,"")</f>
        <v/>
      </c>
      <c r="Q250" s="170" t="str">
        <f aca="false">IF(Q249="Р",8,"")</f>
        <v/>
      </c>
      <c r="R250" s="170" t="n">
        <f aca="false">IF(R249="Р",8,"")</f>
        <v>8</v>
      </c>
      <c r="S250" s="170" t="n">
        <f aca="false">IF(S249="Р",8,"")</f>
        <v>8</v>
      </c>
      <c r="T250" s="170" t="n">
        <f aca="false">IF(T249="Р",8,"")</f>
        <v>8</v>
      </c>
      <c r="U250" s="170" t="n">
        <f aca="false">IF(U249="Р",8,"")</f>
        <v>8</v>
      </c>
      <c r="V250" s="170" t="str">
        <f aca="false">IF(V249="Р",8,"")</f>
        <v/>
      </c>
      <c r="W250" s="170" t="str">
        <f aca="false">IF(W249="Р",8,"")</f>
        <v/>
      </c>
      <c r="X250" s="170" t="n">
        <f aca="false">IF(X249="Р",8,"")</f>
        <v>8</v>
      </c>
      <c r="Y250" s="170" t="n">
        <f aca="false">IF(Y249="Р",8,"")</f>
        <v>8</v>
      </c>
      <c r="Z250" s="170" t="n">
        <f aca="false">IF(Z249="Р",8,"")</f>
        <v>8</v>
      </c>
      <c r="AA250" s="170" t="n">
        <f aca="false">IF(AA249="Р",8,"")</f>
        <v>8</v>
      </c>
      <c r="AB250" s="170" t="str">
        <f aca="false">IF(AB249="Р",8,"")</f>
        <v/>
      </c>
      <c r="AC250" s="170" t="str">
        <f aca="false">IF(AC249="Р",8,"")</f>
        <v/>
      </c>
      <c r="AD250" s="170" t="n">
        <f aca="false">IF(AD249="Р",8,"")</f>
        <v>8</v>
      </c>
      <c r="AE250" s="170" t="n">
        <f aca="false">IF(AE249="Р",8,"")</f>
        <v>8</v>
      </c>
      <c r="AF250" s="170" t="n">
        <f aca="false">IF(AF249="Р",8,"")</f>
        <v>8</v>
      </c>
      <c r="AG250" s="170" t="n">
        <f aca="false">IF(AG249="Р",8,"")</f>
        <v>8</v>
      </c>
      <c r="AH250" s="170"/>
      <c r="AI250" s="170"/>
      <c r="AJ250" s="170"/>
      <c r="AK250" s="93"/>
      <c r="AL250" s="94"/>
      <c r="AM250" s="95"/>
      <c r="AN250" s="96"/>
      <c r="AO250" s="70"/>
      <c r="AP250" s="70"/>
      <c r="AQ250" s="70"/>
      <c r="AR250" s="98"/>
      <c r="AS250" s="98"/>
      <c r="AT250" s="98"/>
      <c r="AU250" s="98"/>
      <c r="AV250" s="98"/>
      <c r="AW250" s="98"/>
      <c r="AX250" s="98"/>
      <c r="AY250" s="99"/>
      <c r="AZ250" s="99"/>
      <c r="BA250" s="73"/>
    </row>
    <row r="251" customFormat="false" ht="12.75" hidden="false" customHeight="true" outlineLevel="0" collapsed="false">
      <c r="A251" s="57"/>
      <c r="B251" s="58"/>
      <c r="C251" s="102"/>
      <c r="D251" s="60"/>
      <c r="E251" s="100"/>
      <c r="F251" s="81" t="str">
        <f aca="false">IF(F252&gt;0,"НУ","")</f>
        <v/>
      </c>
      <c r="G251" s="183" t="str">
        <f aca="false">IF(G252&gt;0,"НУ","")</f>
        <v/>
      </c>
      <c r="H251" s="183" t="str">
        <f aca="false">IF(H252&gt;0,"НУ","")</f>
        <v/>
      </c>
      <c r="I251" s="183" t="str">
        <f aca="false">IF(I252&gt;0,"НУ","")</f>
        <v/>
      </c>
      <c r="J251" s="183" t="str">
        <f aca="false">IF(J252&gt;0,"НУ","")</f>
        <v/>
      </c>
      <c r="K251" s="183" t="str">
        <f aca="false">IF(K252&gt;0,"НУ","")</f>
        <v/>
      </c>
      <c r="L251" s="183" t="str">
        <f aca="false">IF(L252&gt;0,"НУ","")</f>
        <v/>
      </c>
      <c r="M251" s="183" t="str">
        <f aca="false">IF(M252&gt;0,"НУ","")</f>
        <v/>
      </c>
      <c r="N251" s="183" t="str">
        <f aca="false">IF(N252&gt;0,"НУ","")</f>
        <v/>
      </c>
      <c r="O251" s="183" t="str">
        <f aca="false">IF(O252&gt;0,"НУ","")</f>
        <v/>
      </c>
      <c r="P251" s="183" t="str">
        <f aca="false">IF(P252&gt;0,"НУ","")</f>
        <v/>
      </c>
      <c r="Q251" s="183" t="str">
        <f aca="false">IF(Q252&gt;0,"НУ","")</f>
        <v/>
      </c>
      <c r="R251" s="183" t="str">
        <f aca="false">IF(R252&gt;0,"НУ","")</f>
        <v/>
      </c>
      <c r="S251" s="183" t="str">
        <f aca="false">IF(S252&gt;0,"НУ","")</f>
        <v/>
      </c>
      <c r="T251" s="183" t="str">
        <f aca="false">IF(T252&gt;0,"НУ","")</f>
        <v/>
      </c>
      <c r="U251" s="183" t="str">
        <f aca="false">IF(U252&gt;0,"НУ","")</f>
        <v/>
      </c>
      <c r="V251" s="183" t="str">
        <f aca="false">IF(V252&gt;0,"НУ","")</f>
        <v/>
      </c>
      <c r="W251" s="183" t="str">
        <f aca="false">IF(W252&gt;0,"НУ","")</f>
        <v/>
      </c>
      <c r="X251" s="183" t="str">
        <f aca="false">IF(X252&gt;0,"НУ","")</f>
        <v/>
      </c>
      <c r="Y251" s="183" t="str">
        <f aca="false">IF(Y252&gt;0,"НУ","")</f>
        <v/>
      </c>
      <c r="Z251" s="183" t="str">
        <f aca="false">IF(Z252&gt;0,"НУ","")</f>
        <v/>
      </c>
      <c r="AA251" s="183" t="str">
        <f aca="false">IF(AA252&gt;0,"НУ","")</f>
        <v/>
      </c>
      <c r="AB251" s="183" t="str">
        <f aca="false">IF(AB252&gt;0,"НУ","")</f>
        <v/>
      </c>
      <c r="AC251" s="183" t="str">
        <f aca="false">IF(AC252&gt;0,"НУ","")</f>
        <v/>
      </c>
      <c r="AD251" s="183" t="str">
        <f aca="false">IF(AD252&gt;0,"НУ","")</f>
        <v/>
      </c>
      <c r="AE251" s="183" t="str">
        <f aca="false">IF(AE252&gt;0,"НУ","")</f>
        <v/>
      </c>
      <c r="AF251" s="183" t="str">
        <f aca="false">IF(AF252&gt;0,"НУ","")</f>
        <v/>
      </c>
      <c r="AG251" s="183" t="str">
        <f aca="false">IF(AG252&gt;0,"НУ","")</f>
        <v/>
      </c>
      <c r="AH251" s="183" t="str">
        <f aca="false">IF(AH252&gt;0,"НУ","")</f>
        <v/>
      </c>
      <c r="AI251" s="183" t="str">
        <f aca="false">IF(AI252&gt;0,"НУ","")</f>
        <v/>
      </c>
      <c r="AJ251" s="183" t="str">
        <f aca="false">IF(AJ252&gt;0,"НУ","")</f>
        <v/>
      </c>
      <c r="AK251" s="93"/>
      <c r="AL251" s="94"/>
      <c r="AM251" s="95"/>
      <c r="AN251" s="96"/>
      <c r="AO251" s="70"/>
      <c r="AP251" s="70"/>
      <c r="AQ251" s="70"/>
      <c r="AR251" s="98"/>
      <c r="AS251" s="98"/>
      <c r="AT251" s="98"/>
      <c r="AU251" s="98"/>
      <c r="AV251" s="98"/>
      <c r="AW251" s="98"/>
      <c r="AX251" s="98"/>
      <c r="AY251" s="99"/>
      <c r="AZ251" s="99"/>
      <c r="BA251" s="73"/>
    </row>
    <row r="252" customFormat="false" ht="13.5" hidden="false" customHeight="true" outlineLevel="0" collapsed="false">
      <c r="A252" s="57"/>
      <c r="B252" s="58"/>
      <c r="C252" s="102"/>
      <c r="D252" s="60"/>
      <c r="E252" s="101"/>
      <c r="F252" s="87"/>
      <c r="G252" s="187"/>
      <c r="H252" s="187"/>
      <c r="I252" s="187"/>
      <c r="J252" s="187"/>
      <c r="K252" s="187"/>
      <c r="L252" s="187"/>
      <c r="M252" s="187"/>
      <c r="N252" s="187"/>
      <c r="O252" s="187"/>
      <c r="P252" s="187"/>
      <c r="Q252" s="187"/>
      <c r="R252" s="187"/>
      <c r="S252" s="187"/>
      <c r="T252" s="187"/>
      <c r="U252" s="187"/>
      <c r="V252" s="187"/>
      <c r="W252" s="187"/>
      <c r="X252" s="187"/>
      <c r="Y252" s="187"/>
      <c r="Z252" s="187"/>
      <c r="AA252" s="187"/>
      <c r="AB252" s="187"/>
      <c r="AC252" s="187"/>
      <c r="AD252" s="187"/>
      <c r="AE252" s="187"/>
      <c r="AF252" s="187"/>
      <c r="AG252" s="187"/>
      <c r="AH252" s="187"/>
      <c r="AI252" s="187"/>
      <c r="AJ252" s="187"/>
      <c r="AK252" s="93"/>
      <c r="AL252" s="94"/>
      <c r="AM252" s="95"/>
      <c r="AN252" s="96"/>
      <c r="AO252" s="70"/>
      <c r="AP252" s="70"/>
      <c r="AQ252" s="70"/>
      <c r="AR252" s="98"/>
      <c r="AS252" s="98"/>
      <c r="AT252" s="98"/>
      <c r="AU252" s="98"/>
      <c r="AV252" s="98"/>
      <c r="AW252" s="98"/>
      <c r="AX252" s="98"/>
      <c r="AY252" s="99"/>
      <c r="AZ252" s="99"/>
      <c r="BA252" s="73"/>
    </row>
    <row r="253" customFormat="false" ht="12.75" hidden="false" customHeight="true" outlineLevel="0" collapsed="false">
      <c r="A253" s="57" t="n">
        <v>61</v>
      </c>
      <c r="B253" s="58" t="str">
        <f aca="false">IFERROR(VLOOKUP($C253,Списки!$A$1:$C$3999,2,0),"")</f>
        <v/>
      </c>
      <c r="C253" s="102"/>
      <c r="D253" s="60" t="str">
        <f aca="false">IFERROR(VLOOKUP($C253,Списки!$A$1:$C$3999,3,0),"")</f>
        <v/>
      </c>
      <c r="E253" s="92"/>
      <c r="F253" s="61" t="str">
        <f aca="false">VLOOKUP(F$11,Графік!$I$5:$L$32,3,0)</f>
        <v>Р</v>
      </c>
      <c r="G253" s="62" t="str">
        <f aca="false">VLOOKUP(G$11,Графік!$I$5:$L$32,3,0)</f>
        <v>Р</v>
      </c>
      <c r="H253" s="62" t="str">
        <f aca="false">VLOOKUP(H$11,Графік!$I$5:$L$32,3,0)</f>
        <v>Р</v>
      </c>
      <c r="I253" s="62" t="str">
        <f aca="false">VLOOKUP(I$11,Графік!$I$5:$L$32,3,0)</f>
        <v>Р</v>
      </c>
      <c r="J253" s="62" t="str">
        <f aca="false">VLOOKUP(J$11,Графік!$I$5:$L$32,3,0)</f>
        <v>ВВ</v>
      </c>
      <c r="K253" s="62" t="str">
        <f aca="false">VLOOKUP(K$11,Графік!$I$5:$L$32,3,0)</f>
        <v>ВВ</v>
      </c>
      <c r="L253" s="62" t="str">
        <f aca="false">VLOOKUP(L$11,Графік!$I$5:$L$32,3,0)</f>
        <v>Р</v>
      </c>
      <c r="M253" s="62" t="str">
        <f aca="false">VLOOKUP(M$11,Графік!$I$5:$L$32,3,0)</f>
        <v>Р</v>
      </c>
      <c r="N253" s="62" t="str">
        <f aca="false">VLOOKUP(N$11,Графік!$I$5:$L$32,3,0)</f>
        <v>Р</v>
      </c>
      <c r="O253" s="62" t="str">
        <f aca="false">VLOOKUP(O$11,Графік!$I$5:$L$32,3,0)</f>
        <v>Р</v>
      </c>
      <c r="P253" s="62" t="str">
        <f aca="false">VLOOKUP(P$11,Графік!$I$5:$L$32,3,0)</f>
        <v>ВВ</v>
      </c>
      <c r="Q253" s="62" t="str">
        <f aca="false">VLOOKUP(Q$11,Графік!$I$5:$L$32,3,0)</f>
        <v>ВВ</v>
      </c>
      <c r="R253" s="62" t="str">
        <f aca="false">VLOOKUP(R$11,Графік!$I$5:$L$32,3,0)</f>
        <v>Р</v>
      </c>
      <c r="S253" s="62" t="str">
        <f aca="false">VLOOKUP(S$11,Графік!$I$5:$L$32,3,0)</f>
        <v>Р</v>
      </c>
      <c r="T253" s="62" t="str">
        <f aca="false">VLOOKUP(T$11,Графік!$I$5:$L$32,3,0)</f>
        <v>Р</v>
      </c>
      <c r="U253" s="62" t="str">
        <f aca="false">VLOOKUP(U$11,Графік!$I$5:$L$32,3,0)</f>
        <v>Р</v>
      </c>
      <c r="V253" s="62" t="str">
        <f aca="false">VLOOKUP(V$11,Графік!$I$5:$L$32,3,0)</f>
        <v>ВВ</v>
      </c>
      <c r="W253" s="62" t="str">
        <f aca="false">VLOOKUP(W$11,Графік!$I$5:$L$32,3,0)</f>
        <v>ВВ</v>
      </c>
      <c r="X253" s="62" t="str">
        <f aca="false">VLOOKUP(X$11,Графік!$I$5:$L$32,3,0)</f>
        <v>Р</v>
      </c>
      <c r="Y253" s="62" t="str">
        <f aca="false">VLOOKUP(Y$11,Графік!$I$5:$L$32,3,0)</f>
        <v>Р</v>
      </c>
      <c r="Z253" s="62" t="str">
        <f aca="false">VLOOKUP(Z$11,Графік!$I$5:$L$32,3,0)</f>
        <v>Р</v>
      </c>
      <c r="AA253" s="62" t="str">
        <f aca="false">VLOOKUP(AA$11,Графік!$I$5:$L$32,3,0)</f>
        <v>Р</v>
      </c>
      <c r="AB253" s="62" t="str">
        <f aca="false">VLOOKUP(AB$11,Графік!$I$5:$L$32,3,0)</f>
        <v>ВВ</v>
      </c>
      <c r="AC253" s="62" t="str">
        <f aca="false">VLOOKUP(AC$11,Графік!$I$5:$L$32,3,0)</f>
        <v>ВВ</v>
      </c>
      <c r="AD253" s="62" t="str">
        <f aca="false">VLOOKUP(AD$11,Графік!$I$5:$L$32,3,0)</f>
        <v>Р</v>
      </c>
      <c r="AE253" s="62" t="str">
        <f aca="false">VLOOKUP(AE$11,Графік!$I$5:$L$32,3,0)</f>
        <v>Р</v>
      </c>
      <c r="AF253" s="62" t="str">
        <f aca="false">VLOOKUP(AF$11,Графік!$I$5:$L$32,3,0)</f>
        <v>Р</v>
      </c>
      <c r="AG253" s="62" t="str">
        <f aca="false">VLOOKUP(AG$11,Графік!$I$5:$L$32,3,0)</f>
        <v>Р</v>
      </c>
      <c r="AH253" s="62"/>
      <c r="AI253" s="62"/>
      <c r="AJ253" s="62"/>
      <c r="AK253" s="93" t="n">
        <f aca="false">SUMIF($F253:$AJ256,"Р",$F254:$AJ254)</f>
        <v>160</v>
      </c>
      <c r="AL253" s="94" t="n">
        <f aca="false">SUMIF($F255:$AJ256,"НУ",$F256:$AJ256)</f>
        <v>0</v>
      </c>
      <c r="AM253" s="95" t="n">
        <f aca="false">SUMIF(F253:AJ256,"РВ",F254:AJ254)</f>
        <v>0</v>
      </c>
      <c r="AN253" s="96" t="n">
        <f aca="false">AK253+AL253+AM253</f>
        <v>160</v>
      </c>
      <c r="AO253" s="70" t="n">
        <f aca="false">COUNTIF($F253:$AJ256,"=Р")</f>
        <v>20</v>
      </c>
      <c r="AP253" s="97" t="n">
        <f aca="false">COUNTIF($F253:$AJ256,"=ВВ")</f>
        <v>8</v>
      </c>
      <c r="AQ253" s="97" t="n">
        <f aca="false">COUNTIF($F253:$AJ256,"=В")</f>
        <v>0</v>
      </c>
      <c r="AR253" s="98" t="n">
        <f aca="false">COUNTIF($F253:$AJ256,"=НА")</f>
        <v>0</v>
      </c>
      <c r="AS253" s="98" t="n">
        <f aca="false">COUNTIF(F253:AJ256,"=ТН")</f>
        <v>0</v>
      </c>
      <c r="AT253" s="98" t="n">
        <f aca="false">COUNTIF($F253:$AJ256,"=ВД")</f>
        <v>0</v>
      </c>
      <c r="AU253" s="98" t="n">
        <f aca="false">COUNTIF($F253:$AJ256,"=ВП")</f>
        <v>0</v>
      </c>
      <c r="AV253" s="98" t="n">
        <f aca="false">COUNTIF($F253:$AJ256,"=ДД")</f>
        <v>0</v>
      </c>
      <c r="AW253" s="98" t="n">
        <f aca="false">COUNTIF($F253:$AJ256,"=П")</f>
        <v>0</v>
      </c>
      <c r="AX253" s="98" t="n">
        <f aca="false">COUNTIF($F253:$AJ256,"=ПР")</f>
        <v>0</v>
      </c>
      <c r="AY253" s="99" t="n">
        <f aca="false">COUNTIF($F253:$AJ256,"=І")</f>
        <v>0</v>
      </c>
      <c r="AZ253" s="99" t="n">
        <f aca="false">COUNTIF($F253:$AJ256,"=НЗ")</f>
        <v>0</v>
      </c>
      <c r="BA253" s="73" t="str">
        <f aca="false">IF(C253&gt;1,Графік!$L$36,"")</f>
        <v/>
      </c>
    </row>
    <row r="254" customFormat="false" ht="12.75" hidden="false" customHeight="true" outlineLevel="0" collapsed="false">
      <c r="A254" s="57"/>
      <c r="B254" s="58"/>
      <c r="C254" s="102"/>
      <c r="D254" s="60"/>
      <c r="E254" s="100"/>
      <c r="F254" s="75" t="n">
        <f aca="false">IF(F253="Р",8,"")</f>
        <v>8</v>
      </c>
      <c r="G254" s="170" t="n">
        <f aca="false">IF(G253="Р",8,"")</f>
        <v>8</v>
      </c>
      <c r="H254" s="170" t="n">
        <f aca="false">IF(H253="Р",8,"")</f>
        <v>8</v>
      </c>
      <c r="I254" s="170" t="n">
        <f aca="false">IF(I253="Р",8,"")</f>
        <v>8</v>
      </c>
      <c r="J254" s="170" t="str">
        <f aca="false">IF(J253="Р",8,"")</f>
        <v/>
      </c>
      <c r="K254" s="170" t="str">
        <f aca="false">IF(K253="Р",8,"")</f>
        <v/>
      </c>
      <c r="L254" s="170" t="n">
        <f aca="false">IF(L253="Р",8,"")</f>
        <v>8</v>
      </c>
      <c r="M254" s="170" t="n">
        <f aca="false">IF(M253="Р",8,"")</f>
        <v>8</v>
      </c>
      <c r="N254" s="170" t="n">
        <f aca="false">IF(N253="Р",8,"")</f>
        <v>8</v>
      </c>
      <c r="O254" s="170" t="n">
        <f aca="false">IF(O253="Р",8,"")</f>
        <v>8</v>
      </c>
      <c r="P254" s="170" t="str">
        <f aca="false">IF(P253="Р",8,"")</f>
        <v/>
      </c>
      <c r="Q254" s="170" t="str">
        <f aca="false">IF(Q253="Р",8,"")</f>
        <v/>
      </c>
      <c r="R254" s="170" t="n">
        <f aca="false">IF(R253="Р",8,"")</f>
        <v>8</v>
      </c>
      <c r="S254" s="170" t="n">
        <f aca="false">IF(S253="Р",8,"")</f>
        <v>8</v>
      </c>
      <c r="T254" s="170" t="n">
        <f aca="false">IF(T253="Р",8,"")</f>
        <v>8</v>
      </c>
      <c r="U254" s="170" t="n">
        <f aca="false">IF(U253="Р",8,"")</f>
        <v>8</v>
      </c>
      <c r="V254" s="170" t="str">
        <f aca="false">IF(V253="Р",8,"")</f>
        <v/>
      </c>
      <c r="W254" s="170" t="str">
        <f aca="false">IF(W253="Р",8,"")</f>
        <v/>
      </c>
      <c r="X254" s="170" t="n">
        <f aca="false">IF(X253="Р",8,"")</f>
        <v>8</v>
      </c>
      <c r="Y254" s="170" t="n">
        <f aca="false">IF(Y253="Р",8,"")</f>
        <v>8</v>
      </c>
      <c r="Z254" s="170" t="n">
        <f aca="false">IF(Z253="Р",8,"")</f>
        <v>8</v>
      </c>
      <c r="AA254" s="170" t="n">
        <f aca="false">IF(AA253="Р",8,"")</f>
        <v>8</v>
      </c>
      <c r="AB254" s="170" t="str">
        <f aca="false">IF(AB253="Р",8,"")</f>
        <v/>
      </c>
      <c r="AC254" s="170" t="str">
        <f aca="false">IF(AC253="Р",8,"")</f>
        <v/>
      </c>
      <c r="AD254" s="170" t="n">
        <f aca="false">IF(AD253="Р",8,"")</f>
        <v>8</v>
      </c>
      <c r="AE254" s="170" t="n">
        <f aca="false">IF(AE253="Р",8,"")</f>
        <v>8</v>
      </c>
      <c r="AF254" s="170" t="n">
        <f aca="false">IF(AF253="Р",8,"")</f>
        <v>8</v>
      </c>
      <c r="AG254" s="170" t="n">
        <f aca="false">IF(AG253="Р",8,"")</f>
        <v>8</v>
      </c>
      <c r="AH254" s="170"/>
      <c r="AI254" s="170"/>
      <c r="AJ254" s="170"/>
      <c r="AK254" s="93"/>
      <c r="AL254" s="94"/>
      <c r="AM254" s="95"/>
      <c r="AN254" s="96"/>
      <c r="AO254" s="70"/>
      <c r="AP254" s="70"/>
      <c r="AQ254" s="70"/>
      <c r="AR254" s="98"/>
      <c r="AS254" s="98"/>
      <c r="AT254" s="98"/>
      <c r="AU254" s="98"/>
      <c r="AV254" s="98"/>
      <c r="AW254" s="98"/>
      <c r="AX254" s="98"/>
      <c r="AY254" s="99"/>
      <c r="AZ254" s="99"/>
      <c r="BA254" s="73"/>
    </row>
    <row r="255" customFormat="false" ht="12.75" hidden="false" customHeight="true" outlineLevel="0" collapsed="false">
      <c r="A255" s="57"/>
      <c r="B255" s="58"/>
      <c r="C255" s="102"/>
      <c r="D255" s="60"/>
      <c r="E255" s="100"/>
      <c r="F255" s="81" t="str">
        <f aca="false">IF(F256&gt;0,"НУ","")</f>
        <v/>
      </c>
      <c r="G255" s="183" t="str">
        <f aca="false">IF(G256&gt;0,"НУ","")</f>
        <v/>
      </c>
      <c r="H255" s="183" t="str">
        <f aca="false">IF(H256&gt;0,"НУ","")</f>
        <v/>
      </c>
      <c r="I255" s="183" t="str">
        <f aca="false">IF(I256&gt;0,"НУ","")</f>
        <v/>
      </c>
      <c r="J255" s="183" t="str">
        <f aca="false">IF(J256&gt;0,"НУ","")</f>
        <v/>
      </c>
      <c r="K255" s="183" t="str">
        <f aca="false">IF(K256&gt;0,"НУ","")</f>
        <v/>
      </c>
      <c r="L255" s="183" t="str">
        <f aca="false">IF(L256&gt;0,"НУ","")</f>
        <v/>
      </c>
      <c r="M255" s="183" t="str">
        <f aca="false">IF(M256&gt;0,"НУ","")</f>
        <v/>
      </c>
      <c r="N255" s="183" t="str">
        <f aca="false">IF(N256&gt;0,"НУ","")</f>
        <v/>
      </c>
      <c r="O255" s="183" t="str">
        <f aca="false">IF(O256&gt;0,"НУ","")</f>
        <v/>
      </c>
      <c r="P255" s="183" t="str">
        <f aca="false">IF(P256&gt;0,"НУ","")</f>
        <v/>
      </c>
      <c r="Q255" s="183" t="str">
        <f aca="false">IF(Q256&gt;0,"НУ","")</f>
        <v/>
      </c>
      <c r="R255" s="183" t="str">
        <f aca="false">IF(R256&gt;0,"НУ","")</f>
        <v/>
      </c>
      <c r="S255" s="183" t="str">
        <f aca="false">IF(S256&gt;0,"НУ","")</f>
        <v/>
      </c>
      <c r="T255" s="183" t="str">
        <f aca="false">IF(T256&gt;0,"НУ","")</f>
        <v/>
      </c>
      <c r="U255" s="183" t="str">
        <f aca="false">IF(U256&gt;0,"НУ","")</f>
        <v/>
      </c>
      <c r="V255" s="183" t="str">
        <f aca="false">IF(V256&gt;0,"НУ","")</f>
        <v/>
      </c>
      <c r="W255" s="183" t="str">
        <f aca="false">IF(W256&gt;0,"НУ","")</f>
        <v/>
      </c>
      <c r="X255" s="183" t="str">
        <f aca="false">IF(X256&gt;0,"НУ","")</f>
        <v/>
      </c>
      <c r="Y255" s="183" t="str">
        <f aca="false">IF(Y256&gt;0,"НУ","")</f>
        <v/>
      </c>
      <c r="Z255" s="183" t="str">
        <f aca="false">IF(Z256&gt;0,"НУ","")</f>
        <v/>
      </c>
      <c r="AA255" s="183" t="str">
        <f aca="false">IF(AA256&gt;0,"НУ","")</f>
        <v/>
      </c>
      <c r="AB255" s="183" t="str">
        <f aca="false">IF(AB256&gt;0,"НУ","")</f>
        <v/>
      </c>
      <c r="AC255" s="183" t="str">
        <f aca="false">IF(AC256&gt;0,"НУ","")</f>
        <v/>
      </c>
      <c r="AD255" s="183" t="str">
        <f aca="false">IF(AD256&gt;0,"НУ","")</f>
        <v/>
      </c>
      <c r="AE255" s="183" t="str">
        <f aca="false">IF(AE256&gt;0,"НУ","")</f>
        <v/>
      </c>
      <c r="AF255" s="183" t="str">
        <f aca="false">IF(AF256&gt;0,"НУ","")</f>
        <v/>
      </c>
      <c r="AG255" s="183" t="str">
        <f aca="false">IF(AG256&gt;0,"НУ","")</f>
        <v/>
      </c>
      <c r="AH255" s="183" t="str">
        <f aca="false">IF(AH256&gt;0,"НУ","")</f>
        <v/>
      </c>
      <c r="AI255" s="183" t="str">
        <f aca="false">IF(AI256&gt;0,"НУ","")</f>
        <v/>
      </c>
      <c r="AJ255" s="183" t="str">
        <f aca="false">IF(AJ256&gt;0,"НУ","")</f>
        <v/>
      </c>
      <c r="AK255" s="93"/>
      <c r="AL255" s="94"/>
      <c r="AM255" s="95"/>
      <c r="AN255" s="96"/>
      <c r="AO255" s="70"/>
      <c r="AP255" s="70"/>
      <c r="AQ255" s="70"/>
      <c r="AR255" s="98"/>
      <c r="AS255" s="98"/>
      <c r="AT255" s="98"/>
      <c r="AU255" s="98"/>
      <c r="AV255" s="98"/>
      <c r="AW255" s="98"/>
      <c r="AX255" s="98"/>
      <c r="AY255" s="99"/>
      <c r="AZ255" s="99"/>
      <c r="BA255" s="73"/>
    </row>
    <row r="256" customFormat="false" ht="13.5" hidden="false" customHeight="true" outlineLevel="0" collapsed="false">
      <c r="A256" s="57"/>
      <c r="B256" s="58"/>
      <c r="C256" s="102"/>
      <c r="D256" s="60"/>
      <c r="E256" s="101"/>
      <c r="F256" s="87"/>
      <c r="G256" s="187"/>
      <c r="H256" s="187"/>
      <c r="I256" s="187"/>
      <c r="J256" s="187"/>
      <c r="K256" s="187"/>
      <c r="L256" s="187"/>
      <c r="M256" s="187"/>
      <c r="N256" s="187"/>
      <c r="O256" s="187"/>
      <c r="P256" s="187"/>
      <c r="Q256" s="187"/>
      <c r="R256" s="187"/>
      <c r="S256" s="187"/>
      <c r="T256" s="187"/>
      <c r="U256" s="187"/>
      <c r="V256" s="187"/>
      <c r="W256" s="187"/>
      <c r="X256" s="187"/>
      <c r="Y256" s="187"/>
      <c r="Z256" s="187"/>
      <c r="AA256" s="187"/>
      <c r="AB256" s="187"/>
      <c r="AC256" s="187"/>
      <c r="AD256" s="187"/>
      <c r="AE256" s="187"/>
      <c r="AF256" s="187"/>
      <c r="AG256" s="187"/>
      <c r="AH256" s="187"/>
      <c r="AI256" s="187"/>
      <c r="AJ256" s="187"/>
      <c r="AK256" s="93"/>
      <c r="AL256" s="94"/>
      <c r="AM256" s="95"/>
      <c r="AN256" s="96"/>
      <c r="AO256" s="70"/>
      <c r="AP256" s="70"/>
      <c r="AQ256" s="70"/>
      <c r="AR256" s="98"/>
      <c r="AS256" s="98"/>
      <c r="AT256" s="98"/>
      <c r="AU256" s="98"/>
      <c r="AV256" s="98"/>
      <c r="AW256" s="98"/>
      <c r="AX256" s="98"/>
      <c r="AY256" s="99"/>
      <c r="AZ256" s="99"/>
      <c r="BA256" s="73"/>
    </row>
    <row r="257" customFormat="false" ht="12.75" hidden="false" customHeight="true" outlineLevel="0" collapsed="false">
      <c r="A257" s="57" t="n">
        <v>62</v>
      </c>
      <c r="B257" s="58" t="str">
        <f aca="false">IFERROR(VLOOKUP($C257,Списки!$A$1:$C$3999,2,0),"")</f>
        <v/>
      </c>
      <c r="C257" s="102"/>
      <c r="D257" s="60" t="str">
        <f aca="false">IFERROR(VLOOKUP($C257,Списки!$A$1:$C$3999,3,0),"")</f>
        <v/>
      </c>
      <c r="E257" s="92"/>
      <c r="F257" s="61" t="str">
        <f aca="false">VLOOKUP(F$11,Графік!$I$5:$L$32,3,0)</f>
        <v>Р</v>
      </c>
      <c r="G257" s="62" t="str">
        <f aca="false">VLOOKUP(G$11,Графік!$I$5:$L$32,3,0)</f>
        <v>Р</v>
      </c>
      <c r="H257" s="62" t="str">
        <f aca="false">VLOOKUP(H$11,Графік!$I$5:$L$32,3,0)</f>
        <v>Р</v>
      </c>
      <c r="I257" s="62" t="str">
        <f aca="false">VLOOKUP(I$11,Графік!$I$5:$L$32,3,0)</f>
        <v>Р</v>
      </c>
      <c r="J257" s="62" t="str">
        <f aca="false">VLOOKUP(J$11,Графік!$I$5:$L$32,3,0)</f>
        <v>ВВ</v>
      </c>
      <c r="K257" s="62" t="str">
        <f aca="false">VLOOKUP(K$11,Графік!$I$5:$L$32,3,0)</f>
        <v>ВВ</v>
      </c>
      <c r="L257" s="62" t="str">
        <f aca="false">VLOOKUP(L$11,Графік!$I$5:$L$32,3,0)</f>
        <v>Р</v>
      </c>
      <c r="M257" s="62" t="str">
        <f aca="false">VLOOKUP(M$11,Графік!$I$5:$L$32,3,0)</f>
        <v>Р</v>
      </c>
      <c r="N257" s="62" t="str">
        <f aca="false">VLOOKUP(N$11,Графік!$I$5:$L$32,3,0)</f>
        <v>Р</v>
      </c>
      <c r="O257" s="62" t="str">
        <f aca="false">VLOOKUP(O$11,Графік!$I$5:$L$32,3,0)</f>
        <v>Р</v>
      </c>
      <c r="P257" s="62" t="str">
        <f aca="false">VLOOKUP(P$11,Графік!$I$5:$L$32,3,0)</f>
        <v>ВВ</v>
      </c>
      <c r="Q257" s="62" t="str">
        <f aca="false">VLOOKUP(Q$11,Графік!$I$5:$L$32,3,0)</f>
        <v>ВВ</v>
      </c>
      <c r="R257" s="62" t="str">
        <f aca="false">VLOOKUP(R$11,Графік!$I$5:$L$32,3,0)</f>
        <v>Р</v>
      </c>
      <c r="S257" s="62" t="str">
        <f aca="false">VLOOKUP(S$11,Графік!$I$5:$L$32,3,0)</f>
        <v>Р</v>
      </c>
      <c r="T257" s="62" t="str">
        <f aca="false">VLOOKUP(T$11,Графік!$I$5:$L$32,3,0)</f>
        <v>Р</v>
      </c>
      <c r="U257" s="62" t="str">
        <f aca="false">VLOOKUP(U$11,Графік!$I$5:$L$32,3,0)</f>
        <v>Р</v>
      </c>
      <c r="V257" s="62" t="str">
        <f aca="false">VLOOKUP(V$11,Графік!$I$5:$L$32,3,0)</f>
        <v>ВВ</v>
      </c>
      <c r="W257" s="62" t="str">
        <f aca="false">VLOOKUP(W$11,Графік!$I$5:$L$32,3,0)</f>
        <v>ВВ</v>
      </c>
      <c r="X257" s="62" t="str">
        <f aca="false">VLOOKUP(X$11,Графік!$I$5:$L$32,3,0)</f>
        <v>Р</v>
      </c>
      <c r="Y257" s="62" t="str">
        <f aca="false">VLOOKUP(Y$11,Графік!$I$5:$L$32,3,0)</f>
        <v>Р</v>
      </c>
      <c r="Z257" s="62" t="str">
        <f aca="false">VLOOKUP(Z$11,Графік!$I$5:$L$32,3,0)</f>
        <v>Р</v>
      </c>
      <c r="AA257" s="62" t="str">
        <f aca="false">VLOOKUP(AA$11,Графік!$I$5:$L$32,3,0)</f>
        <v>Р</v>
      </c>
      <c r="AB257" s="62" t="str">
        <f aca="false">VLOOKUP(AB$11,Графік!$I$5:$L$32,3,0)</f>
        <v>ВВ</v>
      </c>
      <c r="AC257" s="62" t="str">
        <f aca="false">VLOOKUP(AC$11,Графік!$I$5:$L$32,3,0)</f>
        <v>ВВ</v>
      </c>
      <c r="AD257" s="62" t="str">
        <f aca="false">VLOOKUP(AD$11,Графік!$I$5:$L$32,3,0)</f>
        <v>Р</v>
      </c>
      <c r="AE257" s="62" t="str">
        <f aca="false">VLOOKUP(AE$11,Графік!$I$5:$L$32,3,0)</f>
        <v>Р</v>
      </c>
      <c r="AF257" s="62" t="str">
        <f aca="false">VLOOKUP(AF$11,Графік!$I$5:$L$32,3,0)</f>
        <v>Р</v>
      </c>
      <c r="AG257" s="62" t="str">
        <f aca="false">VLOOKUP(AG$11,Графік!$I$5:$L$32,3,0)</f>
        <v>Р</v>
      </c>
      <c r="AH257" s="62"/>
      <c r="AI257" s="62"/>
      <c r="AJ257" s="62"/>
      <c r="AK257" s="93" t="n">
        <f aca="false">SUMIF($F257:$AJ260,"Р",$F258:$AJ258)</f>
        <v>160</v>
      </c>
      <c r="AL257" s="94" t="n">
        <f aca="false">SUMIF($F259:$AJ260,"НУ",$F260:$AJ260)</f>
        <v>0</v>
      </c>
      <c r="AM257" s="95" t="n">
        <f aca="false">SUMIF(F257:AJ260,"РВ",F258:AJ258)</f>
        <v>0</v>
      </c>
      <c r="AN257" s="96" t="n">
        <f aca="false">AK257+AL257+AM257</f>
        <v>160</v>
      </c>
      <c r="AO257" s="70" t="n">
        <f aca="false">COUNTIF($F257:$AJ260,"=Р")</f>
        <v>20</v>
      </c>
      <c r="AP257" s="97" t="n">
        <f aca="false">COUNTIF($F257:$AJ260,"=ВВ")</f>
        <v>8</v>
      </c>
      <c r="AQ257" s="97" t="n">
        <f aca="false">COUNTIF($F257:$AJ260,"=В")</f>
        <v>0</v>
      </c>
      <c r="AR257" s="98" t="n">
        <f aca="false">COUNTIF($F257:$AJ260,"=НА")</f>
        <v>0</v>
      </c>
      <c r="AS257" s="98" t="n">
        <f aca="false">COUNTIF(F257:AJ260,"=ТН")</f>
        <v>0</v>
      </c>
      <c r="AT257" s="98" t="n">
        <f aca="false">COUNTIF($F257:$AJ260,"=ВД")</f>
        <v>0</v>
      </c>
      <c r="AU257" s="98" t="n">
        <f aca="false">COUNTIF($F257:$AJ260,"=ВП")</f>
        <v>0</v>
      </c>
      <c r="AV257" s="98" t="n">
        <f aca="false">COUNTIF($F257:$AJ260,"=ДД")</f>
        <v>0</v>
      </c>
      <c r="AW257" s="98" t="n">
        <f aca="false">COUNTIF($F257:$AJ260,"=П")</f>
        <v>0</v>
      </c>
      <c r="AX257" s="98" t="n">
        <f aca="false">COUNTIF($F257:$AJ260,"=ПР")</f>
        <v>0</v>
      </c>
      <c r="AY257" s="99" t="n">
        <f aca="false">COUNTIF($F257:$AJ260,"=І")</f>
        <v>0</v>
      </c>
      <c r="AZ257" s="99" t="n">
        <f aca="false">COUNTIF($F257:$AJ260,"=НЗ")</f>
        <v>0</v>
      </c>
      <c r="BA257" s="73" t="str">
        <f aca="false">IF(C257&gt;1,Графік!$L$36,"")</f>
        <v/>
      </c>
    </row>
    <row r="258" customFormat="false" ht="12.75" hidden="false" customHeight="true" outlineLevel="0" collapsed="false">
      <c r="A258" s="57"/>
      <c r="B258" s="58"/>
      <c r="C258" s="102"/>
      <c r="D258" s="60"/>
      <c r="E258" s="100"/>
      <c r="F258" s="75" t="n">
        <f aca="false">IF(F257="Р",8,"")</f>
        <v>8</v>
      </c>
      <c r="G258" s="170" t="n">
        <f aca="false">IF(G257="Р",8,"")</f>
        <v>8</v>
      </c>
      <c r="H258" s="170" t="n">
        <f aca="false">IF(H257="Р",8,"")</f>
        <v>8</v>
      </c>
      <c r="I258" s="170" t="n">
        <f aca="false">IF(I257="Р",8,"")</f>
        <v>8</v>
      </c>
      <c r="J258" s="170" t="str">
        <f aca="false">IF(J257="Р",8,"")</f>
        <v/>
      </c>
      <c r="K258" s="170" t="str">
        <f aca="false">IF(K257="Р",8,"")</f>
        <v/>
      </c>
      <c r="L258" s="170" t="n">
        <f aca="false">IF(L257="Р",8,"")</f>
        <v>8</v>
      </c>
      <c r="M258" s="170" t="n">
        <f aca="false">IF(M257="Р",8,"")</f>
        <v>8</v>
      </c>
      <c r="N258" s="170" t="n">
        <f aca="false">IF(N257="Р",8,"")</f>
        <v>8</v>
      </c>
      <c r="O258" s="170" t="n">
        <f aca="false">IF(O257="Р",8,"")</f>
        <v>8</v>
      </c>
      <c r="P258" s="170" t="str">
        <f aca="false">IF(P257="Р",8,"")</f>
        <v/>
      </c>
      <c r="Q258" s="170" t="str">
        <f aca="false">IF(Q257="Р",8,"")</f>
        <v/>
      </c>
      <c r="R258" s="170" t="n">
        <f aca="false">IF(R257="Р",8,"")</f>
        <v>8</v>
      </c>
      <c r="S258" s="170" t="n">
        <f aca="false">IF(S257="Р",8,"")</f>
        <v>8</v>
      </c>
      <c r="T258" s="170" t="n">
        <f aca="false">IF(T257="Р",8,"")</f>
        <v>8</v>
      </c>
      <c r="U258" s="170" t="n">
        <f aca="false">IF(U257="Р",8,"")</f>
        <v>8</v>
      </c>
      <c r="V258" s="170" t="str">
        <f aca="false">IF(V257="Р",8,"")</f>
        <v/>
      </c>
      <c r="W258" s="170" t="str">
        <f aca="false">IF(W257="Р",8,"")</f>
        <v/>
      </c>
      <c r="X258" s="170" t="n">
        <f aca="false">IF(X257="Р",8,"")</f>
        <v>8</v>
      </c>
      <c r="Y258" s="170" t="n">
        <f aca="false">IF(Y257="Р",8,"")</f>
        <v>8</v>
      </c>
      <c r="Z258" s="170" t="n">
        <f aca="false">IF(Z257="Р",8,"")</f>
        <v>8</v>
      </c>
      <c r="AA258" s="170" t="n">
        <f aca="false">IF(AA257="Р",8,"")</f>
        <v>8</v>
      </c>
      <c r="AB258" s="170" t="str">
        <f aca="false">IF(AB257="Р",8,"")</f>
        <v/>
      </c>
      <c r="AC258" s="170" t="str">
        <f aca="false">IF(AC257="Р",8,"")</f>
        <v/>
      </c>
      <c r="AD258" s="170" t="n">
        <f aca="false">IF(AD257="Р",8,"")</f>
        <v>8</v>
      </c>
      <c r="AE258" s="170" t="n">
        <f aca="false">IF(AE257="Р",8,"")</f>
        <v>8</v>
      </c>
      <c r="AF258" s="170" t="n">
        <f aca="false">IF(AF257="Р",8,"")</f>
        <v>8</v>
      </c>
      <c r="AG258" s="170" t="n">
        <f aca="false">IF(AG257="Р",8,"")</f>
        <v>8</v>
      </c>
      <c r="AH258" s="170"/>
      <c r="AI258" s="170"/>
      <c r="AJ258" s="170"/>
      <c r="AK258" s="93"/>
      <c r="AL258" s="94"/>
      <c r="AM258" s="95"/>
      <c r="AN258" s="96"/>
      <c r="AO258" s="70"/>
      <c r="AP258" s="70"/>
      <c r="AQ258" s="70"/>
      <c r="AR258" s="98"/>
      <c r="AS258" s="98"/>
      <c r="AT258" s="98"/>
      <c r="AU258" s="98"/>
      <c r="AV258" s="98"/>
      <c r="AW258" s="98"/>
      <c r="AX258" s="98"/>
      <c r="AY258" s="99"/>
      <c r="AZ258" s="99"/>
      <c r="BA258" s="73"/>
    </row>
    <row r="259" customFormat="false" ht="12.75" hidden="false" customHeight="true" outlineLevel="0" collapsed="false">
      <c r="A259" s="57"/>
      <c r="B259" s="58"/>
      <c r="C259" s="102"/>
      <c r="D259" s="60"/>
      <c r="E259" s="100"/>
      <c r="F259" s="81" t="str">
        <f aca="false">IF(F260&gt;0,"НУ","")</f>
        <v/>
      </c>
      <c r="G259" s="183" t="str">
        <f aca="false">IF(G260&gt;0,"НУ","")</f>
        <v/>
      </c>
      <c r="H259" s="183" t="str">
        <f aca="false">IF(H260&gt;0,"НУ","")</f>
        <v/>
      </c>
      <c r="I259" s="183" t="str">
        <f aca="false">IF(I260&gt;0,"НУ","")</f>
        <v/>
      </c>
      <c r="J259" s="183" t="str">
        <f aca="false">IF(J260&gt;0,"НУ","")</f>
        <v/>
      </c>
      <c r="K259" s="183" t="str">
        <f aca="false">IF(K260&gt;0,"НУ","")</f>
        <v/>
      </c>
      <c r="L259" s="183" t="str">
        <f aca="false">IF(L260&gt;0,"НУ","")</f>
        <v/>
      </c>
      <c r="M259" s="183" t="str">
        <f aca="false">IF(M260&gt;0,"НУ","")</f>
        <v/>
      </c>
      <c r="N259" s="183" t="str">
        <f aca="false">IF(N260&gt;0,"НУ","")</f>
        <v/>
      </c>
      <c r="O259" s="183" t="str">
        <f aca="false">IF(O260&gt;0,"НУ","")</f>
        <v/>
      </c>
      <c r="P259" s="183" t="str">
        <f aca="false">IF(P260&gt;0,"НУ","")</f>
        <v/>
      </c>
      <c r="Q259" s="183" t="str">
        <f aca="false">IF(Q260&gt;0,"НУ","")</f>
        <v/>
      </c>
      <c r="R259" s="183" t="str">
        <f aca="false">IF(R260&gt;0,"НУ","")</f>
        <v/>
      </c>
      <c r="S259" s="183" t="str">
        <f aca="false">IF(S260&gt;0,"НУ","")</f>
        <v/>
      </c>
      <c r="T259" s="183" t="str">
        <f aca="false">IF(T260&gt;0,"НУ","")</f>
        <v/>
      </c>
      <c r="U259" s="183" t="str">
        <f aca="false">IF(U260&gt;0,"НУ","")</f>
        <v/>
      </c>
      <c r="V259" s="183" t="str">
        <f aca="false">IF(V260&gt;0,"НУ","")</f>
        <v/>
      </c>
      <c r="W259" s="183" t="str">
        <f aca="false">IF(W260&gt;0,"НУ","")</f>
        <v/>
      </c>
      <c r="X259" s="183" t="str">
        <f aca="false">IF(X260&gt;0,"НУ","")</f>
        <v/>
      </c>
      <c r="Y259" s="183" t="str">
        <f aca="false">IF(Y260&gt;0,"НУ","")</f>
        <v/>
      </c>
      <c r="Z259" s="183" t="str">
        <f aca="false">IF(Z260&gt;0,"НУ","")</f>
        <v/>
      </c>
      <c r="AA259" s="183" t="str">
        <f aca="false">IF(AA260&gt;0,"НУ","")</f>
        <v/>
      </c>
      <c r="AB259" s="183" t="str">
        <f aca="false">IF(AB260&gt;0,"НУ","")</f>
        <v/>
      </c>
      <c r="AC259" s="183" t="str">
        <f aca="false">IF(AC260&gt;0,"НУ","")</f>
        <v/>
      </c>
      <c r="AD259" s="183" t="str">
        <f aca="false">IF(AD260&gt;0,"НУ","")</f>
        <v/>
      </c>
      <c r="AE259" s="183" t="str">
        <f aca="false">IF(AE260&gt;0,"НУ","")</f>
        <v/>
      </c>
      <c r="AF259" s="183" t="str">
        <f aca="false">IF(AF260&gt;0,"НУ","")</f>
        <v/>
      </c>
      <c r="AG259" s="183" t="str">
        <f aca="false">IF(AG260&gt;0,"НУ","")</f>
        <v/>
      </c>
      <c r="AH259" s="183" t="str">
        <f aca="false">IF(AH260&gt;0,"НУ","")</f>
        <v/>
      </c>
      <c r="AI259" s="183" t="str">
        <f aca="false">IF(AI260&gt;0,"НУ","")</f>
        <v/>
      </c>
      <c r="AJ259" s="183" t="str">
        <f aca="false">IF(AJ260&gt;0,"НУ","")</f>
        <v/>
      </c>
      <c r="AK259" s="93"/>
      <c r="AL259" s="94"/>
      <c r="AM259" s="95"/>
      <c r="AN259" s="96"/>
      <c r="AO259" s="70"/>
      <c r="AP259" s="70"/>
      <c r="AQ259" s="70"/>
      <c r="AR259" s="98"/>
      <c r="AS259" s="98"/>
      <c r="AT259" s="98"/>
      <c r="AU259" s="98"/>
      <c r="AV259" s="98"/>
      <c r="AW259" s="98"/>
      <c r="AX259" s="98"/>
      <c r="AY259" s="99"/>
      <c r="AZ259" s="99"/>
      <c r="BA259" s="73"/>
    </row>
    <row r="260" customFormat="false" ht="13.5" hidden="false" customHeight="true" outlineLevel="0" collapsed="false">
      <c r="A260" s="57"/>
      <c r="B260" s="58"/>
      <c r="C260" s="102"/>
      <c r="D260" s="60"/>
      <c r="E260" s="101"/>
      <c r="F260" s="87"/>
      <c r="G260" s="187"/>
      <c r="H260" s="187"/>
      <c r="I260" s="187"/>
      <c r="J260" s="187"/>
      <c r="K260" s="187"/>
      <c r="L260" s="187"/>
      <c r="M260" s="187"/>
      <c r="N260" s="187"/>
      <c r="O260" s="187"/>
      <c r="P260" s="187"/>
      <c r="Q260" s="187"/>
      <c r="R260" s="187"/>
      <c r="S260" s="187"/>
      <c r="T260" s="187"/>
      <c r="U260" s="187"/>
      <c r="V260" s="187"/>
      <c r="W260" s="187"/>
      <c r="X260" s="187"/>
      <c r="Y260" s="187"/>
      <c r="Z260" s="187"/>
      <c r="AA260" s="187"/>
      <c r="AB260" s="187"/>
      <c r="AC260" s="187"/>
      <c r="AD260" s="187"/>
      <c r="AE260" s="187"/>
      <c r="AF260" s="187"/>
      <c r="AG260" s="187"/>
      <c r="AH260" s="187"/>
      <c r="AI260" s="187"/>
      <c r="AJ260" s="187"/>
      <c r="AK260" s="93"/>
      <c r="AL260" s="94"/>
      <c r="AM260" s="95"/>
      <c r="AN260" s="96"/>
      <c r="AO260" s="70"/>
      <c r="AP260" s="70"/>
      <c r="AQ260" s="70"/>
      <c r="AR260" s="98"/>
      <c r="AS260" s="98"/>
      <c r="AT260" s="98"/>
      <c r="AU260" s="98"/>
      <c r="AV260" s="98"/>
      <c r="AW260" s="98"/>
      <c r="AX260" s="98"/>
      <c r="AY260" s="99"/>
      <c r="AZ260" s="99"/>
      <c r="BA260" s="73"/>
    </row>
    <row r="261" customFormat="false" ht="12.75" hidden="false" customHeight="true" outlineLevel="0" collapsed="false">
      <c r="A261" s="57" t="n">
        <v>63</v>
      </c>
      <c r="B261" s="58" t="str">
        <f aca="false">IFERROR(VLOOKUP($C261,Списки!$A$1:$C$3999,2,0),"")</f>
        <v/>
      </c>
      <c r="C261" s="102"/>
      <c r="D261" s="60" t="str">
        <f aca="false">IFERROR(VLOOKUP($C261,Списки!$A$1:$C$3999,3,0),"")</f>
        <v/>
      </c>
      <c r="E261" s="92"/>
      <c r="F261" s="61" t="str">
        <f aca="false">VLOOKUP(F$11,Графік!$I$5:$L$32,3,0)</f>
        <v>Р</v>
      </c>
      <c r="G261" s="62" t="str">
        <f aca="false">VLOOKUP(G$11,Графік!$I$5:$L$32,3,0)</f>
        <v>Р</v>
      </c>
      <c r="H261" s="62" t="str">
        <f aca="false">VLOOKUP(H$11,Графік!$I$5:$L$32,3,0)</f>
        <v>Р</v>
      </c>
      <c r="I261" s="62" t="str">
        <f aca="false">VLOOKUP(I$11,Графік!$I$5:$L$32,3,0)</f>
        <v>Р</v>
      </c>
      <c r="J261" s="62" t="str">
        <f aca="false">VLOOKUP(J$11,Графік!$I$5:$L$32,3,0)</f>
        <v>ВВ</v>
      </c>
      <c r="K261" s="62" t="str">
        <f aca="false">VLOOKUP(K$11,Графік!$I$5:$L$32,3,0)</f>
        <v>ВВ</v>
      </c>
      <c r="L261" s="62" t="str">
        <f aca="false">VLOOKUP(L$11,Графік!$I$5:$L$32,3,0)</f>
        <v>Р</v>
      </c>
      <c r="M261" s="62" t="str">
        <f aca="false">VLOOKUP(M$11,Графік!$I$5:$L$32,3,0)</f>
        <v>Р</v>
      </c>
      <c r="N261" s="62" t="str">
        <f aca="false">VLOOKUP(N$11,Графік!$I$5:$L$32,3,0)</f>
        <v>Р</v>
      </c>
      <c r="O261" s="62" t="str">
        <f aca="false">VLOOKUP(O$11,Графік!$I$5:$L$32,3,0)</f>
        <v>Р</v>
      </c>
      <c r="P261" s="62" t="str">
        <f aca="false">VLOOKUP(P$11,Графік!$I$5:$L$32,3,0)</f>
        <v>ВВ</v>
      </c>
      <c r="Q261" s="62" t="str">
        <f aca="false">VLOOKUP(Q$11,Графік!$I$5:$L$32,3,0)</f>
        <v>ВВ</v>
      </c>
      <c r="R261" s="62" t="str">
        <f aca="false">VLOOKUP(R$11,Графік!$I$5:$L$32,3,0)</f>
        <v>Р</v>
      </c>
      <c r="S261" s="62" t="str">
        <f aca="false">VLOOKUP(S$11,Графік!$I$5:$L$32,3,0)</f>
        <v>Р</v>
      </c>
      <c r="T261" s="62" t="str">
        <f aca="false">VLOOKUP(T$11,Графік!$I$5:$L$32,3,0)</f>
        <v>Р</v>
      </c>
      <c r="U261" s="62" t="str">
        <f aca="false">VLOOKUP(U$11,Графік!$I$5:$L$32,3,0)</f>
        <v>Р</v>
      </c>
      <c r="V261" s="62" t="str">
        <f aca="false">VLOOKUP(V$11,Графік!$I$5:$L$32,3,0)</f>
        <v>ВВ</v>
      </c>
      <c r="W261" s="62" t="str">
        <f aca="false">VLOOKUP(W$11,Графік!$I$5:$L$32,3,0)</f>
        <v>ВВ</v>
      </c>
      <c r="X261" s="62" t="str">
        <f aca="false">VLOOKUP(X$11,Графік!$I$5:$L$32,3,0)</f>
        <v>Р</v>
      </c>
      <c r="Y261" s="62" t="str">
        <f aca="false">VLOOKUP(Y$11,Графік!$I$5:$L$32,3,0)</f>
        <v>Р</v>
      </c>
      <c r="Z261" s="62" t="str">
        <f aca="false">VLOOKUP(Z$11,Графік!$I$5:$L$32,3,0)</f>
        <v>Р</v>
      </c>
      <c r="AA261" s="62" t="str">
        <f aca="false">VLOOKUP(AA$11,Графік!$I$5:$L$32,3,0)</f>
        <v>Р</v>
      </c>
      <c r="AB261" s="62" t="str">
        <f aca="false">VLOOKUP(AB$11,Графік!$I$5:$L$32,3,0)</f>
        <v>ВВ</v>
      </c>
      <c r="AC261" s="62" t="str">
        <f aca="false">VLOOKUP(AC$11,Графік!$I$5:$L$32,3,0)</f>
        <v>ВВ</v>
      </c>
      <c r="AD261" s="62" t="str">
        <f aca="false">VLOOKUP(AD$11,Графік!$I$5:$L$32,3,0)</f>
        <v>Р</v>
      </c>
      <c r="AE261" s="62" t="str">
        <f aca="false">VLOOKUP(AE$11,Графік!$I$5:$L$32,3,0)</f>
        <v>Р</v>
      </c>
      <c r="AF261" s="62" t="str">
        <f aca="false">VLOOKUP(AF$11,Графік!$I$5:$L$32,3,0)</f>
        <v>Р</v>
      </c>
      <c r="AG261" s="62" t="str">
        <f aca="false">VLOOKUP(AG$11,Графік!$I$5:$L$32,3,0)</f>
        <v>Р</v>
      </c>
      <c r="AH261" s="62"/>
      <c r="AI261" s="62"/>
      <c r="AJ261" s="62"/>
      <c r="AK261" s="93" t="n">
        <f aca="false">SUMIF($F261:$AJ264,"Р",$F262:$AJ262)</f>
        <v>160</v>
      </c>
      <c r="AL261" s="94" t="n">
        <f aca="false">SUMIF($F263:$AJ264,"НУ",$F264:$AJ264)</f>
        <v>0</v>
      </c>
      <c r="AM261" s="95" t="n">
        <f aca="false">SUMIF(F261:AJ264,"РВ",F262:AJ262)</f>
        <v>0</v>
      </c>
      <c r="AN261" s="96" t="n">
        <f aca="false">AK261+AL261+AM261</f>
        <v>160</v>
      </c>
      <c r="AO261" s="70" t="n">
        <f aca="false">COUNTIF($F261:$AJ264,"=Р")</f>
        <v>20</v>
      </c>
      <c r="AP261" s="97" t="n">
        <f aca="false">COUNTIF($F261:$AJ264,"=ВВ")</f>
        <v>8</v>
      </c>
      <c r="AQ261" s="97" t="n">
        <f aca="false">COUNTIF($F261:$AJ264,"=В")</f>
        <v>0</v>
      </c>
      <c r="AR261" s="98" t="n">
        <f aca="false">COUNTIF($F261:$AJ264,"=НА")</f>
        <v>0</v>
      </c>
      <c r="AS261" s="98" t="n">
        <f aca="false">COUNTIF(F261:AJ264,"=ТН")</f>
        <v>0</v>
      </c>
      <c r="AT261" s="98" t="n">
        <f aca="false">COUNTIF($F261:$AJ264,"=ВД")</f>
        <v>0</v>
      </c>
      <c r="AU261" s="98" t="n">
        <f aca="false">COUNTIF($F261:$AJ264,"=ВП")</f>
        <v>0</v>
      </c>
      <c r="AV261" s="98" t="n">
        <f aca="false">COUNTIF($F261:$AJ264,"=ДД")</f>
        <v>0</v>
      </c>
      <c r="AW261" s="98" t="n">
        <f aca="false">COUNTIF($F261:$AJ264,"=П")</f>
        <v>0</v>
      </c>
      <c r="AX261" s="98" t="n">
        <f aca="false">COUNTIF($F261:$AJ264,"=ПР")</f>
        <v>0</v>
      </c>
      <c r="AY261" s="99" t="n">
        <f aca="false">COUNTIF($F261:$AJ264,"=І")</f>
        <v>0</v>
      </c>
      <c r="AZ261" s="99" t="n">
        <f aca="false">COUNTIF($F261:$AJ264,"=НЗ")</f>
        <v>0</v>
      </c>
      <c r="BA261" s="73" t="str">
        <f aca="false">IF(C261&gt;1,Графік!$L$36,"")</f>
        <v/>
      </c>
    </row>
    <row r="262" customFormat="false" ht="12.75" hidden="false" customHeight="true" outlineLevel="0" collapsed="false">
      <c r="A262" s="57"/>
      <c r="B262" s="58"/>
      <c r="C262" s="102"/>
      <c r="D262" s="60"/>
      <c r="E262" s="100"/>
      <c r="F262" s="75" t="n">
        <f aca="false">IF(F261="Р",8,"")</f>
        <v>8</v>
      </c>
      <c r="G262" s="170" t="n">
        <f aca="false">IF(G261="Р",8,"")</f>
        <v>8</v>
      </c>
      <c r="H262" s="170" t="n">
        <f aca="false">IF(H261="Р",8,"")</f>
        <v>8</v>
      </c>
      <c r="I262" s="170" t="n">
        <f aca="false">IF(I261="Р",8,"")</f>
        <v>8</v>
      </c>
      <c r="J262" s="170" t="str">
        <f aca="false">IF(J261="Р",8,"")</f>
        <v/>
      </c>
      <c r="K262" s="170" t="str">
        <f aca="false">IF(K261="Р",8,"")</f>
        <v/>
      </c>
      <c r="L262" s="170" t="n">
        <f aca="false">IF(L261="Р",8,"")</f>
        <v>8</v>
      </c>
      <c r="M262" s="170" t="n">
        <f aca="false">IF(M261="Р",8,"")</f>
        <v>8</v>
      </c>
      <c r="N262" s="170" t="n">
        <f aca="false">IF(N261="Р",8,"")</f>
        <v>8</v>
      </c>
      <c r="O262" s="170" t="n">
        <f aca="false">IF(O261="Р",8,"")</f>
        <v>8</v>
      </c>
      <c r="P262" s="170" t="str">
        <f aca="false">IF(P261="Р",8,"")</f>
        <v/>
      </c>
      <c r="Q262" s="170" t="str">
        <f aca="false">IF(Q261="Р",8,"")</f>
        <v/>
      </c>
      <c r="R262" s="170" t="n">
        <f aca="false">IF(R261="Р",8,"")</f>
        <v>8</v>
      </c>
      <c r="S262" s="170" t="n">
        <f aca="false">IF(S261="Р",8,"")</f>
        <v>8</v>
      </c>
      <c r="T262" s="170" t="n">
        <f aca="false">IF(T261="Р",8,"")</f>
        <v>8</v>
      </c>
      <c r="U262" s="170" t="n">
        <f aca="false">IF(U261="Р",8,"")</f>
        <v>8</v>
      </c>
      <c r="V262" s="170" t="str">
        <f aca="false">IF(V261="Р",8,"")</f>
        <v/>
      </c>
      <c r="W262" s="170" t="str">
        <f aca="false">IF(W261="Р",8,"")</f>
        <v/>
      </c>
      <c r="X262" s="170" t="n">
        <f aca="false">IF(X261="Р",8,"")</f>
        <v>8</v>
      </c>
      <c r="Y262" s="170" t="n">
        <f aca="false">IF(Y261="Р",8,"")</f>
        <v>8</v>
      </c>
      <c r="Z262" s="170" t="n">
        <f aca="false">IF(Z261="Р",8,"")</f>
        <v>8</v>
      </c>
      <c r="AA262" s="170" t="n">
        <f aca="false">IF(AA261="Р",8,"")</f>
        <v>8</v>
      </c>
      <c r="AB262" s="170" t="str">
        <f aca="false">IF(AB261="Р",8,"")</f>
        <v/>
      </c>
      <c r="AC262" s="170" t="str">
        <f aca="false">IF(AC261="Р",8,"")</f>
        <v/>
      </c>
      <c r="AD262" s="170" t="n">
        <f aca="false">IF(AD261="Р",8,"")</f>
        <v>8</v>
      </c>
      <c r="AE262" s="170" t="n">
        <f aca="false">IF(AE261="Р",8,"")</f>
        <v>8</v>
      </c>
      <c r="AF262" s="170" t="n">
        <f aca="false">IF(AF261="Р",8,"")</f>
        <v>8</v>
      </c>
      <c r="AG262" s="170" t="n">
        <f aca="false">IF(AG261="Р",8,"")</f>
        <v>8</v>
      </c>
      <c r="AH262" s="170"/>
      <c r="AI262" s="170"/>
      <c r="AJ262" s="170"/>
      <c r="AK262" s="93"/>
      <c r="AL262" s="94"/>
      <c r="AM262" s="95"/>
      <c r="AN262" s="96"/>
      <c r="AO262" s="70"/>
      <c r="AP262" s="70"/>
      <c r="AQ262" s="70"/>
      <c r="AR262" s="98"/>
      <c r="AS262" s="98"/>
      <c r="AT262" s="98"/>
      <c r="AU262" s="98"/>
      <c r="AV262" s="98"/>
      <c r="AW262" s="98"/>
      <c r="AX262" s="98"/>
      <c r="AY262" s="99"/>
      <c r="AZ262" s="99"/>
      <c r="BA262" s="73"/>
    </row>
    <row r="263" customFormat="false" ht="12.75" hidden="false" customHeight="true" outlineLevel="0" collapsed="false">
      <c r="A263" s="57"/>
      <c r="B263" s="58"/>
      <c r="C263" s="102"/>
      <c r="D263" s="60"/>
      <c r="E263" s="100"/>
      <c r="F263" s="81" t="str">
        <f aca="false">IF(F264&gt;0,"НУ","")</f>
        <v/>
      </c>
      <c r="G263" s="183" t="str">
        <f aca="false">IF(G264&gt;0,"НУ","")</f>
        <v/>
      </c>
      <c r="H263" s="183" t="str">
        <f aca="false">IF(H264&gt;0,"НУ","")</f>
        <v/>
      </c>
      <c r="I263" s="183" t="str">
        <f aca="false">IF(I264&gt;0,"НУ","")</f>
        <v/>
      </c>
      <c r="J263" s="183" t="str">
        <f aca="false">IF(J264&gt;0,"НУ","")</f>
        <v/>
      </c>
      <c r="K263" s="183" t="str">
        <f aca="false">IF(K264&gt;0,"НУ","")</f>
        <v/>
      </c>
      <c r="L263" s="183" t="str">
        <f aca="false">IF(L264&gt;0,"НУ","")</f>
        <v/>
      </c>
      <c r="M263" s="183" t="str">
        <f aca="false">IF(M264&gt;0,"НУ","")</f>
        <v/>
      </c>
      <c r="N263" s="183" t="str">
        <f aca="false">IF(N264&gt;0,"НУ","")</f>
        <v/>
      </c>
      <c r="O263" s="183" t="str">
        <f aca="false">IF(O264&gt;0,"НУ","")</f>
        <v/>
      </c>
      <c r="P263" s="183" t="str">
        <f aca="false">IF(P264&gt;0,"НУ","")</f>
        <v/>
      </c>
      <c r="Q263" s="183" t="str">
        <f aca="false">IF(Q264&gt;0,"НУ","")</f>
        <v/>
      </c>
      <c r="R263" s="183" t="str">
        <f aca="false">IF(R264&gt;0,"НУ","")</f>
        <v/>
      </c>
      <c r="S263" s="183" t="str">
        <f aca="false">IF(S264&gt;0,"НУ","")</f>
        <v/>
      </c>
      <c r="T263" s="183" t="str">
        <f aca="false">IF(T264&gt;0,"НУ","")</f>
        <v/>
      </c>
      <c r="U263" s="183" t="str">
        <f aca="false">IF(U264&gt;0,"НУ","")</f>
        <v/>
      </c>
      <c r="V263" s="183" t="str">
        <f aca="false">IF(V264&gt;0,"НУ","")</f>
        <v/>
      </c>
      <c r="W263" s="183" t="str">
        <f aca="false">IF(W264&gt;0,"НУ","")</f>
        <v/>
      </c>
      <c r="X263" s="183" t="str">
        <f aca="false">IF(X264&gt;0,"НУ","")</f>
        <v/>
      </c>
      <c r="Y263" s="183" t="str">
        <f aca="false">IF(Y264&gt;0,"НУ","")</f>
        <v/>
      </c>
      <c r="Z263" s="183" t="str">
        <f aca="false">IF(Z264&gt;0,"НУ","")</f>
        <v/>
      </c>
      <c r="AA263" s="183" t="str">
        <f aca="false">IF(AA264&gt;0,"НУ","")</f>
        <v/>
      </c>
      <c r="AB263" s="183" t="str">
        <f aca="false">IF(AB264&gt;0,"НУ","")</f>
        <v/>
      </c>
      <c r="AC263" s="183" t="str">
        <f aca="false">IF(AC264&gt;0,"НУ","")</f>
        <v/>
      </c>
      <c r="AD263" s="183" t="str">
        <f aca="false">IF(AD264&gt;0,"НУ","")</f>
        <v/>
      </c>
      <c r="AE263" s="183" t="str">
        <f aca="false">IF(AE264&gt;0,"НУ","")</f>
        <v/>
      </c>
      <c r="AF263" s="183" t="str">
        <f aca="false">IF(AF264&gt;0,"НУ","")</f>
        <v/>
      </c>
      <c r="AG263" s="183" t="str">
        <f aca="false">IF(AG264&gt;0,"НУ","")</f>
        <v/>
      </c>
      <c r="AH263" s="183" t="str">
        <f aca="false">IF(AH264&gt;0,"НУ","")</f>
        <v/>
      </c>
      <c r="AI263" s="183" t="str">
        <f aca="false">IF(AI264&gt;0,"НУ","")</f>
        <v/>
      </c>
      <c r="AJ263" s="183" t="str">
        <f aca="false">IF(AJ264&gt;0,"НУ","")</f>
        <v/>
      </c>
      <c r="AK263" s="93"/>
      <c r="AL263" s="94"/>
      <c r="AM263" s="95"/>
      <c r="AN263" s="96"/>
      <c r="AO263" s="70"/>
      <c r="AP263" s="70"/>
      <c r="AQ263" s="70"/>
      <c r="AR263" s="98"/>
      <c r="AS263" s="98"/>
      <c r="AT263" s="98"/>
      <c r="AU263" s="98"/>
      <c r="AV263" s="98"/>
      <c r="AW263" s="98"/>
      <c r="AX263" s="98"/>
      <c r="AY263" s="99"/>
      <c r="AZ263" s="99"/>
      <c r="BA263" s="73"/>
    </row>
    <row r="264" customFormat="false" ht="13.5" hidden="false" customHeight="true" outlineLevel="0" collapsed="false">
      <c r="A264" s="57"/>
      <c r="B264" s="58"/>
      <c r="C264" s="102"/>
      <c r="D264" s="60"/>
      <c r="E264" s="101"/>
      <c r="F264" s="87"/>
      <c r="G264" s="187"/>
      <c r="H264" s="187"/>
      <c r="I264" s="187"/>
      <c r="J264" s="187"/>
      <c r="K264" s="187"/>
      <c r="L264" s="187"/>
      <c r="M264" s="187"/>
      <c r="N264" s="187"/>
      <c r="O264" s="187"/>
      <c r="P264" s="187"/>
      <c r="Q264" s="187"/>
      <c r="R264" s="187"/>
      <c r="S264" s="187"/>
      <c r="T264" s="187"/>
      <c r="U264" s="187"/>
      <c r="V264" s="187"/>
      <c r="W264" s="187"/>
      <c r="X264" s="187"/>
      <c r="Y264" s="187"/>
      <c r="Z264" s="187"/>
      <c r="AA264" s="187"/>
      <c r="AB264" s="187"/>
      <c r="AC264" s="187"/>
      <c r="AD264" s="187"/>
      <c r="AE264" s="187"/>
      <c r="AF264" s="187"/>
      <c r="AG264" s="187"/>
      <c r="AH264" s="187"/>
      <c r="AI264" s="187"/>
      <c r="AJ264" s="187"/>
      <c r="AK264" s="93"/>
      <c r="AL264" s="94"/>
      <c r="AM264" s="95"/>
      <c r="AN264" s="96"/>
      <c r="AO264" s="70"/>
      <c r="AP264" s="70"/>
      <c r="AQ264" s="70"/>
      <c r="AR264" s="98"/>
      <c r="AS264" s="98"/>
      <c r="AT264" s="98"/>
      <c r="AU264" s="98"/>
      <c r="AV264" s="98"/>
      <c r="AW264" s="98"/>
      <c r="AX264" s="98"/>
      <c r="AY264" s="99"/>
      <c r="AZ264" s="99"/>
      <c r="BA264" s="73"/>
    </row>
    <row r="265" customFormat="false" ht="12.75" hidden="false" customHeight="true" outlineLevel="0" collapsed="false">
      <c r="A265" s="57" t="n">
        <v>64</v>
      </c>
      <c r="B265" s="58" t="str">
        <f aca="false">IFERROR(VLOOKUP($C265,Списки!$A$1:$C$3999,2,0),"")</f>
        <v/>
      </c>
      <c r="C265" s="102"/>
      <c r="D265" s="60" t="str">
        <f aca="false">IFERROR(VLOOKUP($C265,Списки!$A$1:$C$3999,3,0),"")</f>
        <v/>
      </c>
      <c r="E265" s="92"/>
      <c r="F265" s="61" t="str">
        <f aca="false">VLOOKUP(F$11,Графік!$I$5:$L$32,3,0)</f>
        <v>Р</v>
      </c>
      <c r="G265" s="62" t="str">
        <f aca="false">VLOOKUP(G$11,Графік!$I$5:$L$32,3,0)</f>
        <v>Р</v>
      </c>
      <c r="H265" s="62" t="str">
        <f aca="false">VLOOKUP(H$11,Графік!$I$5:$L$32,3,0)</f>
        <v>Р</v>
      </c>
      <c r="I265" s="62" t="str">
        <f aca="false">VLOOKUP(I$11,Графік!$I$5:$L$32,3,0)</f>
        <v>Р</v>
      </c>
      <c r="J265" s="62" t="str">
        <f aca="false">VLOOKUP(J$11,Графік!$I$5:$L$32,3,0)</f>
        <v>ВВ</v>
      </c>
      <c r="K265" s="62" t="str">
        <f aca="false">VLOOKUP(K$11,Графік!$I$5:$L$32,3,0)</f>
        <v>ВВ</v>
      </c>
      <c r="L265" s="62" t="str">
        <f aca="false">VLOOKUP(L$11,Графік!$I$5:$L$32,3,0)</f>
        <v>Р</v>
      </c>
      <c r="M265" s="62" t="str">
        <f aca="false">VLOOKUP(M$11,Графік!$I$5:$L$32,3,0)</f>
        <v>Р</v>
      </c>
      <c r="N265" s="62" t="str">
        <f aca="false">VLOOKUP(N$11,Графік!$I$5:$L$32,3,0)</f>
        <v>Р</v>
      </c>
      <c r="O265" s="62" t="str">
        <f aca="false">VLOOKUP(O$11,Графік!$I$5:$L$32,3,0)</f>
        <v>Р</v>
      </c>
      <c r="P265" s="62" t="str">
        <f aca="false">VLOOKUP(P$11,Графік!$I$5:$L$32,3,0)</f>
        <v>ВВ</v>
      </c>
      <c r="Q265" s="62" t="str">
        <f aca="false">VLOOKUP(Q$11,Графік!$I$5:$L$32,3,0)</f>
        <v>ВВ</v>
      </c>
      <c r="R265" s="62" t="str">
        <f aca="false">VLOOKUP(R$11,Графік!$I$5:$L$32,3,0)</f>
        <v>Р</v>
      </c>
      <c r="S265" s="62" t="str">
        <f aca="false">VLOOKUP(S$11,Графік!$I$5:$L$32,3,0)</f>
        <v>Р</v>
      </c>
      <c r="T265" s="62" t="str">
        <f aca="false">VLOOKUP(T$11,Графік!$I$5:$L$32,3,0)</f>
        <v>Р</v>
      </c>
      <c r="U265" s="62" t="str">
        <f aca="false">VLOOKUP(U$11,Графік!$I$5:$L$32,3,0)</f>
        <v>Р</v>
      </c>
      <c r="V265" s="62" t="str">
        <f aca="false">VLOOKUP(V$11,Графік!$I$5:$L$32,3,0)</f>
        <v>ВВ</v>
      </c>
      <c r="W265" s="62" t="str">
        <f aca="false">VLOOKUP(W$11,Графік!$I$5:$L$32,3,0)</f>
        <v>ВВ</v>
      </c>
      <c r="X265" s="62" t="str">
        <f aca="false">VLOOKUP(X$11,Графік!$I$5:$L$32,3,0)</f>
        <v>Р</v>
      </c>
      <c r="Y265" s="62" t="str">
        <f aca="false">VLOOKUP(Y$11,Графік!$I$5:$L$32,3,0)</f>
        <v>Р</v>
      </c>
      <c r="Z265" s="62" t="str">
        <f aca="false">VLOOKUP(Z$11,Графік!$I$5:$L$32,3,0)</f>
        <v>Р</v>
      </c>
      <c r="AA265" s="62" t="str">
        <f aca="false">VLOOKUP(AA$11,Графік!$I$5:$L$32,3,0)</f>
        <v>Р</v>
      </c>
      <c r="AB265" s="62" t="str">
        <f aca="false">VLOOKUP(AB$11,Графік!$I$5:$L$32,3,0)</f>
        <v>ВВ</v>
      </c>
      <c r="AC265" s="62" t="str">
        <f aca="false">VLOOKUP(AC$11,Графік!$I$5:$L$32,3,0)</f>
        <v>ВВ</v>
      </c>
      <c r="AD265" s="62" t="str">
        <f aca="false">VLOOKUP(AD$11,Графік!$I$5:$L$32,3,0)</f>
        <v>Р</v>
      </c>
      <c r="AE265" s="62" t="str">
        <f aca="false">VLOOKUP(AE$11,Графік!$I$5:$L$32,3,0)</f>
        <v>Р</v>
      </c>
      <c r="AF265" s="62" t="str">
        <f aca="false">VLOOKUP(AF$11,Графік!$I$5:$L$32,3,0)</f>
        <v>Р</v>
      </c>
      <c r="AG265" s="62" t="str">
        <f aca="false">VLOOKUP(AG$11,Графік!$I$5:$L$32,3,0)</f>
        <v>Р</v>
      </c>
      <c r="AH265" s="62"/>
      <c r="AI265" s="62"/>
      <c r="AJ265" s="62"/>
      <c r="AK265" s="93" t="n">
        <f aca="false">SUMIF($F265:$AJ268,"Р",$F266:$AJ266)</f>
        <v>160</v>
      </c>
      <c r="AL265" s="94" t="n">
        <f aca="false">SUMIF($F267:$AJ268,"НУ",$F268:$AJ268)</f>
        <v>0</v>
      </c>
      <c r="AM265" s="95" t="n">
        <f aca="false">SUMIF(F265:AJ268,"РВ",F266:AJ266)</f>
        <v>0</v>
      </c>
      <c r="AN265" s="96" t="n">
        <f aca="false">AK265+AL265+AM265</f>
        <v>160</v>
      </c>
      <c r="AO265" s="70" t="n">
        <f aca="false">COUNTIF($F265:$AJ268,"=Р")</f>
        <v>20</v>
      </c>
      <c r="AP265" s="97" t="n">
        <f aca="false">COUNTIF($F265:$AJ268,"=ВВ")</f>
        <v>8</v>
      </c>
      <c r="AQ265" s="97" t="n">
        <f aca="false">COUNTIF($F265:$AJ268,"=В")</f>
        <v>0</v>
      </c>
      <c r="AR265" s="98" t="n">
        <f aca="false">COUNTIF($F265:$AJ268,"=НА")</f>
        <v>0</v>
      </c>
      <c r="AS265" s="98" t="n">
        <f aca="false">COUNTIF(F265:AJ268,"=ТН")</f>
        <v>0</v>
      </c>
      <c r="AT265" s="98" t="n">
        <f aca="false">COUNTIF($F265:$AJ268,"=ВД")</f>
        <v>0</v>
      </c>
      <c r="AU265" s="98" t="n">
        <f aca="false">COUNTIF($F265:$AJ268,"=ВП")</f>
        <v>0</v>
      </c>
      <c r="AV265" s="98" t="n">
        <f aca="false">COUNTIF($F265:$AJ268,"=ДД")</f>
        <v>0</v>
      </c>
      <c r="AW265" s="98" t="n">
        <f aca="false">COUNTIF($F265:$AJ268,"=П")</f>
        <v>0</v>
      </c>
      <c r="AX265" s="98" t="n">
        <f aca="false">COUNTIF($F265:$AJ268,"=ПР")</f>
        <v>0</v>
      </c>
      <c r="AY265" s="99" t="n">
        <f aca="false">COUNTIF($F265:$AJ268,"=І")</f>
        <v>0</v>
      </c>
      <c r="AZ265" s="99" t="n">
        <f aca="false">COUNTIF($F265:$AJ268,"=НЗ")</f>
        <v>0</v>
      </c>
      <c r="BA265" s="73" t="str">
        <f aca="false">IF(C265&gt;1,Графік!$L$36,"")</f>
        <v/>
      </c>
    </row>
    <row r="266" customFormat="false" ht="12.75" hidden="false" customHeight="true" outlineLevel="0" collapsed="false">
      <c r="A266" s="57"/>
      <c r="B266" s="58"/>
      <c r="C266" s="102"/>
      <c r="D266" s="60"/>
      <c r="E266" s="100"/>
      <c r="F266" s="75" t="n">
        <f aca="false">IF(F265="Р",8,"")</f>
        <v>8</v>
      </c>
      <c r="G266" s="170" t="n">
        <f aca="false">IF(G265="Р",8,"")</f>
        <v>8</v>
      </c>
      <c r="H266" s="170" t="n">
        <f aca="false">IF(H265="Р",8,"")</f>
        <v>8</v>
      </c>
      <c r="I266" s="170" t="n">
        <f aca="false">IF(I265="Р",8,"")</f>
        <v>8</v>
      </c>
      <c r="J266" s="170" t="str">
        <f aca="false">IF(J265="Р",8,"")</f>
        <v/>
      </c>
      <c r="K266" s="170" t="str">
        <f aca="false">IF(K265="Р",8,"")</f>
        <v/>
      </c>
      <c r="L266" s="170" t="n">
        <f aca="false">IF(L265="Р",8,"")</f>
        <v>8</v>
      </c>
      <c r="M266" s="170" t="n">
        <f aca="false">IF(M265="Р",8,"")</f>
        <v>8</v>
      </c>
      <c r="N266" s="170" t="n">
        <f aca="false">IF(N265="Р",8,"")</f>
        <v>8</v>
      </c>
      <c r="O266" s="170" t="n">
        <f aca="false">IF(O265="Р",8,"")</f>
        <v>8</v>
      </c>
      <c r="P266" s="170" t="str">
        <f aca="false">IF(P265="Р",8,"")</f>
        <v/>
      </c>
      <c r="Q266" s="170" t="str">
        <f aca="false">IF(Q265="Р",8,"")</f>
        <v/>
      </c>
      <c r="R266" s="170" t="n">
        <f aca="false">IF(R265="Р",8,"")</f>
        <v>8</v>
      </c>
      <c r="S266" s="170" t="n">
        <f aca="false">IF(S265="Р",8,"")</f>
        <v>8</v>
      </c>
      <c r="T266" s="170" t="n">
        <f aca="false">IF(T265="Р",8,"")</f>
        <v>8</v>
      </c>
      <c r="U266" s="170" t="n">
        <f aca="false">IF(U265="Р",8,"")</f>
        <v>8</v>
      </c>
      <c r="V266" s="170" t="str">
        <f aca="false">IF(V265="Р",8,"")</f>
        <v/>
      </c>
      <c r="W266" s="170" t="str">
        <f aca="false">IF(W265="Р",8,"")</f>
        <v/>
      </c>
      <c r="X266" s="170" t="n">
        <f aca="false">IF(X265="Р",8,"")</f>
        <v>8</v>
      </c>
      <c r="Y266" s="170" t="n">
        <f aca="false">IF(Y265="Р",8,"")</f>
        <v>8</v>
      </c>
      <c r="Z266" s="170" t="n">
        <f aca="false">IF(Z265="Р",8,"")</f>
        <v>8</v>
      </c>
      <c r="AA266" s="170" t="n">
        <f aca="false">IF(AA265="Р",8,"")</f>
        <v>8</v>
      </c>
      <c r="AB266" s="170" t="str">
        <f aca="false">IF(AB265="Р",8,"")</f>
        <v/>
      </c>
      <c r="AC266" s="170" t="str">
        <f aca="false">IF(AC265="Р",8,"")</f>
        <v/>
      </c>
      <c r="AD266" s="170" t="n">
        <f aca="false">IF(AD265="Р",8,"")</f>
        <v>8</v>
      </c>
      <c r="AE266" s="170" t="n">
        <f aca="false">IF(AE265="Р",8,"")</f>
        <v>8</v>
      </c>
      <c r="AF266" s="170" t="n">
        <f aca="false">IF(AF265="Р",8,"")</f>
        <v>8</v>
      </c>
      <c r="AG266" s="170" t="n">
        <f aca="false">IF(AG265="Р",8,"")</f>
        <v>8</v>
      </c>
      <c r="AH266" s="170"/>
      <c r="AI266" s="170"/>
      <c r="AJ266" s="170"/>
      <c r="AK266" s="93"/>
      <c r="AL266" s="94"/>
      <c r="AM266" s="95"/>
      <c r="AN266" s="96"/>
      <c r="AO266" s="70"/>
      <c r="AP266" s="70"/>
      <c r="AQ266" s="70"/>
      <c r="AR266" s="98"/>
      <c r="AS266" s="98"/>
      <c r="AT266" s="98"/>
      <c r="AU266" s="98"/>
      <c r="AV266" s="98"/>
      <c r="AW266" s="98"/>
      <c r="AX266" s="98"/>
      <c r="AY266" s="99"/>
      <c r="AZ266" s="99"/>
      <c r="BA266" s="73"/>
    </row>
    <row r="267" customFormat="false" ht="12.75" hidden="false" customHeight="true" outlineLevel="0" collapsed="false">
      <c r="A267" s="57"/>
      <c r="B267" s="58"/>
      <c r="C267" s="102"/>
      <c r="D267" s="60"/>
      <c r="E267" s="100"/>
      <c r="F267" s="81" t="str">
        <f aca="false">IF(F268&gt;0,"НУ","")</f>
        <v/>
      </c>
      <c r="G267" s="183" t="str">
        <f aca="false">IF(G268&gt;0,"НУ","")</f>
        <v/>
      </c>
      <c r="H267" s="183" t="str">
        <f aca="false">IF(H268&gt;0,"НУ","")</f>
        <v/>
      </c>
      <c r="I267" s="183" t="str">
        <f aca="false">IF(I268&gt;0,"НУ","")</f>
        <v/>
      </c>
      <c r="J267" s="183" t="str">
        <f aca="false">IF(J268&gt;0,"НУ","")</f>
        <v/>
      </c>
      <c r="K267" s="183" t="str">
        <f aca="false">IF(K268&gt;0,"НУ","")</f>
        <v/>
      </c>
      <c r="L267" s="183" t="str">
        <f aca="false">IF(L268&gt;0,"НУ","")</f>
        <v/>
      </c>
      <c r="M267" s="183" t="str">
        <f aca="false">IF(M268&gt;0,"НУ","")</f>
        <v/>
      </c>
      <c r="N267" s="183" t="str">
        <f aca="false">IF(N268&gt;0,"НУ","")</f>
        <v/>
      </c>
      <c r="O267" s="183" t="str">
        <f aca="false">IF(O268&gt;0,"НУ","")</f>
        <v/>
      </c>
      <c r="P267" s="183" t="str">
        <f aca="false">IF(P268&gt;0,"НУ","")</f>
        <v/>
      </c>
      <c r="Q267" s="183" t="str">
        <f aca="false">IF(Q268&gt;0,"НУ","")</f>
        <v/>
      </c>
      <c r="R267" s="183" t="str">
        <f aca="false">IF(R268&gt;0,"НУ","")</f>
        <v/>
      </c>
      <c r="S267" s="183" t="str">
        <f aca="false">IF(S268&gt;0,"НУ","")</f>
        <v/>
      </c>
      <c r="T267" s="183" t="str">
        <f aca="false">IF(T268&gt;0,"НУ","")</f>
        <v/>
      </c>
      <c r="U267" s="183" t="str">
        <f aca="false">IF(U268&gt;0,"НУ","")</f>
        <v/>
      </c>
      <c r="V267" s="183" t="str">
        <f aca="false">IF(V268&gt;0,"НУ","")</f>
        <v/>
      </c>
      <c r="W267" s="183" t="str">
        <f aca="false">IF(W268&gt;0,"НУ","")</f>
        <v/>
      </c>
      <c r="X267" s="183" t="str">
        <f aca="false">IF(X268&gt;0,"НУ","")</f>
        <v/>
      </c>
      <c r="Y267" s="183" t="str">
        <f aca="false">IF(Y268&gt;0,"НУ","")</f>
        <v/>
      </c>
      <c r="Z267" s="183" t="str">
        <f aca="false">IF(Z268&gt;0,"НУ","")</f>
        <v/>
      </c>
      <c r="AA267" s="183" t="str">
        <f aca="false">IF(AA268&gt;0,"НУ","")</f>
        <v/>
      </c>
      <c r="AB267" s="183" t="str">
        <f aca="false">IF(AB268&gt;0,"НУ","")</f>
        <v/>
      </c>
      <c r="AC267" s="183" t="str">
        <f aca="false">IF(AC268&gt;0,"НУ","")</f>
        <v/>
      </c>
      <c r="AD267" s="183" t="str">
        <f aca="false">IF(AD268&gt;0,"НУ","")</f>
        <v/>
      </c>
      <c r="AE267" s="183" t="str">
        <f aca="false">IF(AE268&gt;0,"НУ","")</f>
        <v/>
      </c>
      <c r="AF267" s="183" t="str">
        <f aca="false">IF(AF268&gt;0,"НУ","")</f>
        <v/>
      </c>
      <c r="AG267" s="183" t="str">
        <f aca="false">IF(AG268&gt;0,"НУ","")</f>
        <v/>
      </c>
      <c r="AH267" s="183" t="str">
        <f aca="false">IF(AH268&gt;0,"НУ","")</f>
        <v/>
      </c>
      <c r="AI267" s="183" t="str">
        <f aca="false">IF(AI268&gt;0,"НУ","")</f>
        <v/>
      </c>
      <c r="AJ267" s="183" t="str">
        <f aca="false">IF(AJ268&gt;0,"НУ","")</f>
        <v/>
      </c>
      <c r="AK267" s="93"/>
      <c r="AL267" s="94"/>
      <c r="AM267" s="95"/>
      <c r="AN267" s="96"/>
      <c r="AO267" s="70"/>
      <c r="AP267" s="70"/>
      <c r="AQ267" s="70"/>
      <c r="AR267" s="98"/>
      <c r="AS267" s="98"/>
      <c r="AT267" s="98"/>
      <c r="AU267" s="98"/>
      <c r="AV267" s="98"/>
      <c r="AW267" s="98"/>
      <c r="AX267" s="98"/>
      <c r="AY267" s="99"/>
      <c r="AZ267" s="99"/>
      <c r="BA267" s="73"/>
    </row>
    <row r="268" customFormat="false" ht="13.5" hidden="false" customHeight="true" outlineLevel="0" collapsed="false">
      <c r="A268" s="57"/>
      <c r="B268" s="58"/>
      <c r="C268" s="102"/>
      <c r="D268" s="60"/>
      <c r="E268" s="101"/>
      <c r="F268" s="87"/>
      <c r="G268" s="187"/>
      <c r="H268" s="187"/>
      <c r="I268" s="187"/>
      <c r="J268" s="187"/>
      <c r="K268" s="187"/>
      <c r="L268" s="187"/>
      <c r="M268" s="187"/>
      <c r="N268" s="187"/>
      <c r="O268" s="187"/>
      <c r="P268" s="187"/>
      <c r="Q268" s="187"/>
      <c r="R268" s="187"/>
      <c r="S268" s="187"/>
      <c r="T268" s="187"/>
      <c r="U268" s="187"/>
      <c r="V268" s="187"/>
      <c r="W268" s="187"/>
      <c r="X268" s="187"/>
      <c r="Y268" s="187"/>
      <c r="Z268" s="187"/>
      <c r="AA268" s="187"/>
      <c r="AB268" s="187"/>
      <c r="AC268" s="187"/>
      <c r="AD268" s="187"/>
      <c r="AE268" s="187"/>
      <c r="AF268" s="187"/>
      <c r="AG268" s="187"/>
      <c r="AH268" s="187"/>
      <c r="AI268" s="187"/>
      <c r="AJ268" s="187"/>
      <c r="AK268" s="93"/>
      <c r="AL268" s="94"/>
      <c r="AM268" s="95"/>
      <c r="AN268" s="96"/>
      <c r="AO268" s="70"/>
      <c r="AP268" s="70"/>
      <c r="AQ268" s="70"/>
      <c r="AR268" s="98"/>
      <c r="AS268" s="98"/>
      <c r="AT268" s="98"/>
      <c r="AU268" s="98"/>
      <c r="AV268" s="98"/>
      <c r="AW268" s="98"/>
      <c r="AX268" s="98"/>
      <c r="AY268" s="99"/>
      <c r="AZ268" s="99"/>
      <c r="BA268" s="73"/>
    </row>
    <row r="269" customFormat="false" ht="12.75" hidden="false" customHeight="true" outlineLevel="0" collapsed="false">
      <c r="A269" s="57" t="n">
        <v>65</v>
      </c>
      <c r="B269" s="58" t="str">
        <f aca="false">IFERROR(VLOOKUP($C269,Списки!$A$1:$C$3999,2,0),"")</f>
        <v/>
      </c>
      <c r="C269" s="102"/>
      <c r="D269" s="60" t="str">
        <f aca="false">IFERROR(VLOOKUP($C269,Списки!$A$1:$C$3999,3,0),"")</f>
        <v/>
      </c>
      <c r="E269" s="92"/>
      <c r="F269" s="61" t="str">
        <f aca="false">VLOOKUP(F$11,Графік!$I$5:$L$32,3,0)</f>
        <v>Р</v>
      </c>
      <c r="G269" s="62" t="str">
        <f aca="false">VLOOKUP(G$11,Графік!$I$5:$L$32,3,0)</f>
        <v>Р</v>
      </c>
      <c r="H269" s="62" t="str">
        <f aca="false">VLOOKUP(H$11,Графік!$I$5:$L$32,3,0)</f>
        <v>Р</v>
      </c>
      <c r="I269" s="62" t="str">
        <f aca="false">VLOOKUP(I$11,Графік!$I$5:$L$32,3,0)</f>
        <v>Р</v>
      </c>
      <c r="J269" s="62" t="str">
        <f aca="false">VLOOKUP(J$11,Графік!$I$5:$L$32,3,0)</f>
        <v>ВВ</v>
      </c>
      <c r="K269" s="62" t="str">
        <f aca="false">VLOOKUP(K$11,Графік!$I$5:$L$32,3,0)</f>
        <v>ВВ</v>
      </c>
      <c r="L269" s="62" t="str">
        <f aca="false">VLOOKUP(L$11,Графік!$I$5:$L$32,3,0)</f>
        <v>Р</v>
      </c>
      <c r="M269" s="62" t="str">
        <f aca="false">VLOOKUP(M$11,Графік!$I$5:$L$32,3,0)</f>
        <v>Р</v>
      </c>
      <c r="N269" s="62" t="str">
        <f aca="false">VLOOKUP(N$11,Графік!$I$5:$L$32,3,0)</f>
        <v>Р</v>
      </c>
      <c r="O269" s="62" t="str">
        <f aca="false">VLOOKUP(O$11,Графік!$I$5:$L$32,3,0)</f>
        <v>Р</v>
      </c>
      <c r="P269" s="62" t="str">
        <f aca="false">VLOOKUP(P$11,Графік!$I$5:$L$32,3,0)</f>
        <v>ВВ</v>
      </c>
      <c r="Q269" s="62" t="str">
        <f aca="false">VLOOKUP(Q$11,Графік!$I$5:$L$32,3,0)</f>
        <v>ВВ</v>
      </c>
      <c r="R269" s="62" t="str">
        <f aca="false">VLOOKUP(R$11,Графік!$I$5:$L$32,3,0)</f>
        <v>Р</v>
      </c>
      <c r="S269" s="62" t="str">
        <f aca="false">VLOOKUP(S$11,Графік!$I$5:$L$32,3,0)</f>
        <v>Р</v>
      </c>
      <c r="T269" s="62" t="str">
        <f aca="false">VLOOKUP(T$11,Графік!$I$5:$L$32,3,0)</f>
        <v>Р</v>
      </c>
      <c r="U269" s="62" t="str">
        <f aca="false">VLOOKUP(U$11,Графік!$I$5:$L$32,3,0)</f>
        <v>Р</v>
      </c>
      <c r="V269" s="62" t="str">
        <f aca="false">VLOOKUP(V$11,Графік!$I$5:$L$32,3,0)</f>
        <v>ВВ</v>
      </c>
      <c r="W269" s="62" t="str">
        <f aca="false">VLOOKUP(W$11,Графік!$I$5:$L$32,3,0)</f>
        <v>ВВ</v>
      </c>
      <c r="X269" s="62" t="str">
        <f aca="false">VLOOKUP(X$11,Графік!$I$5:$L$32,3,0)</f>
        <v>Р</v>
      </c>
      <c r="Y269" s="62" t="str">
        <f aca="false">VLOOKUP(Y$11,Графік!$I$5:$L$32,3,0)</f>
        <v>Р</v>
      </c>
      <c r="Z269" s="62" t="str">
        <f aca="false">VLOOKUP(Z$11,Графік!$I$5:$L$32,3,0)</f>
        <v>Р</v>
      </c>
      <c r="AA269" s="62" t="str">
        <f aca="false">VLOOKUP(AA$11,Графік!$I$5:$L$32,3,0)</f>
        <v>Р</v>
      </c>
      <c r="AB269" s="62" t="str">
        <f aca="false">VLOOKUP(AB$11,Графік!$I$5:$L$32,3,0)</f>
        <v>ВВ</v>
      </c>
      <c r="AC269" s="62" t="str">
        <f aca="false">VLOOKUP(AC$11,Графік!$I$5:$L$32,3,0)</f>
        <v>ВВ</v>
      </c>
      <c r="AD269" s="62" t="str">
        <f aca="false">VLOOKUP(AD$11,Графік!$I$5:$L$32,3,0)</f>
        <v>Р</v>
      </c>
      <c r="AE269" s="62" t="str">
        <f aca="false">VLOOKUP(AE$11,Графік!$I$5:$L$32,3,0)</f>
        <v>Р</v>
      </c>
      <c r="AF269" s="62" t="str">
        <f aca="false">VLOOKUP(AF$11,Графік!$I$5:$L$32,3,0)</f>
        <v>Р</v>
      </c>
      <c r="AG269" s="62" t="str">
        <f aca="false">VLOOKUP(AG$11,Графік!$I$5:$L$32,3,0)</f>
        <v>Р</v>
      </c>
      <c r="AH269" s="62"/>
      <c r="AI269" s="62"/>
      <c r="AJ269" s="62"/>
      <c r="AK269" s="93" t="n">
        <f aca="false">SUMIF($F269:$AJ272,"Р",$F270:$AJ270)</f>
        <v>160</v>
      </c>
      <c r="AL269" s="94" t="n">
        <f aca="false">SUMIF($F271:$AJ272,"НУ",$F272:$AJ272)</f>
        <v>0</v>
      </c>
      <c r="AM269" s="95" t="n">
        <f aca="false">SUMIF(F269:AJ272,"РВ",F270:AJ270)</f>
        <v>0</v>
      </c>
      <c r="AN269" s="96" t="n">
        <f aca="false">AK269+AL269+AM269</f>
        <v>160</v>
      </c>
      <c r="AO269" s="70" t="n">
        <f aca="false">COUNTIF($F269:$AJ272,"=Р")</f>
        <v>20</v>
      </c>
      <c r="AP269" s="97" t="n">
        <f aca="false">COUNTIF($F269:$AJ272,"=ВВ")</f>
        <v>8</v>
      </c>
      <c r="AQ269" s="97" t="n">
        <f aca="false">COUNTIF($F269:$AJ272,"=В")</f>
        <v>0</v>
      </c>
      <c r="AR269" s="98" t="n">
        <f aca="false">COUNTIF($F269:$AJ272,"=НА")</f>
        <v>0</v>
      </c>
      <c r="AS269" s="98" t="n">
        <f aca="false">COUNTIF(F269:AJ272,"=ТН")</f>
        <v>0</v>
      </c>
      <c r="AT269" s="98" t="n">
        <f aca="false">COUNTIF($F269:$AJ272,"=ВД")</f>
        <v>0</v>
      </c>
      <c r="AU269" s="98" t="n">
        <f aca="false">COUNTIF($F269:$AJ272,"=ВП")</f>
        <v>0</v>
      </c>
      <c r="AV269" s="98" t="n">
        <f aca="false">COUNTIF($F269:$AJ272,"=ДД")</f>
        <v>0</v>
      </c>
      <c r="AW269" s="98" t="n">
        <f aca="false">COUNTIF($F269:$AJ272,"=П")</f>
        <v>0</v>
      </c>
      <c r="AX269" s="98" t="n">
        <f aca="false">COUNTIF($F269:$AJ272,"=ПР")</f>
        <v>0</v>
      </c>
      <c r="AY269" s="99" t="n">
        <f aca="false">COUNTIF($F269:$AJ272,"=І")</f>
        <v>0</v>
      </c>
      <c r="AZ269" s="99" t="n">
        <f aca="false">COUNTIF($F269:$AJ272,"=НЗ")</f>
        <v>0</v>
      </c>
      <c r="BA269" s="73" t="str">
        <f aca="false">IF(C269&gt;1,Графік!$L$36,"")</f>
        <v/>
      </c>
    </row>
    <row r="270" customFormat="false" ht="12.75" hidden="false" customHeight="true" outlineLevel="0" collapsed="false">
      <c r="A270" s="57"/>
      <c r="B270" s="58"/>
      <c r="C270" s="102"/>
      <c r="D270" s="60"/>
      <c r="E270" s="100"/>
      <c r="F270" s="75" t="n">
        <f aca="false">IF(F269="Р",8,"")</f>
        <v>8</v>
      </c>
      <c r="G270" s="170" t="n">
        <f aca="false">IF(G269="Р",8,"")</f>
        <v>8</v>
      </c>
      <c r="H270" s="170" t="n">
        <f aca="false">IF(H269="Р",8,"")</f>
        <v>8</v>
      </c>
      <c r="I270" s="170" t="n">
        <f aca="false">IF(I269="Р",8,"")</f>
        <v>8</v>
      </c>
      <c r="J270" s="170" t="str">
        <f aca="false">IF(J269="Р",8,"")</f>
        <v/>
      </c>
      <c r="K270" s="170" t="str">
        <f aca="false">IF(K269="Р",8,"")</f>
        <v/>
      </c>
      <c r="L270" s="170" t="n">
        <f aca="false">IF(L269="Р",8,"")</f>
        <v>8</v>
      </c>
      <c r="M270" s="170" t="n">
        <f aca="false">IF(M269="Р",8,"")</f>
        <v>8</v>
      </c>
      <c r="N270" s="170" t="n">
        <f aca="false">IF(N269="Р",8,"")</f>
        <v>8</v>
      </c>
      <c r="O270" s="170" t="n">
        <f aca="false">IF(O269="Р",8,"")</f>
        <v>8</v>
      </c>
      <c r="P270" s="170" t="str">
        <f aca="false">IF(P269="Р",8,"")</f>
        <v/>
      </c>
      <c r="Q270" s="170" t="str">
        <f aca="false">IF(Q269="Р",8,"")</f>
        <v/>
      </c>
      <c r="R270" s="170" t="n">
        <f aca="false">IF(R269="Р",8,"")</f>
        <v>8</v>
      </c>
      <c r="S270" s="170" t="n">
        <f aca="false">IF(S269="Р",8,"")</f>
        <v>8</v>
      </c>
      <c r="T270" s="170" t="n">
        <f aca="false">IF(T269="Р",8,"")</f>
        <v>8</v>
      </c>
      <c r="U270" s="170" t="n">
        <f aca="false">IF(U269="Р",8,"")</f>
        <v>8</v>
      </c>
      <c r="V270" s="170" t="str">
        <f aca="false">IF(V269="Р",8,"")</f>
        <v/>
      </c>
      <c r="W270" s="170" t="str">
        <f aca="false">IF(W269="Р",8,"")</f>
        <v/>
      </c>
      <c r="X270" s="170" t="n">
        <f aca="false">IF(X269="Р",8,"")</f>
        <v>8</v>
      </c>
      <c r="Y270" s="170" t="n">
        <f aca="false">IF(Y269="Р",8,"")</f>
        <v>8</v>
      </c>
      <c r="Z270" s="170" t="n">
        <f aca="false">IF(Z269="Р",8,"")</f>
        <v>8</v>
      </c>
      <c r="AA270" s="170" t="n">
        <f aca="false">IF(AA269="Р",8,"")</f>
        <v>8</v>
      </c>
      <c r="AB270" s="170" t="str">
        <f aca="false">IF(AB269="Р",8,"")</f>
        <v/>
      </c>
      <c r="AC270" s="170" t="str">
        <f aca="false">IF(AC269="Р",8,"")</f>
        <v/>
      </c>
      <c r="AD270" s="170" t="n">
        <f aca="false">IF(AD269="Р",8,"")</f>
        <v>8</v>
      </c>
      <c r="AE270" s="170" t="n">
        <f aca="false">IF(AE269="Р",8,"")</f>
        <v>8</v>
      </c>
      <c r="AF270" s="170" t="n">
        <f aca="false">IF(AF269="Р",8,"")</f>
        <v>8</v>
      </c>
      <c r="AG270" s="170" t="n">
        <f aca="false">IF(AG269="Р",8,"")</f>
        <v>8</v>
      </c>
      <c r="AH270" s="170"/>
      <c r="AI270" s="170"/>
      <c r="AJ270" s="170"/>
      <c r="AK270" s="93"/>
      <c r="AL270" s="94"/>
      <c r="AM270" s="95"/>
      <c r="AN270" s="96"/>
      <c r="AO270" s="70"/>
      <c r="AP270" s="70"/>
      <c r="AQ270" s="70"/>
      <c r="AR270" s="98"/>
      <c r="AS270" s="98"/>
      <c r="AT270" s="98"/>
      <c r="AU270" s="98"/>
      <c r="AV270" s="98"/>
      <c r="AW270" s="98"/>
      <c r="AX270" s="98"/>
      <c r="AY270" s="99"/>
      <c r="AZ270" s="99"/>
      <c r="BA270" s="73"/>
    </row>
    <row r="271" customFormat="false" ht="12.75" hidden="false" customHeight="true" outlineLevel="0" collapsed="false">
      <c r="A271" s="57"/>
      <c r="B271" s="58"/>
      <c r="C271" s="102"/>
      <c r="D271" s="60"/>
      <c r="E271" s="100"/>
      <c r="F271" s="81" t="str">
        <f aca="false">IF(F272&gt;0,"НУ","")</f>
        <v/>
      </c>
      <c r="G271" s="183" t="str">
        <f aca="false">IF(G272&gt;0,"НУ","")</f>
        <v/>
      </c>
      <c r="H271" s="183" t="str">
        <f aca="false">IF(H272&gt;0,"НУ","")</f>
        <v/>
      </c>
      <c r="I271" s="183" t="str">
        <f aca="false">IF(I272&gt;0,"НУ","")</f>
        <v/>
      </c>
      <c r="J271" s="183" t="str">
        <f aca="false">IF(J272&gt;0,"НУ","")</f>
        <v/>
      </c>
      <c r="K271" s="183" t="str">
        <f aca="false">IF(K272&gt;0,"НУ","")</f>
        <v/>
      </c>
      <c r="L271" s="183" t="str">
        <f aca="false">IF(L272&gt;0,"НУ","")</f>
        <v/>
      </c>
      <c r="M271" s="183" t="str">
        <f aca="false">IF(M272&gt;0,"НУ","")</f>
        <v/>
      </c>
      <c r="N271" s="183" t="str">
        <f aca="false">IF(N272&gt;0,"НУ","")</f>
        <v/>
      </c>
      <c r="O271" s="183" t="str">
        <f aca="false">IF(O272&gt;0,"НУ","")</f>
        <v/>
      </c>
      <c r="P271" s="183" t="str">
        <f aca="false">IF(P272&gt;0,"НУ","")</f>
        <v/>
      </c>
      <c r="Q271" s="183" t="str">
        <f aca="false">IF(Q272&gt;0,"НУ","")</f>
        <v/>
      </c>
      <c r="R271" s="183" t="str">
        <f aca="false">IF(R272&gt;0,"НУ","")</f>
        <v/>
      </c>
      <c r="S271" s="183" t="str">
        <f aca="false">IF(S272&gt;0,"НУ","")</f>
        <v/>
      </c>
      <c r="T271" s="183" t="str">
        <f aca="false">IF(T272&gt;0,"НУ","")</f>
        <v/>
      </c>
      <c r="U271" s="183" t="str">
        <f aca="false">IF(U272&gt;0,"НУ","")</f>
        <v/>
      </c>
      <c r="V271" s="183" t="str">
        <f aca="false">IF(V272&gt;0,"НУ","")</f>
        <v/>
      </c>
      <c r="W271" s="183" t="str">
        <f aca="false">IF(W272&gt;0,"НУ","")</f>
        <v/>
      </c>
      <c r="X271" s="183" t="str">
        <f aca="false">IF(X272&gt;0,"НУ","")</f>
        <v/>
      </c>
      <c r="Y271" s="183" t="str">
        <f aca="false">IF(Y272&gt;0,"НУ","")</f>
        <v/>
      </c>
      <c r="Z271" s="183" t="str">
        <f aca="false">IF(Z272&gt;0,"НУ","")</f>
        <v/>
      </c>
      <c r="AA271" s="183" t="str">
        <f aca="false">IF(AA272&gt;0,"НУ","")</f>
        <v/>
      </c>
      <c r="AB271" s="183" t="str">
        <f aca="false">IF(AB272&gt;0,"НУ","")</f>
        <v/>
      </c>
      <c r="AC271" s="183" t="str">
        <f aca="false">IF(AC272&gt;0,"НУ","")</f>
        <v/>
      </c>
      <c r="AD271" s="183" t="str">
        <f aca="false">IF(AD272&gt;0,"НУ","")</f>
        <v/>
      </c>
      <c r="AE271" s="183" t="str">
        <f aca="false">IF(AE272&gt;0,"НУ","")</f>
        <v/>
      </c>
      <c r="AF271" s="183" t="str">
        <f aca="false">IF(AF272&gt;0,"НУ","")</f>
        <v/>
      </c>
      <c r="AG271" s="183" t="str">
        <f aca="false">IF(AG272&gt;0,"НУ","")</f>
        <v/>
      </c>
      <c r="AH271" s="183" t="str">
        <f aca="false">IF(AH272&gt;0,"НУ","")</f>
        <v/>
      </c>
      <c r="AI271" s="183" t="str">
        <f aca="false">IF(AI272&gt;0,"НУ","")</f>
        <v/>
      </c>
      <c r="AJ271" s="183" t="str">
        <f aca="false">IF(AJ272&gt;0,"НУ","")</f>
        <v/>
      </c>
      <c r="AK271" s="93"/>
      <c r="AL271" s="94"/>
      <c r="AM271" s="95"/>
      <c r="AN271" s="96"/>
      <c r="AO271" s="70"/>
      <c r="AP271" s="70"/>
      <c r="AQ271" s="70"/>
      <c r="AR271" s="98"/>
      <c r="AS271" s="98"/>
      <c r="AT271" s="98"/>
      <c r="AU271" s="98"/>
      <c r="AV271" s="98"/>
      <c r="AW271" s="98"/>
      <c r="AX271" s="98"/>
      <c r="AY271" s="99"/>
      <c r="AZ271" s="99"/>
      <c r="BA271" s="73"/>
    </row>
    <row r="272" customFormat="false" ht="13.5" hidden="false" customHeight="true" outlineLevel="0" collapsed="false">
      <c r="A272" s="57"/>
      <c r="B272" s="58"/>
      <c r="C272" s="102"/>
      <c r="D272" s="60"/>
      <c r="E272" s="101"/>
      <c r="F272" s="87"/>
      <c r="G272" s="187"/>
      <c r="H272" s="187"/>
      <c r="I272" s="187"/>
      <c r="J272" s="187"/>
      <c r="K272" s="187"/>
      <c r="L272" s="187"/>
      <c r="M272" s="187"/>
      <c r="N272" s="187"/>
      <c r="O272" s="187"/>
      <c r="P272" s="187"/>
      <c r="Q272" s="187"/>
      <c r="R272" s="187"/>
      <c r="S272" s="187"/>
      <c r="T272" s="187"/>
      <c r="U272" s="187"/>
      <c r="V272" s="187"/>
      <c r="W272" s="187"/>
      <c r="X272" s="187"/>
      <c r="Y272" s="187"/>
      <c r="Z272" s="187"/>
      <c r="AA272" s="187"/>
      <c r="AB272" s="187"/>
      <c r="AC272" s="187"/>
      <c r="AD272" s="187"/>
      <c r="AE272" s="187"/>
      <c r="AF272" s="187"/>
      <c r="AG272" s="187"/>
      <c r="AH272" s="187"/>
      <c r="AI272" s="187"/>
      <c r="AJ272" s="187"/>
      <c r="AK272" s="93"/>
      <c r="AL272" s="94"/>
      <c r="AM272" s="95"/>
      <c r="AN272" s="96"/>
      <c r="AO272" s="70"/>
      <c r="AP272" s="70"/>
      <c r="AQ272" s="70"/>
      <c r="AR272" s="98"/>
      <c r="AS272" s="98"/>
      <c r="AT272" s="98"/>
      <c r="AU272" s="98"/>
      <c r="AV272" s="98"/>
      <c r="AW272" s="98"/>
      <c r="AX272" s="98"/>
      <c r="AY272" s="99"/>
      <c r="AZ272" s="99"/>
      <c r="BA272" s="73"/>
    </row>
    <row r="273" customFormat="false" ht="12.75" hidden="false" customHeight="true" outlineLevel="0" collapsed="false">
      <c r="A273" s="57" t="n">
        <v>66</v>
      </c>
      <c r="B273" s="58" t="str">
        <f aca="false">IFERROR(VLOOKUP($C273,Списки!$A$1:$C$3999,2,0),"")</f>
        <v/>
      </c>
      <c r="C273" s="102"/>
      <c r="D273" s="60" t="str">
        <f aca="false">IFERROR(VLOOKUP($C273,Списки!$A$1:$C$3999,3,0),"")</f>
        <v/>
      </c>
      <c r="E273" s="92"/>
      <c r="F273" s="61" t="str">
        <f aca="false">VLOOKUP(F$11,Графік!$I$5:$L$32,3,0)</f>
        <v>Р</v>
      </c>
      <c r="G273" s="62" t="str">
        <f aca="false">VLOOKUP(G$11,Графік!$I$5:$L$32,3,0)</f>
        <v>Р</v>
      </c>
      <c r="H273" s="62" t="str">
        <f aca="false">VLOOKUP(H$11,Графік!$I$5:$L$32,3,0)</f>
        <v>Р</v>
      </c>
      <c r="I273" s="62" t="str">
        <f aca="false">VLOOKUP(I$11,Графік!$I$5:$L$32,3,0)</f>
        <v>Р</v>
      </c>
      <c r="J273" s="62" t="str">
        <f aca="false">VLOOKUP(J$11,Графік!$I$5:$L$32,3,0)</f>
        <v>ВВ</v>
      </c>
      <c r="K273" s="62" t="str">
        <f aca="false">VLOOKUP(K$11,Графік!$I$5:$L$32,3,0)</f>
        <v>ВВ</v>
      </c>
      <c r="L273" s="62" t="str">
        <f aca="false">VLOOKUP(L$11,Графік!$I$5:$L$32,3,0)</f>
        <v>Р</v>
      </c>
      <c r="M273" s="62" t="str">
        <f aca="false">VLOOKUP(M$11,Графік!$I$5:$L$32,3,0)</f>
        <v>Р</v>
      </c>
      <c r="N273" s="62" t="str">
        <f aca="false">VLOOKUP(N$11,Графік!$I$5:$L$32,3,0)</f>
        <v>Р</v>
      </c>
      <c r="O273" s="62" t="str">
        <f aca="false">VLOOKUP(O$11,Графік!$I$5:$L$32,3,0)</f>
        <v>Р</v>
      </c>
      <c r="P273" s="62" t="str">
        <f aca="false">VLOOKUP(P$11,Графік!$I$5:$L$32,3,0)</f>
        <v>ВВ</v>
      </c>
      <c r="Q273" s="62" t="str">
        <f aca="false">VLOOKUP(Q$11,Графік!$I$5:$L$32,3,0)</f>
        <v>ВВ</v>
      </c>
      <c r="R273" s="62" t="str">
        <f aca="false">VLOOKUP(R$11,Графік!$I$5:$L$32,3,0)</f>
        <v>Р</v>
      </c>
      <c r="S273" s="62" t="str">
        <f aca="false">VLOOKUP(S$11,Графік!$I$5:$L$32,3,0)</f>
        <v>Р</v>
      </c>
      <c r="T273" s="62" t="str">
        <f aca="false">VLOOKUP(T$11,Графік!$I$5:$L$32,3,0)</f>
        <v>Р</v>
      </c>
      <c r="U273" s="62" t="str">
        <f aca="false">VLOOKUP(U$11,Графік!$I$5:$L$32,3,0)</f>
        <v>Р</v>
      </c>
      <c r="V273" s="62" t="str">
        <f aca="false">VLOOKUP(V$11,Графік!$I$5:$L$32,3,0)</f>
        <v>ВВ</v>
      </c>
      <c r="W273" s="62" t="str">
        <f aca="false">VLOOKUP(W$11,Графік!$I$5:$L$32,3,0)</f>
        <v>ВВ</v>
      </c>
      <c r="X273" s="62" t="str">
        <f aca="false">VLOOKUP(X$11,Графік!$I$5:$L$32,3,0)</f>
        <v>Р</v>
      </c>
      <c r="Y273" s="62" t="str">
        <f aca="false">VLOOKUP(Y$11,Графік!$I$5:$L$32,3,0)</f>
        <v>Р</v>
      </c>
      <c r="Z273" s="62" t="str">
        <f aca="false">VLOOKUP(Z$11,Графік!$I$5:$L$32,3,0)</f>
        <v>Р</v>
      </c>
      <c r="AA273" s="62" t="str">
        <f aca="false">VLOOKUP(AA$11,Графік!$I$5:$L$32,3,0)</f>
        <v>Р</v>
      </c>
      <c r="AB273" s="62" t="str">
        <f aca="false">VLOOKUP(AB$11,Графік!$I$5:$L$32,3,0)</f>
        <v>ВВ</v>
      </c>
      <c r="AC273" s="62" t="str">
        <f aca="false">VLOOKUP(AC$11,Графік!$I$5:$L$32,3,0)</f>
        <v>ВВ</v>
      </c>
      <c r="AD273" s="62" t="str">
        <f aca="false">VLOOKUP(AD$11,Графік!$I$5:$L$32,3,0)</f>
        <v>Р</v>
      </c>
      <c r="AE273" s="62" t="str">
        <f aca="false">VLOOKUP(AE$11,Графік!$I$5:$L$32,3,0)</f>
        <v>Р</v>
      </c>
      <c r="AF273" s="62" t="str">
        <f aca="false">VLOOKUP(AF$11,Графік!$I$5:$L$32,3,0)</f>
        <v>Р</v>
      </c>
      <c r="AG273" s="62" t="str">
        <f aca="false">VLOOKUP(AG$11,Графік!$I$5:$L$32,3,0)</f>
        <v>Р</v>
      </c>
      <c r="AH273" s="62"/>
      <c r="AI273" s="62"/>
      <c r="AJ273" s="62"/>
      <c r="AK273" s="93" t="n">
        <f aca="false">SUMIF($F273:$AJ276,"Р",$F274:$AJ274)</f>
        <v>160</v>
      </c>
      <c r="AL273" s="94" t="n">
        <f aca="false">SUMIF($F275:$AJ276,"НУ",$F276:$AJ276)</f>
        <v>0</v>
      </c>
      <c r="AM273" s="95" t="n">
        <f aca="false">SUMIF(F273:AJ276,"РВ",F274:AJ274)</f>
        <v>0</v>
      </c>
      <c r="AN273" s="96" t="n">
        <f aca="false">AK273+AL273+AM273</f>
        <v>160</v>
      </c>
      <c r="AO273" s="70" t="n">
        <f aca="false">COUNTIF($F273:$AJ276,"=Р")</f>
        <v>20</v>
      </c>
      <c r="AP273" s="97" t="n">
        <f aca="false">COUNTIF($F273:$AJ276,"=ВВ")</f>
        <v>8</v>
      </c>
      <c r="AQ273" s="97" t="n">
        <f aca="false">COUNTIF($F273:$AJ276,"=В")</f>
        <v>0</v>
      </c>
      <c r="AR273" s="98" t="n">
        <f aca="false">COUNTIF($F273:$AJ276,"=НА")</f>
        <v>0</v>
      </c>
      <c r="AS273" s="98" t="n">
        <f aca="false">COUNTIF(F273:AJ276,"=ТН")</f>
        <v>0</v>
      </c>
      <c r="AT273" s="98" t="n">
        <f aca="false">COUNTIF($F273:$AJ276,"=ВД")</f>
        <v>0</v>
      </c>
      <c r="AU273" s="98" t="n">
        <f aca="false">COUNTIF($F273:$AJ276,"=ВП")</f>
        <v>0</v>
      </c>
      <c r="AV273" s="98" t="n">
        <f aca="false">COUNTIF($F273:$AJ276,"=ДД")</f>
        <v>0</v>
      </c>
      <c r="AW273" s="98" t="n">
        <f aca="false">COUNTIF($F273:$AJ276,"=П")</f>
        <v>0</v>
      </c>
      <c r="AX273" s="98" t="n">
        <f aca="false">COUNTIF($F273:$AJ276,"=ПР")</f>
        <v>0</v>
      </c>
      <c r="AY273" s="99" t="n">
        <f aca="false">COUNTIF($F273:$AJ276,"=І")</f>
        <v>0</v>
      </c>
      <c r="AZ273" s="99" t="n">
        <f aca="false">COUNTIF($F273:$AJ276,"=НЗ")</f>
        <v>0</v>
      </c>
      <c r="BA273" s="73" t="str">
        <f aca="false">IF(C273&gt;1,Графік!$L$36,"")</f>
        <v/>
      </c>
    </row>
    <row r="274" customFormat="false" ht="12.75" hidden="false" customHeight="true" outlineLevel="0" collapsed="false">
      <c r="A274" s="57"/>
      <c r="B274" s="58"/>
      <c r="C274" s="102"/>
      <c r="D274" s="60"/>
      <c r="E274" s="100"/>
      <c r="F274" s="75" t="n">
        <f aca="false">IF(F273="Р",8,"")</f>
        <v>8</v>
      </c>
      <c r="G274" s="170" t="n">
        <f aca="false">IF(G273="Р",8,"")</f>
        <v>8</v>
      </c>
      <c r="H274" s="170" t="n">
        <f aca="false">IF(H273="Р",8,"")</f>
        <v>8</v>
      </c>
      <c r="I274" s="170" t="n">
        <f aca="false">IF(I273="Р",8,"")</f>
        <v>8</v>
      </c>
      <c r="J274" s="170" t="str">
        <f aca="false">IF(J273="Р",8,"")</f>
        <v/>
      </c>
      <c r="K274" s="170" t="str">
        <f aca="false">IF(K273="Р",8,"")</f>
        <v/>
      </c>
      <c r="L274" s="170" t="n">
        <f aca="false">IF(L273="Р",8,"")</f>
        <v>8</v>
      </c>
      <c r="M274" s="170" t="n">
        <f aca="false">IF(M273="Р",8,"")</f>
        <v>8</v>
      </c>
      <c r="N274" s="170" t="n">
        <f aca="false">IF(N273="Р",8,"")</f>
        <v>8</v>
      </c>
      <c r="O274" s="170" t="n">
        <f aca="false">IF(O273="Р",8,"")</f>
        <v>8</v>
      </c>
      <c r="P274" s="170" t="str">
        <f aca="false">IF(P273="Р",8,"")</f>
        <v/>
      </c>
      <c r="Q274" s="170" t="str">
        <f aca="false">IF(Q273="Р",8,"")</f>
        <v/>
      </c>
      <c r="R274" s="170" t="n">
        <f aca="false">IF(R273="Р",8,"")</f>
        <v>8</v>
      </c>
      <c r="S274" s="170" t="n">
        <f aca="false">IF(S273="Р",8,"")</f>
        <v>8</v>
      </c>
      <c r="T274" s="170" t="n">
        <f aca="false">IF(T273="Р",8,"")</f>
        <v>8</v>
      </c>
      <c r="U274" s="170" t="n">
        <f aca="false">IF(U273="Р",8,"")</f>
        <v>8</v>
      </c>
      <c r="V274" s="170" t="str">
        <f aca="false">IF(V273="Р",8,"")</f>
        <v/>
      </c>
      <c r="W274" s="170" t="str">
        <f aca="false">IF(W273="Р",8,"")</f>
        <v/>
      </c>
      <c r="X274" s="170" t="n">
        <f aca="false">IF(X273="Р",8,"")</f>
        <v>8</v>
      </c>
      <c r="Y274" s="170" t="n">
        <f aca="false">IF(Y273="Р",8,"")</f>
        <v>8</v>
      </c>
      <c r="Z274" s="170" t="n">
        <f aca="false">IF(Z273="Р",8,"")</f>
        <v>8</v>
      </c>
      <c r="AA274" s="170" t="n">
        <f aca="false">IF(AA273="Р",8,"")</f>
        <v>8</v>
      </c>
      <c r="AB274" s="170" t="str">
        <f aca="false">IF(AB273="Р",8,"")</f>
        <v/>
      </c>
      <c r="AC274" s="170" t="str">
        <f aca="false">IF(AC273="Р",8,"")</f>
        <v/>
      </c>
      <c r="AD274" s="170" t="n">
        <f aca="false">IF(AD273="Р",8,"")</f>
        <v>8</v>
      </c>
      <c r="AE274" s="170" t="n">
        <f aca="false">IF(AE273="Р",8,"")</f>
        <v>8</v>
      </c>
      <c r="AF274" s="170" t="n">
        <f aca="false">IF(AF273="Р",8,"")</f>
        <v>8</v>
      </c>
      <c r="AG274" s="170" t="n">
        <f aca="false">IF(AG273="Р",8,"")</f>
        <v>8</v>
      </c>
      <c r="AH274" s="170"/>
      <c r="AI274" s="170"/>
      <c r="AJ274" s="170"/>
      <c r="AK274" s="93"/>
      <c r="AL274" s="94"/>
      <c r="AM274" s="95"/>
      <c r="AN274" s="96"/>
      <c r="AO274" s="70"/>
      <c r="AP274" s="70"/>
      <c r="AQ274" s="70"/>
      <c r="AR274" s="98"/>
      <c r="AS274" s="98"/>
      <c r="AT274" s="98"/>
      <c r="AU274" s="98"/>
      <c r="AV274" s="98"/>
      <c r="AW274" s="98"/>
      <c r="AX274" s="98"/>
      <c r="AY274" s="99"/>
      <c r="AZ274" s="99"/>
      <c r="BA274" s="73"/>
    </row>
    <row r="275" customFormat="false" ht="12.75" hidden="false" customHeight="true" outlineLevel="0" collapsed="false">
      <c r="A275" s="57"/>
      <c r="B275" s="58"/>
      <c r="C275" s="102"/>
      <c r="D275" s="60"/>
      <c r="E275" s="100"/>
      <c r="F275" s="81" t="str">
        <f aca="false">IF(F276&gt;0,"НУ","")</f>
        <v/>
      </c>
      <c r="G275" s="183" t="str">
        <f aca="false">IF(G276&gt;0,"НУ","")</f>
        <v/>
      </c>
      <c r="H275" s="183" t="str">
        <f aca="false">IF(H276&gt;0,"НУ","")</f>
        <v/>
      </c>
      <c r="I275" s="183" t="str">
        <f aca="false">IF(I276&gt;0,"НУ","")</f>
        <v/>
      </c>
      <c r="J275" s="183" t="str">
        <f aca="false">IF(J276&gt;0,"НУ","")</f>
        <v/>
      </c>
      <c r="K275" s="183" t="str">
        <f aca="false">IF(K276&gt;0,"НУ","")</f>
        <v/>
      </c>
      <c r="L275" s="183" t="str">
        <f aca="false">IF(L276&gt;0,"НУ","")</f>
        <v/>
      </c>
      <c r="M275" s="183" t="str">
        <f aca="false">IF(M276&gt;0,"НУ","")</f>
        <v/>
      </c>
      <c r="N275" s="183" t="str">
        <f aca="false">IF(N276&gt;0,"НУ","")</f>
        <v/>
      </c>
      <c r="O275" s="183" t="str">
        <f aca="false">IF(O276&gt;0,"НУ","")</f>
        <v/>
      </c>
      <c r="P275" s="183" t="str">
        <f aca="false">IF(P276&gt;0,"НУ","")</f>
        <v/>
      </c>
      <c r="Q275" s="183" t="str">
        <f aca="false">IF(Q276&gt;0,"НУ","")</f>
        <v/>
      </c>
      <c r="R275" s="183" t="str">
        <f aca="false">IF(R276&gt;0,"НУ","")</f>
        <v/>
      </c>
      <c r="S275" s="183" t="str">
        <f aca="false">IF(S276&gt;0,"НУ","")</f>
        <v/>
      </c>
      <c r="T275" s="183" t="str">
        <f aca="false">IF(T276&gt;0,"НУ","")</f>
        <v/>
      </c>
      <c r="U275" s="183" t="str">
        <f aca="false">IF(U276&gt;0,"НУ","")</f>
        <v/>
      </c>
      <c r="V275" s="183" t="str">
        <f aca="false">IF(V276&gt;0,"НУ","")</f>
        <v/>
      </c>
      <c r="W275" s="183" t="str">
        <f aca="false">IF(W276&gt;0,"НУ","")</f>
        <v/>
      </c>
      <c r="X275" s="183" t="str">
        <f aca="false">IF(X276&gt;0,"НУ","")</f>
        <v/>
      </c>
      <c r="Y275" s="183" t="str">
        <f aca="false">IF(Y276&gt;0,"НУ","")</f>
        <v/>
      </c>
      <c r="Z275" s="183" t="str">
        <f aca="false">IF(Z276&gt;0,"НУ","")</f>
        <v/>
      </c>
      <c r="AA275" s="183" t="str">
        <f aca="false">IF(AA276&gt;0,"НУ","")</f>
        <v/>
      </c>
      <c r="AB275" s="183" t="str">
        <f aca="false">IF(AB276&gt;0,"НУ","")</f>
        <v/>
      </c>
      <c r="AC275" s="183" t="str">
        <f aca="false">IF(AC276&gt;0,"НУ","")</f>
        <v/>
      </c>
      <c r="AD275" s="183" t="str">
        <f aca="false">IF(AD276&gt;0,"НУ","")</f>
        <v/>
      </c>
      <c r="AE275" s="183" t="str">
        <f aca="false">IF(AE276&gt;0,"НУ","")</f>
        <v/>
      </c>
      <c r="AF275" s="183" t="str">
        <f aca="false">IF(AF276&gt;0,"НУ","")</f>
        <v/>
      </c>
      <c r="AG275" s="183" t="str">
        <f aca="false">IF(AG276&gt;0,"НУ","")</f>
        <v/>
      </c>
      <c r="AH275" s="183" t="str">
        <f aca="false">IF(AH276&gt;0,"НУ","")</f>
        <v/>
      </c>
      <c r="AI275" s="183" t="str">
        <f aca="false">IF(AI276&gt;0,"НУ","")</f>
        <v/>
      </c>
      <c r="AJ275" s="183" t="str">
        <f aca="false">IF(AJ276&gt;0,"НУ","")</f>
        <v/>
      </c>
      <c r="AK275" s="93"/>
      <c r="AL275" s="94"/>
      <c r="AM275" s="95"/>
      <c r="AN275" s="96"/>
      <c r="AO275" s="70"/>
      <c r="AP275" s="70"/>
      <c r="AQ275" s="70"/>
      <c r="AR275" s="98"/>
      <c r="AS275" s="98"/>
      <c r="AT275" s="98"/>
      <c r="AU275" s="98"/>
      <c r="AV275" s="98"/>
      <c r="AW275" s="98"/>
      <c r="AX275" s="98"/>
      <c r="AY275" s="99"/>
      <c r="AZ275" s="99"/>
      <c r="BA275" s="73"/>
    </row>
    <row r="276" customFormat="false" ht="13.5" hidden="false" customHeight="true" outlineLevel="0" collapsed="false">
      <c r="A276" s="57"/>
      <c r="B276" s="58"/>
      <c r="C276" s="102"/>
      <c r="D276" s="60"/>
      <c r="E276" s="101"/>
      <c r="F276" s="87"/>
      <c r="G276" s="187"/>
      <c r="H276" s="187"/>
      <c r="I276" s="187"/>
      <c r="J276" s="187"/>
      <c r="K276" s="187"/>
      <c r="L276" s="187"/>
      <c r="M276" s="187"/>
      <c r="N276" s="187"/>
      <c r="O276" s="187"/>
      <c r="P276" s="187"/>
      <c r="Q276" s="187"/>
      <c r="R276" s="187"/>
      <c r="S276" s="187"/>
      <c r="T276" s="187"/>
      <c r="U276" s="187"/>
      <c r="V276" s="187"/>
      <c r="W276" s="187"/>
      <c r="X276" s="187"/>
      <c r="Y276" s="187"/>
      <c r="Z276" s="187"/>
      <c r="AA276" s="187"/>
      <c r="AB276" s="187"/>
      <c r="AC276" s="187"/>
      <c r="AD276" s="187"/>
      <c r="AE276" s="187"/>
      <c r="AF276" s="187"/>
      <c r="AG276" s="187"/>
      <c r="AH276" s="187"/>
      <c r="AI276" s="187"/>
      <c r="AJ276" s="187"/>
      <c r="AK276" s="93"/>
      <c r="AL276" s="94"/>
      <c r="AM276" s="95"/>
      <c r="AN276" s="96"/>
      <c r="AO276" s="70"/>
      <c r="AP276" s="70"/>
      <c r="AQ276" s="70"/>
      <c r="AR276" s="98"/>
      <c r="AS276" s="98"/>
      <c r="AT276" s="98"/>
      <c r="AU276" s="98"/>
      <c r="AV276" s="98"/>
      <c r="AW276" s="98"/>
      <c r="AX276" s="98"/>
      <c r="AY276" s="99"/>
      <c r="AZ276" s="99"/>
      <c r="BA276" s="73"/>
    </row>
    <row r="277" customFormat="false" ht="12.75" hidden="false" customHeight="true" outlineLevel="0" collapsed="false">
      <c r="A277" s="57" t="n">
        <v>67</v>
      </c>
      <c r="B277" s="58" t="str">
        <f aca="false">IFERROR(VLOOKUP($C277,Списки!$A$1:$C$3999,2,0),"")</f>
        <v/>
      </c>
      <c r="C277" s="102"/>
      <c r="D277" s="60" t="str">
        <f aca="false">IFERROR(VLOOKUP($C277,Списки!$A$1:$C$3999,3,0),"")</f>
        <v/>
      </c>
      <c r="E277" s="92"/>
      <c r="F277" s="61" t="str">
        <f aca="false">VLOOKUP(F$11,Графік!$I$5:$L$32,3,0)</f>
        <v>Р</v>
      </c>
      <c r="G277" s="62" t="str">
        <f aca="false">VLOOKUP(G$11,Графік!$I$5:$L$32,3,0)</f>
        <v>Р</v>
      </c>
      <c r="H277" s="62" t="str">
        <f aca="false">VLOOKUP(H$11,Графік!$I$5:$L$32,3,0)</f>
        <v>Р</v>
      </c>
      <c r="I277" s="62" t="str">
        <f aca="false">VLOOKUP(I$11,Графік!$I$5:$L$32,3,0)</f>
        <v>Р</v>
      </c>
      <c r="J277" s="62" t="str">
        <f aca="false">VLOOKUP(J$11,Графік!$I$5:$L$32,3,0)</f>
        <v>ВВ</v>
      </c>
      <c r="K277" s="62" t="str">
        <f aca="false">VLOOKUP(K$11,Графік!$I$5:$L$32,3,0)</f>
        <v>ВВ</v>
      </c>
      <c r="L277" s="62" t="str">
        <f aca="false">VLOOKUP(L$11,Графік!$I$5:$L$32,3,0)</f>
        <v>Р</v>
      </c>
      <c r="M277" s="62" t="str">
        <f aca="false">VLOOKUP(M$11,Графік!$I$5:$L$32,3,0)</f>
        <v>Р</v>
      </c>
      <c r="N277" s="62" t="str">
        <f aca="false">VLOOKUP(N$11,Графік!$I$5:$L$32,3,0)</f>
        <v>Р</v>
      </c>
      <c r="O277" s="62" t="str">
        <f aca="false">VLOOKUP(O$11,Графік!$I$5:$L$32,3,0)</f>
        <v>Р</v>
      </c>
      <c r="P277" s="62" t="str">
        <f aca="false">VLOOKUP(P$11,Графік!$I$5:$L$32,3,0)</f>
        <v>ВВ</v>
      </c>
      <c r="Q277" s="62" t="str">
        <f aca="false">VLOOKUP(Q$11,Графік!$I$5:$L$32,3,0)</f>
        <v>ВВ</v>
      </c>
      <c r="R277" s="62" t="str">
        <f aca="false">VLOOKUP(R$11,Графік!$I$5:$L$32,3,0)</f>
        <v>Р</v>
      </c>
      <c r="S277" s="62" t="str">
        <f aca="false">VLOOKUP(S$11,Графік!$I$5:$L$32,3,0)</f>
        <v>Р</v>
      </c>
      <c r="T277" s="62" t="str">
        <f aca="false">VLOOKUP(T$11,Графік!$I$5:$L$32,3,0)</f>
        <v>Р</v>
      </c>
      <c r="U277" s="62" t="str">
        <f aca="false">VLOOKUP(U$11,Графік!$I$5:$L$32,3,0)</f>
        <v>Р</v>
      </c>
      <c r="V277" s="62" t="str">
        <f aca="false">VLOOKUP(V$11,Графік!$I$5:$L$32,3,0)</f>
        <v>ВВ</v>
      </c>
      <c r="W277" s="62" t="str">
        <f aca="false">VLOOKUP(W$11,Графік!$I$5:$L$32,3,0)</f>
        <v>ВВ</v>
      </c>
      <c r="X277" s="62" t="str">
        <f aca="false">VLOOKUP(X$11,Графік!$I$5:$L$32,3,0)</f>
        <v>Р</v>
      </c>
      <c r="Y277" s="62" t="str">
        <f aca="false">VLOOKUP(Y$11,Графік!$I$5:$L$32,3,0)</f>
        <v>Р</v>
      </c>
      <c r="Z277" s="62" t="str">
        <f aca="false">VLOOKUP(Z$11,Графік!$I$5:$L$32,3,0)</f>
        <v>Р</v>
      </c>
      <c r="AA277" s="62" t="str">
        <f aca="false">VLOOKUP(AA$11,Графік!$I$5:$L$32,3,0)</f>
        <v>Р</v>
      </c>
      <c r="AB277" s="62" t="str">
        <f aca="false">VLOOKUP(AB$11,Графік!$I$5:$L$32,3,0)</f>
        <v>ВВ</v>
      </c>
      <c r="AC277" s="62" t="str">
        <f aca="false">VLOOKUP(AC$11,Графік!$I$5:$L$32,3,0)</f>
        <v>ВВ</v>
      </c>
      <c r="AD277" s="62" t="str">
        <f aca="false">VLOOKUP(AD$11,Графік!$I$5:$L$32,3,0)</f>
        <v>Р</v>
      </c>
      <c r="AE277" s="62" t="str">
        <f aca="false">VLOOKUP(AE$11,Графік!$I$5:$L$32,3,0)</f>
        <v>Р</v>
      </c>
      <c r="AF277" s="62" t="str">
        <f aca="false">VLOOKUP(AF$11,Графік!$I$5:$L$32,3,0)</f>
        <v>Р</v>
      </c>
      <c r="AG277" s="62" t="str">
        <f aca="false">VLOOKUP(AG$11,Графік!$I$5:$L$32,3,0)</f>
        <v>Р</v>
      </c>
      <c r="AH277" s="62"/>
      <c r="AI277" s="62"/>
      <c r="AJ277" s="62"/>
      <c r="AK277" s="93" t="n">
        <f aca="false">SUMIF($F277:$AJ280,"Р",$F278:$AJ278)</f>
        <v>160</v>
      </c>
      <c r="AL277" s="94" t="n">
        <f aca="false">SUMIF($F279:$AJ280,"НУ",$F280:$AJ280)</f>
        <v>0</v>
      </c>
      <c r="AM277" s="95" t="n">
        <f aca="false">SUMIF(F277:AJ280,"РВ",F278:AJ278)</f>
        <v>0</v>
      </c>
      <c r="AN277" s="96" t="n">
        <f aca="false">AK277+AL277+AM277</f>
        <v>160</v>
      </c>
      <c r="AO277" s="70" t="n">
        <f aca="false">COUNTIF($F277:$AJ280,"=Р")</f>
        <v>20</v>
      </c>
      <c r="AP277" s="97" t="n">
        <f aca="false">COUNTIF($F277:$AJ280,"=ВВ")</f>
        <v>8</v>
      </c>
      <c r="AQ277" s="97" t="n">
        <f aca="false">COUNTIF($F277:$AJ280,"=В")</f>
        <v>0</v>
      </c>
      <c r="AR277" s="98" t="n">
        <f aca="false">COUNTIF($F277:$AJ280,"=НА")</f>
        <v>0</v>
      </c>
      <c r="AS277" s="98" t="n">
        <f aca="false">COUNTIF(F277:AJ280,"=ТН")</f>
        <v>0</v>
      </c>
      <c r="AT277" s="98" t="n">
        <f aca="false">COUNTIF($F277:$AJ280,"=ВД")</f>
        <v>0</v>
      </c>
      <c r="AU277" s="98" t="n">
        <f aca="false">COUNTIF($F277:$AJ280,"=ВП")</f>
        <v>0</v>
      </c>
      <c r="AV277" s="98" t="n">
        <f aca="false">COUNTIF($F277:$AJ280,"=ДД")</f>
        <v>0</v>
      </c>
      <c r="AW277" s="98" t="n">
        <f aca="false">COUNTIF($F277:$AJ280,"=П")</f>
        <v>0</v>
      </c>
      <c r="AX277" s="98" t="n">
        <f aca="false">COUNTIF($F277:$AJ280,"=ПР")</f>
        <v>0</v>
      </c>
      <c r="AY277" s="99" t="n">
        <f aca="false">COUNTIF($F277:$AJ280,"=І")</f>
        <v>0</v>
      </c>
      <c r="AZ277" s="99" t="n">
        <f aca="false">COUNTIF($F277:$AJ280,"=НЗ")</f>
        <v>0</v>
      </c>
      <c r="BA277" s="73" t="str">
        <f aca="false">IF(C277&gt;1,Графік!$L$36,"")</f>
        <v/>
      </c>
    </row>
    <row r="278" customFormat="false" ht="12.75" hidden="false" customHeight="true" outlineLevel="0" collapsed="false">
      <c r="A278" s="57"/>
      <c r="B278" s="58"/>
      <c r="C278" s="102"/>
      <c r="D278" s="60"/>
      <c r="E278" s="100"/>
      <c r="F278" s="75" t="n">
        <f aca="false">IF(F277="Р",8,"")</f>
        <v>8</v>
      </c>
      <c r="G278" s="170" t="n">
        <f aca="false">IF(G277="Р",8,"")</f>
        <v>8</v>
      </c>
      <c r="H278" s="170" t="n">
        <f aca="false">IF(H277="Р",8,"")</f>
        <v>8</v>
      </c>
      <c r="I278" s="170" t="n">
        <f aca="false">IF(I277="Р",8,"")</f>
        <v>8</v>
      </c>
      <c r="J278" s="170" t="str">
        <f aca="false">IF(J277="Р",8,"")</f>
        <v/>
      </c>
      <c r="K278" s="170" t="str">
        <f aca="false">IF(K277="Р",8,"")</f>
        <v/>
      </c>
      <c r="L278" s="170" t="n">
        <f aca="false">IF(L277="Р",8,"")</f>
        <v>8</v>
      </c>
      <c r="M278" s="170" t="n">
        <f aca="false">IF(M277="Р",8,"")</f>
        <v>8</v>
      </c>
      <c r="N278" s="170" t="n">
        <f aca="false">IF(N277="Р",8,"")</f>
        <v>8</v>
      </c>
      <c r="O278" s="170" t="n">
        <f aca="false">IF(O277="Р",8,"")</f>
        <v>8</v>
      </c>
      <c r="P278" s="170" t="str">
        <f aca="false">IF(P277="Р",8,"")</f>
        <v/>
      </c>
      <c r="Q278" s="170" t="str">
        <f aca="false">IF(Q277="Р",8,"")</f>
        <v/>
      </c>
      <c r="R278" s="170" t="n">
        <f aca="false">IF(R277="Р",8,"")</f>
        <v>8</v>
      </c>
      <c r="S278" s="170" t="n">
        <f aca="false">IF(S277="Р",8,"")</f>
        <v>8</v>
      </c>
      <c r="T278" s="170" t="n">
        <f aca="false">IF(T277="Р",8,"")</f>
        <v>8</v>
      </c>
      <c r="U278" s="170" t="n">
        <f aca="false">IF(U277="Р",8,"")</f>
        <v>8</v>
      </c>
      <c r="V278" s="170" t="str">
        <f aca="false">IF(V277="Р",8,"")</f>
        <v/>
      </c>
      <c r="W278" s="170" t="str">
        <f aca="false">IF(W277="Р",8,"")</f>
        <v/>
      </c>
      <c r="X278" s="170" t="n">
        <f aca="false">IF(X277="Р",8,"")</f>
        <v>8</v>
      </c>
      <c r="Y278" s="170" t="n">
        <f aca="false">IF(Y277="Р",8,"")</f>
        <v>8</v>
      </c>
      <c r="Z278" s="170" t="n">
        <f aca="false">IF(Z277="Р",8,"")</f>
        <v>8</v>
      </c>
      <c r="AA278" s="170" t="n">
        <f aca="false">IF(AA277="Р",8,"")</f>
        <v>8</v>
      </c>
      <c r="AB278" s="170" t="str">
        <f aca="false">IF(AB277="Р",8,"")</f>
        <v/>
      </c>
      <c r="AC278" s="170" t="str">
        <f aca="false">IF(AC277="Р",8,"")</f>
        <v/>
      </c>
      <c r="AD278" s="170" t="n">
        <f aca="false">IF(AD277="Р",8,"")</f>
        <v>8</v>
      </c>
      <c r="AE278" s="170" t="n">
        <f aca="false">IF(AE277="Р",8,"")</f>
        <v>8</v>
      </c>
      <c r="AF278" s="170" t="n">
        <f aca="false">IF(AF277="Р",8,"")</f>
        <v>8</v>
      </c>
      <c r="AG278" s="170" t="n">
        <f aca="false">IF(AG277="Р",8,"")</f>
        <v>8</v>
      </c>
      <c r="AH278" s="170"/>
      <c r="AI278" s="170"/>
      <c r="AJ278" s="170"/>
      <c r="AK278" s="93"/>
      <c r="AL278" s="94"/>
      <c r="AM278" s="95"/>
      <c r="AN278" s="96"/>
      <c r="AO278" s="70"/>
      <c r="AP278" s="70"/>
      <c r="AQ278" s="70"/>
      <c r="AR278" s="98"/>
      <c r="AS278" s="98"/>
      <c r="AT278" s="98"/>
      <c r="AU278" s="98"/>
      <c r="AV278" s="98"/>
      <c r="AW278" s="98"/>
      <c r="AX278" s="98"/>
      <c r="AY278" s="99"/>
      <c r="AZ278" s="99"/>
      <c r="BA278" s="73"/>
    </row>
    <row r="279" customFormat="false" ht="12.75" hidden="false" customHeight="true" outlineLevel="0" collapsed="false">
      <c r="A279" s="57"/>
      <c r="B279" s="58"/>
      <c r="C279" s="102"/>
      <c r="D279" s="60"/>
      <c r="E279" s="100"/>
      <c r="F279" s="81" t="str">
        <f aca="false">IF(F280&gt;0,"НУ","")</f>
        <v/>
      </c>
      <c r="G279" s="183" t="str">
        <f aca="false">IF(G280&gt;0,"НУ","")</f>
        <v/>
      </c>
      <c r="H279" s="183" t="str">
        <f aca="false">IF(H280&gt;0,"НУ","")</f>
        <v/>
      </c>
      <c r="I279" s="183" t="str">
        <f aca="false">IF(I280&gt;0,"НУ","")</f>
        <v/>
      </c>
      <c r="J279" s="183" t="str">
        <f aca="false">IF(J280&gt;0,"НУ","")</f>
        <v/>
      </c>
      <c r="K279" s="183" t="str">
        <f aca="false">IF(K280&gt;0,"НУ","")</f>
        <v/>
      </c>
      <c r="L279" s="183" t="str">
        <f aca="false">IF(L280&gt;0,"НУ","")</f>
        <v/>
      </c>
      <c r="M279" s="183" t="str">
        <f aca="false">IF(M280&gt;0,"НУ","")</f>
        <v/>
      </c>
      <c r="N279" s="183" t="str">
        <f aca="false">IF(N280&gt;0,"НУ","")</f>
        <v/>
      </c>
      <c r="O279" s="183" t="str">
        <f aca="false">IF(O280&gt;0,"НУ","")</f>
        <v/>
      </c>
      <c r="P279" s="183" t="str">
        <f aca="false">IF(P280&gt;0,"НУ","")</f>
        <v/>
      </c>
      <c r="Q279" s="183" t="str">
        <f aca="false">IF(Q280&gt;0,"НУ","")</f>
        <v/>
      </c>
      <c r="R279" s="183" t="str">
        <f aca="false">IF(R280&gt;0,"НУ","")</f>
        <v/>
      </c>
      <c r="S279" s="183" t="str">
        <f aca="false">IF(S280&gt;0,"НУ","")</f>
        <v/>
      </c>
      <c r="T279" s="183" t="str">
        <f aca="false">IF(T280&gt;0,"НУ","")</f>
        <v/>
      </c>
      <c r="U279" s="183" t="str">
        <f aca="false">IF(U280&gt;0,"НУ","")</f>
        <v/>
      </c>
      <c r="V279" s="183" t="str">
        <f aca="false">IF(V280&gt;0,"НУ","")</f>
        <v/>
      </c>
      <c r="W279" s="183" t="str">
        <f aca="false">IF(W280&gt;0,"НУ","")</f>
        <v/>
      </c>
      <c r="X279" s="183" t="str">
        <f aca="false">IF(X280&gt;0,"НУ","")</f>
        <v/>
      </c>
      <c r="Y279" s="183" t="str">
        <f aca="false">IF(Y280&gt;0,"НУ","")</f>
        <v/>
      </c>
      <c r="Z279" s="183" t="str">
        <f aca="false">IF(Z280&gt;0,"НУ","")</f>
        <v/>
      </c>
      <c r="AA279" s="183" t="str">
        <f aca="false">IF(AA280&gt;0,"НУ","")</f>
        <v/>
      </c>
      <c r="AB279" s="183" t="str">
        <f aca="false">IF(AB280&gt;0,"НУ","")</f>
        <v/>
      </c>
      <c r="AC279" s="183" t="str">
        <f aca="false">IF(AC280&gt;0,"НУ","")</f>
        <v/>
      </c>
      <c r="AD279" s="183" t="str">
        <f aca="false">IF(AD280&gt;0,"НУ","")</f>
        <v/>
      </c>
      <c r="AE279" s="183" t="str">
        <f aca="false">IF(AE280&gt;0,"НУ","")</f>
        <v/>
      </c>
      <c r="AF279" s="183" t="str">
        <f aca="false">IF(AF280&gt;0,"НУ","")</f>
        <v/>
      </c>
      <c r="AG279" s="183" t="str">
        <f aca="false">IF(AG280&gt;0,"НУ","")</f>
        <v/>
      </c>
      <c r="AH279" s="183" t="str">
        <f aca="false">IF(AH280&gt;0,"НУ","")</f>
        <v/>
      </c>
      <c r="AI279" s="183" t="str">
        <f aca="false">IF(AI280&gt;0,"НУ","")</f>
        <v/>
      </c>
      <c r="AJ279" s="183" t="str">
        <f aca="false">IF(AJ280&gt;0,"НУ","")</f>
        <v/>
      </c>
      <c r="AK279" s="93"/>
      <c r="AL279" s="94"/>
      <c r="AM279" s="95"/>
      <c r="AN279" s="96"/>
      <c r="AO279" s="70"/>
      <c r="AP279" s="70"/>
      <c r="AQ279" s="70"/>
      <c r="AR279" s="98"/>
      <c r="AS279" s="98"/>
      <c r="AT279" s="98"/>
      <c r="AU279" s="98"/>
      <c r="AV279" s="98"/>
      <c r="AW279" s="98"/>
      <c r="AX279" s="98"/>
      <c r="AY279" s="99"/>
      <c r="AZ279" s="99"/>
      <c r="BA279" s="73"/>
    </row>
    <row r="280" customFormat="false" ht="13.5" hidden="false" customHeight="true" outlineLevel="0" collapsed="false">
      <c r="A280" s="57"/>
      <c r="B280" s="58"/>
      <c r="C280" s="102"/>
      <c r="D280" s="60"/>
      <c r="E280" s="101"/>
      <c r="F280" s="87"/>
      <c r="G280" s="187"/>
      <c r="H280" s="187"/>
      <c r="I280" s="187"/>
      <c r="J280" s="187"/>
      <c r="K280" s="187"/>
      <c r="L280" s="187"/>
      <c r="M280" s="187"/>
      <c r="N280" s="187"/>
      <c r="O280" s="187"/>
      <c r="P280" s="187"/>
      <c r="Q280" s="187"/>
      <c r="R280" s="187"/>
      <c r="S280" s="187"/>
      <c r="T280" s="187"/>
      <c r="U280" s="187"/>
      <c r="V280" s="187"/>
      <c r="W280" s="187"/>
      <c r="X280" s="187"/>
      <c r="Y280" s="187"/>
      <c r="Z280" s="187"/>
      <c r="AA280" s="187"/>
      <c r="AB280" s="187"/>
      <c r="AC280" s="187"/>
      <c r="AD280" s="187"/>
      <c r="AE280" s="187"/>
      <c r="AF280" s="187"/>
      <c r="AG280" s="187"/>
      <c r="AH280" s="187"/>
      <c r="AI280" s="187"/>
      <c r="AJ280" s="187"/>
      <c r="AK280" s="93"/>
      <c r="AL280" s="94"/>
      <c r="AM280" s="95"/>
      <c r="AN280" s="96"/>
      <c r="AO280" s="70"/>
      <c r="AP280" s="70"/>
      <c r="AQ280" s="70"/>
      <c r="AR280" s="98"/>
      <c r="AS280" s="98"/>
      <c r="AT280" s="98"/>
      <c r="AU280" s="98"/>
      <c r="AV280" s="98"/>
      <c r="AW280" s="98"/>
      <c r="AX280" s="98"/>
      <c r="AY280" s="99"/>
      <c r="AZ280" s="99"/>
      <c r="BA280" s="73"/>
    </row>
    <row r="281" customFormat="false" ht="12.75" hidden="false" customHeight="true" outlineLevel="0" collapsed="false">
      <c r="A281" s="57" t="n">
        <v>68</v>
      </c>
      <c r="B281" s="58" t="str">
        <f aca="false">IFERROR(VLOOKUP($C281,Списки!$A$1:$C$3999,2,0),"")</f>
        <v/>
      </c>
      <c r="C281" s="102"/>
      <c r="D281" s="60" t="str">
        <f aca="false">IFERROR(VLOOKUP($C281,Списки!$A$1:$C$3999,3,0),"")</f>
        <v/>
      </c>
      <c r="E281" s="92"/>
      <c r="F281" s="61" t="str">
        <f aca="false">VLOOKUP(F$11,Графік!$I$5:$L$32,3,0)</f>
        <v>Р</v>
      </c>
      <c r="G281" s="62" t="str">
        <f aca="false">VLOOKUP(G$11,Графік!$I$5:$L$32,3,0)</f>
        <v>Р</v>
      </c>
      <c r="H281" s="62" t="str">
        <f aca="false">VLOOKUP(H$11,Графік!$I$5:$L$32,3,0)</f>
        <v>Р</v>
      </c>
      <c r="I281" s="62" t="str">
        <f aca="false">VLOOKUP(I$11,Графік!$I$5:$L$32,3,0)</f>
        <v>Р</v>
      </c>
      <c r="J281" s="62" t="str">
        <f aca="false">VLOOKUP(J$11,Графік!$I$5:$L$32,3,0)</f>
        <v>ВВ</v>
      </c>
      <c r="K281" s="62" t="str">
        <f aca="false">VLOOKUP(K$11,Графік!$I$5:$L$32,3,0)</f>
        <v>ВВ</v>
      </c>
      <c r="L281" s="62" t="str">
        <f aca="false">VLOOKUP(L$11,Графік!$I$5:$L$32,3,0)</f>
        <v>Р</v>
      </c>
      <c r="M281" s="62" t="str">
        <f aca="false">VLOOKUP(M$11,Графік!$I$5:$L$32,3,0)</f>
        <v>Р</v>
      </c>
      <c r="N281" s="62" t="str">
        <f aca="false">VLOOKUP(N$11,Графік!$I$5:$L$32,3,0)</f>
        <v>Р</v>
      </c>
      <c r="O281" s="62" t="str">
        <f aca="false">VLOOKUP(O$11,Графік!$I$5:$L$32,3,0)</f>
        <v>Р</v>
      </c>
      <c r="P281" s="62" t="str">
        <f aca="false">VLOOKUP(P$11,Графік!$I$5:$L$32,3,0)</f>
        <v>ВВ</v>
      </c>
      <c r="Q281" s="62" t="str">
        <f aca="false">VLOOKUP(Q$11,Графік!$I$5:$L$32,3,0)</f>
        <v>ВВ</v>
      </c>
      <c r="R281" s="62" t="str">
        <f aca="false">VLOOKUP(R$11,Графік!$I$5:$L$32,3,0)</f>
        <v>Р</v>
      </c>
      <c r="S281" s="62" t="str">
        <f aca="false">VLOOKUP(S$11,Графік!$I$5:$L$32,3,0)</f>
        <v>Р</v>
      </c>
      <c r="T281" s="62" t="str">
        <f aca="false">VLOOKUP(T$11,Графік!$I$5:$L$32,3,0)</f>
        <v>Р</v>
      </c>
      <c r="U281" s="62" t="str">
        <f aca="false">VLOOKUP(U$11,Графік!$I$5:$L$32,3,0)</f>
        <v>Р</v>
      </c>
      <c r="V281" s="62" t="str">
        <f aca="false">VLOOKUP(V$11,Графік!$I$5:$L$32,3,0)</f>
        <v>ВВ</v>
      </c>
      <c r="W281" s="62" t="str">
        <f aca="false">VLOOKUP(W$11,Графік!$I$5:$L$32,3,0)</f>
        <v>ВВ</v>
      </c>
      <c r="X281" s="62" t="str">
        <f aca="false">VLOOKUP(X$11,Графік!$I$5:$L$32,3,0)</f>
        <v>Р</v>
      </c>
      <c r="Y281" s="62" t="str">
        <f aca="false">VLOOKUP(Y$11,Графік!$I$5:$L$32,3,0)</f>
        <v>Р</v>
      </c>
      <c r="Z281" s="62" t="str">
        <f aca="false">VLOOKUP(Z$11,Графік!$I$5:$L$32,3,0)</f>
        <v>Р</v>
      </c>
      <c r="AA281" s="62" t="str">
        <f aca="false">VLOOKUP(AA$11,Графік!$I$5:$L$32,3,0)</f>
        <v>Р</v>
      </c>
      <c r="AB281" s="62" t="str">
        <f aca="false">VLOOKUP(AB$11,Графік!$I$5:$L$32,3,0)</f>
        <v>ВВ</v>
      </c>
      <c r="AC281" s="62" t="str">
        <f aca="false">VLOOKUP(AC$11,Графік!$I$5:$L$32,3,0)</f>
        <v>ВВ</v>
      </c>
      <c r="AD281" s="62" t="str">
        <f aca="false">VLOOKUP(AD$11,Графік!$I$5:$L$32,3,0)</f>
        <v>Р</v>
      </c>
      <c r="AE281" s="62" t="str">
        <f aca="false">VLOOKUP(AE$11,Графік!$I$5:$L$32,3,0)</f>
        <v>Р</v>
      </c>
      <c r="AF281" s="62" t="str">
        <f aca="false">VLOOKUP(AF$11,Графік!$I$5:$L$32,3,0)</f>
        <v>Р</v>
      </c>
      <c r="AG281" s="62" t="str">
        <f aca="false">VLOOKUP(AG$11,Графік!$I$5:$L$32,3,0)</f>
        <v>Р</v>
      </c>
      <c r="AH281" s="62"/>
      <c r="AI281" s="62"/>
      <c r="AJ281" s="62"/>
      <c r="AK281" s="93" t="n">
        <f aca="false">SUMIF($F281:$AJ284,"Р",$F282:$AJ282)</f>
        <v>160</v>
      </c>
      <c r="AL281" s="94" t="n">
        <f aca="false">SUMIF($F283:$AJ284,"НУ",$F284:$AJ284)</f>
        <v>0</v>
      </c>
      <c r="AM281" s="95" t="n">
        <f aca="false">SUMIF(F281:AJ284,"РВ",F282:AJ282)</f>
        <v>0</v>
      </c>
      <c r="AN281" s="96" t="n">
        <f aca="false">AK281+AL281+AM281</f>
        <v>160</v>
      </c>
      <c r="AO281" s="70" t="n">
        <f aca="false">COUNTIF($F281:$AJ284,"=Р")</f>
        <v>20</v>
      </c>
      <c r="AP281" s="97" t="n">
        <f aca="false">COUNTIF($F281:$AJ284,"=ВВ")</f>
        <v>8</v>
      </c>
      <c r="AQ281" s="97" t="n">
        <f aca="false">COUNTIF($F281:$AJ284,"=В")</f>
        <v>0</v>
      </c>
      <c r="AR281" s="98" t="n">
        <f aca="false">COUNTIF($F281:$AJ284,"=НА")</f>
        <v>0</v>
      </c>
      <c r="AS281" s="98" t="n">
        <f aca="false">COUNTIF(F281:AJ284,"=ТН")</f>
        <v>0</v>
      </c>
      <c r="AT281" s="98" t="n">
        <f aca="false">COUNTIF($F281:$AJ284,"=ВД")</f>
        <v>0</v>
      </c>
      <c r="AU281" s="98" t="n">
        <f aca="false">COUNTIF($F281:$AJ284,"=ВП")</f>
        <v>0</v>
      </c>
      <c r="AV281" s="98" t="n">
        <f aca="false">COUNTIF($F281:$AJ284,"=ДД")</f>
        <v>0</v>
      </c>
      <c r="AW281" s="98" t="n">
        <f aca="false">COUNTIF($F281:$AJ284,"=П")</f>
        <v>0</v>
      </c>
      <c r="AX281" s="98" t="n">
        <f aca="false">COUNTIF($F281:$AJ284,"=ПР")</f>
        <v>0</v>
      </c>
      <c r="AY281" s="99" t="n">
        <f aca="false">COUNTIF($F281:$AJ284,"=І")</f>
        <v>0</v>
      </c>
      <c r="AZ281" s="99" t="n">
        <f aca="false">COUNTIF($F281:$AJ284,"=НЗ")</f>
        <v>0</v>
      </c>
      <c r="BA281" s="73" t="str">
        <f aca="false">IF(C281&gt;1,Графік!$L$36,"")</f>
        <v/>
      </c>
    </row>
    <row r="282" customFormat="false" ht="12.75" hidden="false" customHeight="true" outlineLevel="0" collapsed="false">
      <c r="A282" s="57"/>
      <c r="B282" s="58"/>
      <c r="C282" s="102"/>
      <c r="D282" s="60"/>
      <c r="E282" s="100"/>
      <c r="F282" s="75" t="n">
        <f aca="false">IF(F281="Р",8,"")</f>
        <v>8</v>
      </c>
      <c r="G282" s="170" t="n">
        <f aca="false">IF(G281="Р",8,"")</f>
        <v>8</v>
      </c>
      <c r="H282" s="170" t="n">
        <f aca="false">IF(H281="Р",8,"")</f>
        <v>8</v>
      </c>
      <c r="I282" s="170" t="n">
        <f aca="false">IF(I281="Р",8,"")</f>
        <v>8</v>
      </c>
      <c r="J282" s="170" t="str">
        <f aca="false">IF(J281="Р",8,"")</f>
        <v/>
      </c>
      <c r="K282" s="170" t="str">
        <f aca="false">IF(K281="Р",8,"")</f>
        <v/>
      </c>
      <c r="L282" s="170" t="n">
        <f aca="false">IF(L281="Р",8,"")</f>
        <v>8</v>
      </c>
      <c r="M282" s="170" t="n">
        <f aca="false">IF(M281="Р",8,"")</f>
        <v>8</v>
      </c>
      <c r="N282" s="170" t="n">
        <f aca="false">IF(N281="Р",8,"")</f>
        <v>8</v>
      </c>
      <c r="O282" s="170" t="n">
        <f aca="false">IF(O281="Р",8,"")</f>
        <v>8</v>
      </c>
      <c r="P282" s="170" t="str">
        <f aca="false">IF(P281="Р",8,"")</f>
        <v/>
      </c>
      <c r="Q282" s="170" t="str">
        <f aca="false">IF(Q281="Р",8,"")</f>
        <v/>
      </c>
      <c r="R282" s="170" t="n">
        <f aca="false">IF(R281="Р",8,"")</f>
        <v>8</v>
      </c>
      <c r="S282" s="170" t="n">
        <f aca="false">IF(S281="Р",8,"")</f>
        <v>8</v>
      </c>
      <c r="T282" s="170" t="n">
        <f aca="false">IF(T281="Р",8,"")</f>
        <v>8</v>
      </c>
      <c r="U282" s="170" t="n">
        <f aca="false">IF(U281="Р",8,"")</f>
        <v>8</v>
      </c>
      <c r="V282" s="170" t="str">
        <f aca="false">IF(V281="Р",8,"")</f>
        <v/>
      </c>
      <c r="W282" s="170" t="str">
        <f aca="false">IF(W281="Р",8,"")</f>
        <v/>
      </c>
      <c r="X282" s="170" t="n">
        <f aca="false">IF(X281="Р",8,"")</f>
        <v>8</v>
      </c>
      <c r="Y282" s="170" t="n">
        <f aca="false">IF(Y281="Р",8,"")</f>
        <v>8</v>
      </c>
      <c r="Z282" s="170" t="n">
        <f aca="false">IF(Z281="Р",8,"")</f>
        <v>8</v>
      </c>
      <c r="AA282" s="170" t="n">
        <f aca="false">IF(AA281="Р",8,"")</f>
        <v>8</v>
      </c>
      <c r="AB282" s="170" t="str">
        <f aca="false">IF(AB281="Р",8,"")</f>
        <v/>
      </c>
      <c r="AC282" s="170" t="str">
        <f aca="false">IF(AC281="Р",8,"")</f>
        <v/>
      </c>
      <c r="AD282" s="170" t="n">
        <f aca="false">IF(AD281="Р",8,"")</f>
        <v>8</v>
      </c>
      <c r="AE282" s="170" t="n">
        <f aca="false">IF(AE281="Р",8,"")</f>
        <v>8</v>
      </c>
      <c r="AF282" s="170" t="n">
        <f aca="false">IF(AF281="Р",8,"")</f>
        <v>8</v>
      </c>
      <c r="AG282" s="170" t="n">
        <f aca="false">IF(AG281="Р",8,"")</f>
        <v>8</v>
      </c>
      <c r="AH282" s="170"/>
      <c r="AI282" s="170"/>
      <c r="AJ282" s="170"/>
      <c r="AK282" s="93"/>
      <c r="AL282" s="94"/>
      <c r="AM282" s="95"/>
      <c r="AN282" s="96"/>
      <c r="AO282" s="70"/>
      <c r="AP282" s="70"/>
      <c r="AQ282" s="70"/>
      <c r="AR282" s="98"/>
      <c r="AS282" s="98"/>
      <c r="AT282" s="98"/>
      <c r="AU282" s="98"/>
      <c r="AV282" s="98"/>
      <c r="AW282" s="98"/>
      <c r="AX282" s="98"/>
      <c r="AY282" s="99"/>
      <c r="AZ282" s="99"/>
      <c r="BA282" s="73"/>
    </row>
    <row r="283" customFormat="false" ht="12.75" hidden="false" customHeight="true" outlineLevel="0" collapsed="false">
      <c r="A283" s="57"/>
      <c r="B283" s="58"/>
      <c r="C283" s="102"/>
      <c r="D283" s="60"/>
      <c r="E283" s="100"/>
      <c r="F283" s="81" t="str">
        <f aca="false">IF(F284&gt;0,"НУ","")</f>
        <v/>
      </c>
      <c r="G283" s="183" t="str">
        <f aca="false">IF(G284&gt;0,"НУ","")</f>
        <v/>
      </c>
      <c r="H283" s="183" t="str">
        <f aca="false">IF(H284&gt;0,"НУ","")</f>
        <v/>
      </c>
      <c r="I283" s="183" t="str">
        <f aca="false">IF(I284&gt;0,"НУ","")</f>
        <v/>
      </c>
      <c r="J283" s="183" t="str">
        <f aca="false">IF(J284&gt;0,"НУ","")</f>
        <v/>
      </c>
      <c r="K283" s="183" t="str">
        <f aca="false">IF(K284&gt;0,"НУ","")</f>
        <v/>
      </c>
      <c r="L283" s="183" t="str">
        <f aca="false">IF(L284&gt;0,"НУ","")</f>
        <v/>
      </c>
      <c r="M283" s="183" t="str">
        <f aca="false">IF(M284&gt;0,"НУ","")</f>
        <v/>
      </c>
      <c r="N283" s="183" t="str">
        <f aca="false">IF(N284&gt;0,"НУ","")</f>
        <v/>
      </c>
      <c r="O283" s="183" t="str">
        <f aca="false">IF(O284&gt;0,"НУ","")</f>
        <v/>
      </c>
      <c r="P283" s="183" t="str">
        <f aca="false">IF(P284&gt;0,"НУ","")</f>
        <v/>
      </c>
      <c r="Q283" s="183" t="str">
        <f aca="false">IF(Q284&gt;0,"НУ","")</f>
        <v/>
      </c>
      <c r="R283" s="183" t="str">
        <f aca="false">IF(R284&gt;0,"НУ","")</f>
        <v/>
      </c>
      <c r="S283" s="183" t="str">
        <f aca="false">IF(S284&gt;0,"НУ","")</f>
        <v/>
      </c>
      <c r="T283" s="183" t="str">
        <f aca="false">IF(T284&gt;0,"НУ","")</f>
        <v/>
      </c>
      <c r="U283" s="183" t="str">
        <f aca="false">IF(U284&gt;0,"НУ","")</f>
        <v/>
      </c>
      <c r="V283" s="183" t="str">
        <f aca="false">IF(V284&gt;0,"НУ","")</f>
        <v/>
      </c>
      <c r="W283" s="183" t="str">
        <f aca="false">IF(W284&gt;0,"НУ","")</f>
        <v/>
      </c>
      <c r="X283" s="183" t="str">
        <f aca="false">IF(X284&gt;0,"НУ","")</f>
        <v/>
      </c>
      <c r="Y283" s="183" t="str">
        <f aca="false">IF(Y284&gt;0,"НУ","")</f>
        <v/>
      </c>
      <c r="Z283" s="183" t="str">
        <f aca="false">IF(Z284&gt;0,"НУ","")</f>
        <v/>
      </c>
      <c r="AA283" s="183" t="str">
        <f aca="false">IF(AA284&gt;0,"НУ","")</f>
        <v/>
      </c>
      <c r="AB283" s="183" t="str">
        <f aca="false">IF(AB284&gt;0,"НУ","")</f>
        <v/>
      </c>
      <c r="AC283" s="183" t="str">
        <f aca="false">IF(AC284&gt;0,"НУ","")</f>
        <v/>
      </c>
      <c r="AD283" s="183" t="str">
        <f aca="false">IF(AD284&gt;0,"НУ","")</f>
        <v/>
      </c>
      <c r="AE283" s="183" t="str">
        <f aca="false">IF(AE284&gt;0,"НУ","")</f>
        <v/>
      </c>
      <c r="AF283" s="183" t="str">
        <f aca="false">IF(AF284&gt;0,"НУ","")</f>
        <v/>
      </c>
      <c r="AG283" s="183" t="str">
        <f aca="false">IF(AG284&gt;0,"НУ","")</f>
        <v/>
      </c>
      <c r="AH283" s="183" t="str">
        <f aca="false">IF(AH284&gt;0,"НУ","")</f>
        <v/>
      </c>
      <c r="AI283" s="183" t="str">
        <f aca="false">IF(AI284&gt;0,"НУ","")</f>
        <v/>
      </c>
      <c r="AJ283" s="183" t="str">
        <f aca="false">IF(AJ284&gt;0,"НУ","")</f>
        <v/>
      </c>
      <c r="AK283" s="93"/>
      <c r="AL283" s="94"/>
      <c r="AM283" s="95"/>
      <c r="AN283" s="96"/>
      <c r="AO283" s="70"/>
      <c r="AP283" s="70"/>
      <c r="AQ283" s="70"/>
      <c r="AR283" s="98"/>
      <c r="AS283" s="98"/>
      <c r="AT283" s="98"/>
      <c r="AU283" s="98"/>
      <c r="AV283" s="98"/>
      <c r="AW283" s="98"/>
      <c r="AX283" s="98"/>
      <c r="AY283" s="99"/>
      <c r="AZ283" s="99"/>
      <c r="BA283" s="73"/>
    </row>
    <row r="284" customFormat="false" ht="13.5" hidden="false" customHeight="true" outlineLevel="0" collapsed="false">
      <c r="A284" s="57"/>
      <c r="B284" s="58"/>
      <c r="C284" s="102"/>
      <c r="D284" s="60"/>
      <c r="E284" s="101"/>
      <c r="F284" s="87"/>
      <c r="G284" s="187"/>
      <c r="H284" s="187"/>
      <c r="I284" s="187"/>
      <c r="J284" s="187"/>
      <c r="K284" s="187"/>
      <c r="L284" s="187"/>
      <c r="M284" s="187"/>
      <c r="N284" s="187"/>
      <c r="O284" s="187"/>
      <c r="P284" s="187"/>
      <c r="Q284" s="187"/>
      <c r="R284" s="187"/>
      <c r="S284" s="187"/>
      <c r="T284" s="187"/>
      <c r="U284" s="187"/>
      <c r="V284" s="187"/>
      <c r="W284" s="187"/>
      <c r="X284" s="187"/>
      <c r="Y284" s="187"/>
      <c r="Z284" s="187"/>
      <c r="AA284" s="187"/>
      <c r="AB284" s="187"/>
      <c r="AC284" s="187"/>
      <c r="AD284" s="187"/>
      <c r="AE284" s="187"/>
      <c r="AF284" s="187"/>
      <c r="AG284" s="187"/>
      <c r="AH284" s="187"/>
      <c r="AI284" s="187"/>
      <c r="AJ284" s="187"/>
      <c r="AK284" s="93"/>
      <c r="AL284" s="94"/>
      <c r="AM284" s="95"/>
      <c r="AN284" s="96"/>
      <c r="AO284" s="70"/>
      <c r="AP284" s="70"/>
      <c r="AQ284" s="70"/>
      <c r="AR284" s="98"/>
      <c r="AS284" s="98"/>
      <c r="AT284" s="98"/>
      <c r="AU284" s="98"/>
      <c r="AV284" s="98"/>
      <c r="AW284" s="98"/>
      <c r="AX284" s="98"/>
      <c r="AY284" s="99"/>
      <c r="AZ284" s="99"/>
      <c r="BA284" s="73"/>
    </row>
    <row r="285" customFormat="false" ht="12.75" hidden="false" customHeight="true" outlineLevel="0" collapsed="false">
      <c r="A285" s="57" t="n">
        <v>69</v>
      </c>
      <c r="B285" s="58" t="str">
        <f aca="false">IFERROR(VLOOKUP($C285,Списки!$A$1:$C$3999,2,0),"")</f>
        <v/>
      </c>
      <c r="C285" s="102"/>
      <c r="D285" s="60" t="str">
        <f aca="false">IFERROR(VLOOKUP($C285,Списки!$A$1:$C$3999,3,0),"")</f>
        <v/>
      </c>
      <c r="E285" s="92"/>
      <c r="F285" s="61" t="str">
        <f aca="false">VLOOKUP(F$11,Графік!$I$5:$L$32,3,0)</f>
        <v>Р</v>
      </c>
      <c r="G285" s="62" t="str">
        <f aca="false">VLOOKUP(G$11,Графік!$I$5:$L$32,3,0)</f>
        <v>Р</v>
      </c>
      <c r="H285" s="62" t="str">
        <f aca="false">VLOOKUP(H$11,Графік!$I$5:$L$32,3,0)</f>
        <v>Р</v>
      </c>
      <c r="I285" s="62" t="str">
        <f aca="false">VLOOKUP(I$11,Графік!$I$5:$L$32,3,0)</f>
        <v>Р</v>
      </c>
      <c r="J285" s="62" t="str">
        <f aca="false">VLOOKUP(J$11,Графік!$I$5:$L$32,3,0)</f>
        <v>ВВ</v>
      </c>
      <c r="K285" s="62" t="str">
        <f aca="false">VLOOKUP(K$11,Графік!$I$5:$L$32,3,0)</f>
        <v>ВВ</v>
      </c>
      <c r="L285" s="62" t="str">
        <f aca="false">VLOOKUP(L$11,Графік!$I$5:$L$32,3,0)</f>
        <v>Р</v>
      </c>
      <c r="M285" s="62" t="str">
        <f aca="false">VLOOKUP(M$11,Графік!$I$5:$L$32,3,0)</f>
        <v>Р</v>
      </c>
      <c r="N285" s="62" t="str">
        <f aca="false">VLOOKUP(N$11,Графік!$I$5:$L$32,3,0)</f>
        <v>Р</v>
      </c>
      <c r="O285" s="62" t="str">
        <f aca="false">VLOOKUP(O$11,Графік!$I$5:$L$32,3,0)</f>
        <v>Р</v>
      </c>
      <c r="P285" s="62" t="str">
        <f aca="false">VLOOKUP(P$11,Графік!$I$5:$L$32,3,0)</f>
        <v>ВВ</v>
      </c>
      <c r="Q285" s="62" t="str">
        <f aca="false">VLOOKUP(Q$11,Графік!$I$5:$L$32,3,0)</f>
        <v>ВВ</v>
      </c>
      <c r="R285" s="62" t="str">
        <f aca="false">VLOOKUP(R$11,Графік!$I$5:$L$32,3,0)</f>
        <v>Р</v>
      </c>
      <c r="S285" s="62" t="str">
        <f aca="false">VLOOKUP(S$11,Графік!$I$5:$L$32,3,0)</f>
        <v>Р</v>
      </c>
      <c r="T285" s="62" t="str">
        <f aca="false">VLOOKUP(T$11,Графік!$I$5:$L$32,3,0)</f>
        <v>Р</v>
      </c>
      <c r="U285" s="62" t="str">
        <f aca="false">VLOOKUP(U$11,Графік!$I$5:$L$32,3,0)</f>
        <v>Р</v>
      </c>
      <c r="V285" s="62" t="str">
        <f aca="false">VLOOKUP(V$11,Графік!$I$5:$L$32,3,0)</f>
        <v>ВВ</v>
      </c>
      <c r="W285" s="62" t="str">
        <f aca="false">VLOOKUP(W$11,Графік!$I$5:$L$32,3,0)</f>
        <v>ВВ</v>
      </c>
      <c r="X285" s="62" t="str">
        <f aca="false">VLOOKUP(X$11,Графік!$I$5:$L$32,3,0)</f>
        <v>Р</v>
      </c>
      <c r="Y285" s="62" t="str">
        <f aca="false">VLOOKUP(Y$11,Графік!$I$5:$L$32,3,0)</f>
        <v>Р</v>
      </c>
      <c r="Z285" s="62" t="str">
        <f aca="false">VLOOKUP(Z$11,Графік!$I$5:$L$32,3,0)</f>
        <v>Р</v>
      </c>
      <c r="AA285" s="62" t="str">
        <f aca="false">VLOOKUP(AA$11,Графік!$I$5:$L$32,3,0)</f>
        <v>Р</v>
      </c>
      <c r="AB285" s="62" t="str">
        <f aca="false">VLOOKUP(AB$11,Графік!$I$5:$L$32,3,0)</f>
        <v>ВВ</v>
      </c>
      <c r="AC285" s="62" t="str">
        <f aca="false">VLOOKUP(AC$11,Графік!$I$5:$L$32,3,0)</f>
        <v>ВВ</v>
      </c>
      <c r="AD285" s="62" t="str">
        <f aca="false">VLOOKUP(AD$11,Графік!$I$5:$L$32,3,0)</f>
        <v>Р</v>
      </c>
      <c r="AE285" s="62" t="str">
        <f aca="false">VLOOKUP(AE$11,Графік!$I$5:$L$32,3,0)</f>
        <v>Р</v>
      </c>
      <c r="AF285" s="62" t="str">
        <f aca="false">VLOOKUP(AF$11,Графік!$I$5:$L$32,3,0)</f>
        <v>Р</v>
      </c>
      <c r="AG285" s="62" t="str">
        <f aca="false">VLOOKUP(AG$11,Графік!$I$5:$L$32,3,0)</f>
        <v>Р</v>
      </c>
      <c r="AH285" s="62"/>
      <c r="AI285" s="62"/>
      <c r="AJ285" s="62"/>
      <c r="AK285" s="93" t="n">
        <f aca="false">SUMIF($F285:$AJ288,"Р",$F286:$AJ286)</f>
        <v>160</v>
      </c>
      <c r="AL285" s="94" t="n">
        <f aca="false">SUMIF($F287:$AJ288,"НУ",$F288:$AJ288)</f>
        <v>0</v>
      </c>
      <c r="AM285" s="95" t="n">
        <f aca="false">SUMIF(F285:AJ288,"РВ",F286:AJ286)</f>
        <v>0</v>
      </c>
      <c r="AN285" s="96" t="n">
        <f aca="false">AK285+AL285+AM285</f>
        <v>160</v>
      </c>
      <c r="AO285" s="70" t="n">
        <f aca="false">COUNTIF($F285:$AJ288,"=Р")</f>
        <v>20</v>
      </c>
      <c r="AP285" s="97" t="n">
        <f aca="false">COUNTIF($F285:$AJ288,"=ВВ")</f>
        <v>8</v>
      </c>
      <c r="AQ285" s="97" t="n">
        <f aca="false">COUNTIF($F285:$AJ288,"=В")</f>
        <v>0</v>
      </c>
      <c r="AR285" s="98" t="n">
        <f aca="false">COUNTIF($F285:$AJ288,"=НА")</f>
        <v>0</v>
      </c>
      <c r="AS285" s="98" t="n">
        <f aca="false">COUNTIF(F285:AJ288,"=ТН")</f>
        <v>0</v>
      </c>
      <c r="AT285" s="98" t="n">
        <f aca="false">COUNTIF($F285:$AJ288,"=ВД")</f>
        <v>0</v>
      </c>
      <c r="AU285" s="98" t="n">
        <f aca="false">COUNTIF($F285:$AJ288,"=ВП")</f>
        <v>0</v>
      </c>
      <c r="AV285" s="98" t="n">
        <f aca="false">COUNTIF($F285:$AJ288,"=ДД")</f>
        <v>0</v>
      </c>
      <c r="AW285" s="98" t="n">
        <f aca="false">COUNTIF($F285:$AJ288,"=П")</f>
        <v>0</v>
      </c>
      <c r="AX285" s="98" t="n">
        <f aca="false">COUNTIF($F285:$AJ288,"=ПР")</f>
        <v>0</v>
      </c>
      <c r="AY285" s="99" t="n">
        <f aca="false">COUNTIF($F285:$AJ288,"=І")</f>
        <v>0</v>
      </c>
      <c r="AZ285" s="99" t="n">
        <f aca="false">COUNTIF($F285:$AJ288,"=НЗ")</f>
        <v>0</v>
      </c>
      <c r="BA285" s="73" t="str">
        <f aca="false">IF(C285&gt;1,Графік!$L$36,"")</f>
        <v/>
      </c>
    </row>
    <row r="286" customFormat="false" ht="12.75" hidden="false" customHeight="true" outlineLevel="0" collapsed="false">
      <c r="A286" s="57"/>
      <c r="B286" s="58"/>
      <c r="C286" s="102"/>
      <c r="D286" s="60"/>
      <c r="E286" s="100"/>
      <c r="F286" s="75" t="n">
        <f aca="false">IF(F285="Р",8,"")</f>
        <v>8</v>
      </c>
      <c r="G286" s="170" t="n">
        <f aca="false">IF(G285="Р",8,"")</f>
        <v>8</v>
      </c>
      <c r="H286" s="170" t="n">
        <f aca="false">IF(H285="Р",8,"")</f>
        <v>8</v>
      </c>
      <c r="I286" s="170" t="n">
        <f aca="false">IF(I285="Р",8,"")</f>
        <v>8</v>
      </c>
      <c r="J286" s="170" t="str">
        <f aca="false">IF(J285="Р",8,"")</f>
        <v/>
      </c>
      <c r="K286" s="170" t="str">
        <f aca="false">IF(K285="Р",8,"")</f>
        <v/>
      </c>
      <c r="L286" s="170" t="n">
        <f aca="false">IF(L285="Р",8,"")</f>
        <v>8</v>
      </c>
      <c r="M286" s="170" t="n">
        <f aca="false">IF(M285="Р",8,"")</f>
        <v>8</v>
      </c>
      <c r="N286" s="170" t="n">
        <f aca="false">IF(N285="Р",8,"")</f>
        <v>8</v>
      </c>
      <c r="O286" s="170" t="n">
        <f aca="false">IF(O285="Р",8,"")</f>
        <v>8</v>
      </c>
      <c r="P286" s="170" t="str">
        <f aca="false">IF(P285="Р",8,"")</f>
        <v/>
      </c>
      <c r="Q286" s="170" t="str">
        <f aca="false">IF(Q285="Р",8,"")</f>
        <v/>
      </c>
      <c r="R286" s="170" t="n">
        <f aca="false">IF(R285="Р",8,"")</f>
        <v>8</v>
      </c>
      <c r="S286" s="170" t="n">
        <f aca="false">IF(S285="Р",8,"")</f>
        <v>8</v>
      </c>
      <c r="T286" s="170" t="n">
        <f aca="false">IF(T285="Р",8,"")</f>
        <v>8</v>
      </c>
      <c r="U286" s="170" t="n">
        <f aca="false">IF(U285="Р",8,"")</f>
        <v>8</v>
      </c>
      <c r="V286" s="170" t="str">
        <f aca="false">IF(V285="Р",8,"")</f>
        <v/>
      </c>
      <c r="W286" s="170" t="str">
        <f aca="false">IF(W285="Р",8,"")</f>
        <v/>
      </c>
      <c r="X286" s="170" t="n">
        <f aca="false">IF(X285="Р",8,"")</f>
        <v>8</v>
      </c>
      <c r="Y286" s="170" t="n">
        <f aca="false">IF(Y285="Р",8,"")</f>
        <v>8</v>
      </c>
      <c r="Z286" s="170" t="n">
        <f aca="false">IF(Z285="Р",8,"")</f>
        <v>8</v>
      </c>
      <c r="AA286" s="170" t="n">
        <f aca="false">IF(AA285="Р",8,"")</f>
        <v>8</v>
      </c>
      <c r="AB286" s="170" t="str">
        <f aca="false">IF(AB285="Р",8,"")</f>
        <v/>
      </c>
      <c r="AC286" s="170" t="str">
        <f aca="false">IF(AC285="Р",8,"")</f>
        <v/>
      </c>
      <c r="AD286" s="170" t="n">
        <f aca="false">IF(AD285="Р",8,"")</f>
        <v>8</v>
      </c>
      <c r="AE286" s="170" t="n">
        <f aca="false">IF(AE285="Р",8,"")</f>
        <v>8</v>
      </c>
      <c r="AF286" s="170" t="n">
        <f aca="false">IF(AF285="Р",8,"")</f>
        <v>8</v>
      </c>
      <c r="AG286" s="170" t="n">
        <f aca="false">IF(AG285="Р",8,"")</f>
        <v>8</v>
      </c>
      <c r="AH286" s="170"/>
      <c r="AI286" s="170"/>
      <c r="AJ286" s="170"/>
      <c r="AK286" s="93"/>
      <c r="AL286" s="94"/>
      <c r="AM286" s="95"/>
      <c r="AN286" s="96"/>
      <c r="AO286" s="70"/>
      <c r="AP286" s="70"/>
      <c r="AQ286" s="70"/>
      <c r="AR286" s="98"/>
      <c r="AS286" s="98"/>
      <c r="AT286" s="98"/>
      <c r="AU286" s="98"/>
      <c r="AV286" s="98"/>
      <c r="AW286" s="98"/>
      <c r="AX286" s="98"/>
      <c r="AY286" s="99"/>
      <c r="AZ286" s="99"/>
      <c r="BA286" s="73"/>
    </row>
    <row r="287" customFormat="false" ht="12.75" hidden="false" customHeight="true" outlineLevel="0" collapsed="false">
      <c r="A287" s="57"/>
      <c r="B287" s="58"/>
      <c r="C287" s="102"/>
      <c r="D287" s="60"/>
      <c r="E287" s="100"/>
      <c r="F287" s="81" t="str">
        <f aca="false">IF(F288&gt;0,"НУ","")</f>
        <v/>
      </c>
      <c r="G287" s="183" t="str">
        <f aca="false">IF(G288&gt;0,"НУ","")</f>
        <v/>
      </c>
      <c r="H287" s="183" t="str">
        <f aca="false">IF(H288&gt;0,"НУ","")</f>
        <v/>
      </c>
      <c r="I287" s="183" t="str">
        <f aca="false">IF(I288&gt;0,"НУ","")</f>
        <v/>
      </c>
      <c r="J287" s="183" t="str">
        <f aca="false">IF(J288&gt;0,"НУ","")</f>
        <v/>
      </c>
      <c r="K287" s="183" t="str">
        <f aca="false">IF(K288&gt;0,"НУ","")</f>
        <v/>
      </c>
      <c r="L287" s="183" t="str">
        <f aca="false">IF(L288&gt;0,"НУ","")</f>
        <v/>
      </c>
      <c r="M287" s="183" t="str">
        <f aca="false">IF(M288&gt;0,"НУ","")</f>
        <v/>
      </c>
      <c r="N287" s="183" t="str">
        <f aca="false">IF(N288&gt;0,"НУ","")</f>
        <v/>
      </c>
      <c r="O287" s="183" t="str">
        <f aca="false">IF(O288&gt;0,"НУ","")</f>
        <v/>
      </c>
      <c r="P287" s="183" t="str">
        <f aca="false">IF(P288&gt;0,"НУ","")</f>
        <v/>
      </c>
      <c r="Q287" s="183" t="str">
        <f aca="false">IF(Q288&gt;0,"НУ","")</f>
        <v/>
      </c>
      <c r="R287" s="183" t="str">
        <f aca="false">IF(R288&gt;0,"НУ","")</f>
        <v/>
      </c>
      <c r="S287" s="183" t="str">
        <f aca="false">IF(S288&gt;0,"НУ","")</f>
        <v/>
      </c>
      <c r="T287" s="183" t="str">
        <f aca="false">IF(T288&gt;0,"НУ","")</f>
        <v/>
      </c>
      <c r="U287" s="183" t="str">
        <f aca="false">IF(U288&gt;0,"НУ","")</f>
        <v/>
      </c>
      <c r="V287" s="183" t="str">
        <f aca="false">IF(V288&gt;0,"НУ","")</f>
        <v/>
      </c>
      <c r="W287" s="183" t="str">
        <f aca="false">IF(W288&gt;0,"НУ","")</f>
        <v/>
      </c>
      <c r="X287" s="183" t="str">
        <f aca="false">IF(X288&gt;0,"НУ","")</f>
        <v/>
      </c>
      <c r="Y287" s="183" t="str">
        <f aca="false">IF(Y288&gt;0,"НУ","")</f>
        <v/>
      </c>
      <c r="Z287" s="183" t="str">
        <f aca="false">IF(Z288&gt;0,"НУ","")</f>
        <v/>
      </c>
      <c r="AA287" s="183" t="str">
        <f aca="false">IF(AA288&gt;0,"НУ","")</f>
        <v/>
      </c>
      <c r="AB287" s="183" t="str">
        <f aca="false">IF(AB288&gt;0,"НУ","")</f>
        <v/>
      </c>
      <c r="AC287" s="183" t="str">
        <f aca="false">IF(AC288&gt;0,"НУ","")</f>
        <v/>
      </c>
      <c r="AD287" s="183" t="str">
        <f aca="false">IF(AD288&gt;0,"НУ","")</f>
        <v/>
      </c>
      <c r="AE287" s="183" t="str">
        <f aca="false">IF(AE288&gt;0,"НУ","")</f>
        <v/>
      </c>
      <c r="AF287" s="183" t="str">
        <f aca="false">IF(AF288&gt;0,"НУ","")</f>
        <v/>
      </c>
      <c r="AG287" s="183" t="str">
        <f aca="false">IF(AG288&gt;0,"НУ","")</f>
        <v/>
      </c>
      <c r="AH287" s="183" t="str">
        <f aca="false">IF(AH288&gt;0,"НУ","")</f>
        <v/>
      </c>
      <c r="AI287" s="183" t="str">
        <f aca="false">IF(AI288&gt;0,"НУ","")</f>
        <v/>
      </c>
      <c r="AJ287" s="183" t="str">
        <f aca="false">IF(AJ288&gt;0,"НУ","")</f>
        <v/>
      </c>
      <c r="AK287" s="93"/>
      <c r="AL287" s="94"/>
      <c r="AM287" s="95"/>
      <c r="AN287" s="96"/>
      <c r="AO287" s="70"/>
      <c r="AP287" s="70"/>
      <c r="AQ287" s="70"/>
      <c r="AR287" s="98"/>
      <c r="AS287" s="98"/>
      <c r="AT287" s="98"/>
      <c r="AU287" s="98"/>
      <c r="AV287" s="98"/>
      <c r="AW287" s="98"/>
      <c r="AX287" s="98"/>
      <c r="AY287" s="99"/>
      <c r="AZ287" s="99"/>
      <c r="BA287" s="73"/>
    </row>
    <row r="288" customFormat="false" ht="13.5" hidden="false" customHeight="true" outlineLevel="0" collapsed="false">
      <c r="A288" s="57"/>
      <c r="B288" s="58"/>
      <c r="C288" s="102"/>
      <c r="D288" s="60"/>
      <c r="E288" s="101"/>
      <c r="F288" s="87"/>
      <c r="G288" s="187"/>
      <c r="H288" s="187"/>
      <c r="I288" s="187"/>
      <c r="J288" s="187"/>
      <c r="K288" s="187"/>
      <c r="L288" s="187"/>
      <c r="M288" s="187"/>
      <c r="N288" s="187"/>
      <c r="O288" s="187"/>
      <c r="P288" s="187"/>
      <c r="Q288" s="187"/>
      <c r="R288" s="187"/>
      <c r="S288" s="187"/>
      <c r="T288" s="187"/>
      <c r="U288" s="187"/>
      <c r="V288" s="187"/>
      <c r="W288" s="187"/>
      <c r="X288" s="187"/>
      <c r="Y288" s="187"/>
      <c r="Z288" s="187"/>
      <c r="AA288" s="187"/>
      <c r="AB288" s="187"/>
      <c r="AC288" s="187"/>
      <c r="AD288" s="187"/>
      <c r="AE288" s="187"/>
      <c r="AF288" s="187"/>
      <c r="AG288" s="187"/>
      <c r="AH288" s="187"/>
      <c r="AI288" s="187"/>
      <c r="AJ288" s="187"/>
      <c r="AK288" s="93"/>
      <c r="AL288" s="94"/>
      <c r="AM288" s="95"/>
      <c r="AN288" s="96"/>
      <c r="AO288" s="70"/>
      <c r="AP288" s="70"/>
      <c r="AQ288" s="70"/>
      <c r="AR288" s="98"/>
      <c r="AS288" s="98"/>
      <c r="AT288" s="98"/>
      <c r="AU288" s="98"/>
      <c r="AV288" s="98"/>
      <c r="AW288" s="98"/>
      <c r="AX288" s="98"/>
      <c r="AY288" s="99"/>
      <c r="AZ288" s="99"/>
      <c r="BA288" s="73"/>
    </row>
    <row r="289" customFormat="false" ht="12.75" hidden="false" customHeight="true" outlineLevel="0" collapsed="false">
      <c r="A289" s="57" t="n">
        <v>70</v>
      </c>
      <c r="B289" s="58" t="str">
        <f aca="false">IFERROR(VLOOKUP($C289,Списки!$A$1:$C$3999,2,0),"")</f>
        <v/>
      </c>
      <c r="C289" s="102"/>
      <c r="D289" s="60" t="str">
        <f aca="false">IFERROR(VLOOKUP($C289,Списки!$A$1:$C$3999,3,0),"")</f>
        <v/>
      </c>
      <c r="E289" s="92"/>
      <c r="F289" s="61" t="str">
        <f aca="false">VLOOKUP(F$11,Графік!$I$5:$L$32,3,0)</f>
        <v>Р</v>
      </c>
      <c r="G289" s="62" t="str">
        <f aca="false">VLOOKUP(G$11,Графік!$I$5:$L$32,3,0)</f>
        <v>Р</v>
      </c>
      <c r="H289" s="62" t="str">
        <f aca="false">VLOOKUP(H$11,Графік!$I$5:$L$32,3,0)</f>
        <v>Р</v>
      </c>
      <c r="I289" s="62" t="str">
        <f aca="false">VLOOKUP(I$11,Графік!$I$5:$L$32,3,0)</f>
        <v>Р</v>
      </c>
      <c r="J289" s="62" t="str">
        <f aca="false">VLOOKUP(J$11,Графік!$I$5:$L$32,3,0)</f>
        <v>ВВ</v>
      </c>
      <c r="K289" s="62" t="str">
        <f aca="false">VLOOKUP(K$11,Графік!$I$5:$L$32,3,0)</f>
        <v>ВВ</v>
      </c>
      <c r="L289" s="62" t="str">
        <f aca="false">VLOOKUP(L$11,Графік!$I$5:$L$32,3,0)</f>
        <v>Р</v>
      </c>
      <c r="M289" s="62" t="str">
        <f aca="false">VLOOKUP(M$11,Графік!$I$5:$L$32,3,0)</f>
        <v>Р</v>
      </c>
      <c r="N289" s="62" t="str">
        <f aca="false">VLOOKUP(N$11,Графік!$I$5:$L$32,3,0)</f>
        <v>Р</v>
      </c>
      <c r="O289" s="62" t="str">
        <f aca="false">VLOOKUP(O$11,Графік!$I$5:$L$32,3,0)</f>
        <v>Р</v>
      </c>
      <c r="P289" s="62" t="str">
        <f aca="false">VLOOKUP(P$11,Графік!$I$5:$L$32,3,0)</f>
        <v>ВВ</v>
      </c>
      <c r="Q289" s="62" t="str">
        <f aca="false">VLOOKUP(Q$11,Графік!$I$5:$L$32,3,0)</f>
        <v>ВВ</v>
      </c>
      <c r="R289" s="62" t="str">
        <f aca="false">VLOOKUP(R$11,Графік!$I$5:$L$32,3,0)</f>
        <v>Р</v>
      </c>
      <c r="S289" s="62" t="str">
        <f aca="false">VLOOKUP(S$11,Графік!$I$5:$L$32,3,0)</f>
        <v>Р</v>
      </c>
      <c r="T289" s="62" t="str">
        <f aca="false">VLOOKUP(T$11,Графік!$I$5:$L$32,3,0)</f>
        <v>Р</v>
      </c>
      <c r="U289" s="62" t="str">
        <f aca="false">VLOOKUP(U$11,Графік!$I$5:$L$32,3,0)</f>
        <v>Р</v>
      </c>
      <c r="V289" s="62" t="str">
        <f aca="false">VLOOKUP(V$11,Графік!$I$5:$L$32,3,0)</f>
        <v>ВВ</v>
      </c>
      <c r="W289" s="62" t="str">
        <f aca="false">VLOOKUP(W$11,Графік!$I$5:$L$32,3,0)</f>
        <v>ВВ</v>
      </c>
      <c r="X289" s="62" t="str">
        <f aca="false">VLOOKUP(X$11,Графік!$I$5:$L$32,3,0)</f>
        <v>Р</v>
      </c>
      <c r="Y289" s="62" t="str">
        <f aca="false">VLOOKUP(Y$11,Графік!$I$5:$L$32,3,0)</f>
        <v>Р</v>
      </c>
      <c r="Z289" s="62" t="str">
        <f aca="false">VLOOKUP(Z$11,Графік!$I$5:$L$32,3,0)</f>
        <v>Р</v>
      </c>
      <c r="AA289" s="62" t="str">
        <f aca="false">VLOOKUP(AA$11,Графік!$I$5:$L$32,3,0)</f>
        <v>Р</v>
      </c>
      <c r="AB289" s="62" t="str">
        <f aca="false">VLOOKUP(AB$11,Графік!$I$5:$L$32,3,0)</f>
        <v>ВВ</v>
      </c>
      <c r="AC289" s="62" t="str">
        <f aca="false">VLOOKUP(AC$11,Графік!$I$5:$L$32,3,0)</f>
        <v>ВВ</v>
      </c>
      <c r="AD289" s="62" t="str">
        <f aca="false">VLOOKUP(AD$11,Графік!$I$5:$L$32,3,0)</f>
        <v>Р</v>
      </c>
      <c r="AE289" s="62" t="str">
        <f aca="false">VLOOKUP(AE$11,Графік!$I$5:$L$32,3,0)</f>
        <v>Р</v>
      </c>
      <c r="AF289" s="62" t="str">
        <f aca="false">VLOOKUP(AF$11,Графік!$I$5:$L$32,3,0)</f>
        <v>Р</v>
      </c>
      <c r="AG289" s="62" t="str">
        <f aca="false">VLOOKUP(AG$11,Графік!$I$5:$L$32,3,0)</f>
        <v>Р</v>
      </c>
      <c r="AH289" s="62"/>
      <c r="AI289" s="62"/>
      <c r="AJ289" s="62"/>
      <c r="AK289" s="93" t="n">
        <f aca="false">SUMIF($F289:$AJ292,"Р",$F290:$AJ290)</f>
        <v>160</v>
      </c>
      <c r="AL289" s="94" t="n">
        <f aca="false">SUMIF($F291:$AJ292,"НУ",$F292:$AJ292)</f>
        <v>0</v>
      </c>
      <c r="AM289" s="95" t="n">
        <f aca="false">SUMIF(F289:AJ292,"РВ",F290:AJ290)</f>
        <v>0</v>
      </c>
      <c r="AN289" s="96" t="n">
        <f aca="false">AK289+AL289+AM289</f>
        <v>160</v>
      </c>
      <c r="AO289" s="70" t="n">
        <f aca="false">COUNTIF($F289:$AJ292,"=Р")</f>
        <v>20</v>
      </c>
      <c r="AP289" s="97" t="n">
        <f aca="false">COUNTIF($F289:$AJ292,"=ВВ")</f>
        <v>8</v>
      </c>
      <c r="AQ289" s="97" t="n">
        <f aca="false">COUNTIF($F289:$AJ292,"=В")</f>
        <v>0</v>
      </c>
      <c r="AR289" s="98" t="n">
        <f aca="false">COUNTIF($F289:$AJ292,"=НА")</f>
        <v>0</v>
      </c>
      <c r="AS289" s="98" t="n">
        <f aca="false">COUNTIF(F289:AJ292,"=ТН")</f>
        <v>0</v>
      </c>
      <c r="AT289" s="98" t="n">
        <f aca="false">COUNTIF($F289:$AJ292,"=ВД")</f>
        <v>0</v>
      </c>
      <c r="AU289" s="98" t="n">
        <f aca="false">COUNTIF($F289:$AJ292,"=ВП")</f>
        <v>0</v>
      </c>
      <c r="AV289" s="98" t="n">
        <f aca="false">COUNTIF($F289:$AJ292,"=ДД")</f>
        <v>0</v>
      </c>
      <c r="AW289" s="98" t="n">
        <f aca="false">COUNTIF($F289:$AJ292,"=П")</f>
        <v>0</v>
      </c>
      <c r="AX289" s="98" t="n">
        <f aca="false">COUNTIF($F289:$AJ292,"=ПР")</f>
        <v>0</v>
      </c>
      <c r="AY289" s="99" t="n">
        <f aca="false">COUNTIF($F289:$AJ292,"=І")</f>
        <v>0</v>
      </c>
      <c r="AZ289" s="99" t="n">
        <f aca="false">COUNTIF($F289:$AJ292,"=НЗ")</f>
        <v>0</v>
      </c>
      <c r="BA289" s="73" t="str">
        <f aca="false">IF(C289&gt;1,Графік!$L$36,"")</f>
        <v/>
      </c>
    </row>
    <row r="290" customFormat="false" ht="12.75" hidden="false" customHeight="true" outlineLevel="0" collapsed="false">
      <c r="A290" s="57"/>
      <c r="B290" s="58"/>
      <c r="C290" s="102"/>
      <c r="D290" s="60"/>
      <c r="E290" s="100"/>
      <c r="F290" s="75" t="n">
        <f aca="false">IF(F289="Р",8,"")</f>
        <v>8</v>
      </c>
      <c r="G290" s="170" t="n">
        <f aca="false">IF(G289="Р",8,"")</f>
        <v>8</v>
      </c>
      <c r="H290" s="170" t="n">
        <f aca="false">IF(H289="Р",8,"")</f>
        <v>8</v>
      </c>
      <c r="I290" s="170" t="n">
        <f aca="false">IF(I289="Р",8,"")</f>
        <v>8</v>
      </c>
      <c r="J290" s="170" t="str">
        <f aca="false">IF(J289="Р",8,"")</f>
        <v/>
      </c>
      <c r="K290" s="170" t="str">
        <f aca="false">IF(K289="Р",8,"")</f>
        <v/>
      </c>
      <c r="L290" s="170" t="n">
        <f aca="false">IF(L289="Р",8,"")</f>
        <v>8</v>
      </c>
      <c r="M290" s="170" t="n">
        <f aca="false">IF(M289="Р",8,"")</f>
        <v>8</v>
      </c>
      <c r="N290" s="170" t="n">
        <f aca="false">IF(N289="Р",8,"")</f>
        <v>8</v>
      </c>
      <c r="O290" s="170" t="n">
        <f aca="false">IF(O289="Р",8,"")</f>
        <v>8</v>
      </c>
      <c r="P290" s="170" t="str">
        <f aca="false">IF(P289="Р",8,"")</f>
        <v/>
      </c>
      <c r="Q290" s="170" t="str">
        <f aca="false">IF(Q289="Р",8,"")</f>
        <v/>
      </c>
      <c r="R290" s="170" t="n">
        <f aca="false">IF(R289="Р",8,"")</f>
        <v>8</v>
      </c>
      <c r="S290" s="170" t="n">
        <f aca="false">IF(S289="Р",8,"")</f>
        <v>8</v>
      </c>
      <c r="T290" s="170" t="n">
        <f aca="false">IF(T289="Р",8,"")</f>
        <v>8</v>
      </c>
      <c r="U290" s="170" t="n">
        <f aca="false">IF(U289="Р",8,"")</f>
        <v>8</v>
      </c>
      <c r="V290" s="170" t="str">
        <f aca="false">IF(V289="Р",8,"")</f>
        <v/>
      </c>
      <c r="W290" s="170" t="str">
        <f aca="false">IF(W289="Р",8,"")</f>
        <v/>
      </c>
      <c r="X290" s="170" t="n">
        <f aca="false">IF(X289="Р",8,"")</f>
        <v>8</v>
      </c>
      <c r="Y290" s="170" t="n">
        <f aca="false">IF(Y289="Р",8,"")</f>
        <v>8</v>
      </c>
      <c r="Z290" s="170" t="n">
        <f aca="false">IF(Z289="Р",8,"")</f>
        <v>8</v>
      </c>
      <c r="AA290" s="170" t="n">
        <f aca="false">IF(AA289="Р",8,"")</f>
        <v>8</v>
      </c>
      <c r="AB290" s="170" t="str">
        <f aca="false">IF(AB289="Р",8,"")</f>
        <v/>
      </c>
      <c r="AC290" s="170" t="str">
        <f aca="false">IF(AC289="Р",8,"")</f>
        <v/>
      </c>
      <c r="AD290" s="170" t="n">
        <f aca="false">IF(AD289="Р",8,"")</f>
        <v>8</v>
      </c>
      <c r="AE290" s="170" t="n">
        <f aca="false">IF(AE289="Р",8,"")</f>
        <v>8</v>
      </c>
      <c r="AF290" s="170" t="n">
        <f aca="false">IF(AF289="Р",8,"")</f>
        <v>8</v>
      </c>
      <c r="AG290" s="170" t="n">
        <f aca="false">IF(AG289="Р",8,"")</f>
        <v>8</v>
      </c>
      <c r="AH290" s="170"/>
      <c r="AI290" s="170"/>
      <c r="AJ290" s="170"/>
      <c r="AK290" s="93"/>
      <c r="AL290" s="94"/>
      <c r="AM290" s="95"/>
      <c r="AN290" s="96"/>
      <c r="AO290" s="70"/>
      <c r="AP290" s="70"/>
      <c r="AQ290" s="70"/>
      <c r="AR290" s="98"/>
      <c r="AS290" s="98"/>
      <c r="AT290" s="98"/>
      <c r="AU290" s="98"/>
      <c r="AV290" s="98"/>
      <c r="AW290" s="98"/>
      <c r="AX290" s="98"/>
      <c r="AY290" s="99"/>
      <c r="AZ290" s="99"/>
      <c r="BA290" s="73"/>
    </row>
    <row r="291" customFormat="false" ht="12.75" hidden="false" customHeight="true" outlineLevel="0" collapsed="false">
      <c r="A291" s="57"/>
      <c r="B291" s="58"/>
      <c r="C291" s="102"/>
      <c r="D291" s="60"/>
      <c r="E291" s="100"/>
      <c r="F291" s="81" t="str">
        <f aca="false">IF(F292&gt;0,"НУ","")</f>
        <v/>
      </c>
      <c r="G291" s="183" t="str">
        <f aca="false">IF(G292&gt;0,"НУ","")</f>
        <v/>
      </c>
      <c r="H291" s="183" t="str">
        <f aca="false">IF(H292&gt;0,"НУ","")</f>
        <v/>
      </c>
      <c r="I291" s="183" t="str">
        <f aca="false">IF(I292&gt;0,"НУ","")</f>
        <v/>
      </c>
      <c r="J291" s="183" t="str">
        <f aca="false">IF(J292&gt;0,"НУ","")</f>
        <v/>
      </c>
      <c r="K291" s="183" t="str">
        <f aca="false">IF(K292&gt;0,"НУ","")</f>
        <v/>
      </c>
      <c r="L291" s="183" t="str">
        <f aca="false">IF(L292&gt;0,"НУ","")</f>
        <v/>
      </c>
      <c r="M291" s="183" t="str">
        <f aca="false">IF(M292&gt;0,"НУ","")</f>
        <v/>
      </c>
      <c r="N291" s="183" t="str">
        <f aca="false">IF(N292&gt;0,"НУ","")</f>
        <v/>
      </c>
      <c r="O291" s="183" t="str">
        <f aca="false">IF(O292&gt;0,"НУ","")</f>
        <v/>
      </c>
      <c r="P291" s="183" t="str">
        <f aca="false">IF(P292&gt;0,"НУ","")</f>
        <v/>
      </c>
      <c r="Q291" s="183" t="str">
        <f aca="false">IF(Q292&gt;0,"НУ","")</f>
        <v/>
      </c>
      <c r="R291" s="183" t="str">
        <f aca="false">IF(R292&gt;0,"НУ","")</f>
        <v/>
      </c>
      <c r="S291" s="183" t="str">
        <f aca="false">IF(S292&gt;0,"НУ","")</f>
        <v/>
      </c>
      <c r="T291" s="183" t="str">
        <f aca="false">IF(T292&gt;0,"НУ","")</f>
        <v/>
      </c>
      <c r="U291" s="183" t="str">
        <f aca="false">IF(U292&gt;0,"НУ","")</f>
        <v/>
      </c>
      <c r="V291" s="183" t="str">
        <f aca="false">IF(V292&gt;0,"НУ","")</f>
        <v/>
      </c>
      <c r="W291" s="183" t="str">
        <f aca="false">IF(W292&gt;0,"НУ","")</f>
        <v/>
      </c>
      <c r="X291" s="183" t="str">
        <f aca="false">IF(X292&gt;0,"НУ","")</f>
        <v/>
      </c>
      <c r="Y291" s="183" t="str">
        <f aca="false">IF(Y292&gt;0,"НУ","")</f>
        <v/>
      </c>
      <c r="Z291" s="183" t="str">
        <f aca="false">IF(Z292&gt;0,"НУ","")</f>
        <v/>
      </c>
      <c r="AA291" s="183" t="str">
        <f aca="false">IF(AA292&gt;0,"НУ","")</f>
        <v/>
      </c>
      <c r="AB291" s="183" t="str">
        <f aca="false">IF(AB292&gt;0,"НУ","")</f>
        <v/>
      </c>
      <c r="AC291" s="183" t="str">
        <f aca="false">IF(AC292&gt;0,"НУ","")</f>
        <v/>
      </c>
      <c r="AD291" s="183" t="str">
        <f aca="false">IF(AD292&gt;0,"НУ","")</f>
        <v/>
      </c>
      <c r="AE291" s="183" t="str">
        <f aca="false">IF(AE292&gt;0,"НУ","")</f>
        <v/>
      </c>
      <c r="AF291" s="183" t="str">
        <f aca="false">IF(AF292&gt;0,"НУ","")</f>
        <v/>
      </c>
      <c r="AG291" s="183" t="str">
        <f aca="false">IF(AG292&gt;0,"НУ","")</f>
        <v/>
      </c>
      <c r="AH291" s="183" t="str">
        <f aca="false">IF(AH292&gt;0,"НУ","")</f>
        <v/>
      </c>
      <c r="AI291" s="183" t="str">
        <f aca="false">IF(AI292&gt;0,"НУ","")</f>
        <v/>
      </c>
      <c r="AJ291" s="183" t="str">
        <f aca="false">IF(AJ292&gt;0,"НУ","")</f>
        <v/>
      </c>
      <c r="AK291" s="93"/>
      <c r="AL291" s="94"/>
      <c r="AM291" s="95"/>
      <c r="AN291" s="96"/>
      <c r="AO291" s="70"/>
      <c r="AP291" s="70"/>
      <c r="AQ291" s="70"/>
      <c r="AR291" s="98"/>
      <c r="AS291" s="98"/>
      <c r="AT291" s="98"/>
      <c r="AU291" s="98"/>
      <c r="AV291" s="98"/>
      <c r="AW291" s="98"/>
      <c r="AX291" s="98"/>
      <c r="AY291" s="99"/>
      <c r="AZ291" s="99"/>
      <c r="BA291" s="73"/>
    </row>
    <row r="292" customFormat="false" ht="13.5" hidden="false" customHeight="true" outlineLevel="0" collapsed="false">
      <c r="A292" s="57"/>
      <c r="B292" s="58"/>
      <c r="C292" s="102"/>
      <c r="D292" s="60"/>
      <c r="E292" s="101"/>
      <c r="F292" s="87"/>
      <c r="G292" s="187"/>
      <c r="H292" s="187"/>
      <c r="I292" s="187"/>
      <c r="J292" s="187"/>
      <c r="K292" s="187"/>
      <c r="L292" s="187"/>
      <c r="M292" s="187"/>
      <c r="N292" s="187"/>
      <c r="O292" s="187"/>
      <c r="P292" s="187"/>
      <c r="Q292" s="187"/>
      <c r="R292" s="187"/>
      <c r="S292" s="187"/>
      <c r="T292" s="187"/>
      <c r="U292" s="187"/>
      <c r="V292" s="187"/>
      <c r="W292" s="187"/>
      <c r="X292" s="187"/>
      <c r="Y292" s="187"/>
      <c r="Z292" s="187"/>
      <c r="AA292" s="187"/>
      <c r="AB292" s="187"/>
      <c r="AC292" s="187"/>
      <c r="AD292" s="187"/>
      <c r="AE292" s="187"/>
      <c r="AF292" s="187"/>
      <c r="AG292" s="187"/>
      <c r="AH292" s="187"/>
      <c r="AI292" s="187"/>
      <c r="AJ292" s="187"/>
      <c r="AK292" s="93"/>
      <c r="AL292" s="94"/>
      <c r="AM292" s="95"/>
      <c r="AN292" s="96"/>
      <c r="AO292" s="70"/>
      <c r="AP292" s="70"/>
      <c r="AQ292" s="70"/>
      <c r="AR292" s="98"/>
      <c r="AS292" s="98"/>
      <c r="AT292" s="98"/>
      <c r="AU292" s="98"/>
      <c r="AV292" s="98"/>
      <c r="AW292" s="98"/>
      <c r="AX292" s="98"/>
      <c r="AY292" s="99"/>
      <c r="AZ292" s="99"/>
      <c r="BA292" s="73"/>
    </row>
    <row r="293" customFormat="false" ht="12.75" hidden="false" customHeight="true" outlineLevel="0" collapsed="false">
      <c r="A293" s="57" t="n">
        <v>71</v>
      </c>
      <c r="B293" s="58" t="str">
        <f aca="false">IFERROR(VLOOKUP($C293,Списки!$A$1:$C$3999,2,0),"")</f>
        <v/>
      </c>
      <c r="C293" s="102"/>
      <c r="D293" s="60" t="str">
        <f aca="false">IFERROR(VLOOKUP($C293,Списки!$A$1:$C$3999,3,0),"")</f>
        <v/>
      </c>
      <c r="E293" s="92"/>
      <c r="F293" s="61" t="str">
        <f aca="false">VLOOKUP(F$11,Графік!$I$5:$L$32,3,0)</f>
        <v>Р</v>
      </c>
      <c r="G293" s="62" t="str">
        <f aca="false">VLOOKUP(G$11,Графік!$I$5:$L$32,3,0)</f>
        <v>Р</v>
      </c>
      <c r="H293" s="62" t="str">
        <f aca="false">VLOOKUP(H$11,Графік!$I$5:$L$32,3,0)</f>
        <v>Р</v>
      </c>
      <c r="I293" s="62" t="str">
        <f aca="false">VLOOKUP(I$11,Графік!$I$5:$L$32,3,0)</f>
        <v>Р</v>
      </c>
      <c r="J293" s="62" t="str">
        <f aca="false">VLOOKUP(J$11,Графік!$I$5:$L$32,3,0)</f>
        <v>ВВ</v>
      </c>
      <c r="K293" s="62" t="str">
        <f aca="false">VLOOKUP(K$11,Графік!$I$5:$L$32,3,0)</f>
        <v>ВВ</v>
      </c>
      <c r="L293" s="62" t="str">
        <f aca="false">VLOOKUP(L$11,Графік!$I$5:$L$32,3,0)</f>
        <v>Р</v>
      </c>
      <c r="M293" s="62" t="str">
        <f aca="false">VLOOKUP(M$11,Графік!$I$5:$L$32,3,0)</f>
        <v>Р</v>
      </c>
      <c r="N293" s="62" t="str">
        <f aca="false">VLOOKUP(N$11,Графік!$I$5:$L$32,3,0)</f>
        <v>Р</v>
      </c>
      <c r="O293" s="62" t="str">
        <f aca="false">VLOOKUP(O$11,Графік!$I$5:$L$32,3,0)</f>
        <v>Р</v>
      </c>
      <c r="P293" s="62" t="str">
        <f aca="false">VLOOKUP(P$11,Графік!$I$5:$L$32,3,0)</f>
        <v>ВВ</v>
      </c>
      <c r="Q293" s="62" t="str">
        <f aca="false">VLOOKUP(Q$11,Графік!$I$5:$L$32,3,0)</f>
        <v>ВВ</v>
      </c>
      <c r="R293" s="62" t="str">
        <f aca="false">VLOOKUP(R$11,Графік!$I$5:$L$32,3,0)</f>
        <v>Р</v>
      </c>
      <c r="S293" s="62" t="str">
        <f aca="false">VLOOKUP(S$11,Графік!$I$5:$L$32,3,0)</f>
        <v>Р</v>
      </c>
      <c r="T293" s="62" t="str">
        <f aca="false">VLOOKUP(T$11,Графік!$I$5:$L$32,3,0)</f>
        <v>Р</v>
      </c>
      <c r="U293" s="62" t="str">
        <f aca="false">VLOOKUP(U$11,Графік!$I$5:$L$32,3,0)</f>
        <v>Р</v>
      </c>
      <c r="V293" s="62" t="str">
        <f aca="false">VLOOKUP(V$11,Графік!$I$5:$L$32,3,0)</f>
        <v>ВВ</v>
      </c>
      <c r="W293" s="62" t="str">
        <f aca="false">VLOOKUP(W$11,Графік!$I$5:$L$32,3,0)</f>
        <v>ВВ</v>
      </c>
      <c r="X293" s="62" t="str">
        <f aca="false">VLOOKUP(X$11,Графік!$I$5:$L$32,3,0)</f>
        <v>Р</v>
      </c>
      <c r="Y293" s="62" t="str">
        <f aca="false">VLOOKUP(Y$11,Графік!$I$5:$L$32,3,0)</f>
        <v>Р</v>
      </c>
      <c r="Z293" s="62" t="str">
        <f aca="false">VLOOKUP(Z$11,Графік!$I$5:$L$32,3,0)</f>
        <v>Р</v>
      </c>
      <c r="AA293" s="62" t="str">
        <f aca="false">VLOOKUP(AA$11,Графік!$I$5:$L$32,3,0)</f>
        <v>Р</v>
      </c>
      <c r="AB293" s="62" t="str">
        <f aca="false">VLOOKUP(AB$11,Графік!$I$5:$L$32,3,0)</f>
        <v>ВВ</v>
      </c>
      <c r="AC293" s="62" t="str">
        <f aca="false">VLOOKUP(AC$11,Графік!$I$5:$L$32,3,0)</f>
        <v>ВВ</v>
      </c>
      <c r="AD293" s="62" t="str">
        <f aca="false">VLOOKUP(AD$11,Графік!$I$5:$L$32,3,0)</f>
        <v>Р</v>
      </c>
      <c r="AE293" s="62" t="str">
        <f aca="false">VLOOKUP(AE$11,Графік!$I$5:$L$32,3,0)</f>
        <v>Р</v>
      </c>
      <c r="AF293" s="62" t="str">
        <f aca="false">VLOOKUP(AF$11,Графік!$I$5:$L$32,3,0)</f>
        <v>Р</v>
      </c>
      <c r="AG293" s="62" t="str">
        <f aca="false">VLOOKUP(AG$11,Графік!$I$5:$L$32,3,0)</f>
        <v>Р</v>
      </c>
      <c r="AH293" s="62"/>
      <c r="AI293" s="62"/>
      <c r="AJ293" s="62"/>
      <c r="AK293" s="93" t="n">
        <f aca="false">SUMIF($F293:$AJ296,"Р",$F294:$AJ294)</f>
        <v>160</v>
      </c>
      <c r="AL293" s="94" t="n">
        <f aca="false">SUMIF($F295:$AJ296,"НУ",$F296:$AJ296)</f>
        <v>0</v>
      </c>
      <c r="AM293" s="95" t="n">
        <f aca="false">SUMIF(F293:AJ296,"РВ",F294:AJ294)</f>
        <v>0</v>
      </c>
      <c r="AN293" s="96" t="n">
        <f aca="false">AK293+AL293+AM293</f>
        <v>160</v>
      </c>
      <c r="AO293" s="70" t="n">
        <f aca="false">COUNTIF($F293:$AJ296,"=Р")</f>
        <v>20</v>
      </c>
      <c r="AP293" s="97" t="n">
        <f aca="false">COUNTIF($F293:$AJ296,"=ВВ")</f>
        <v>8</v>
      </c>
      <c r="AQ293" s="97" t="n">
        <f aca="false">COUNTIF($F293:$AJ296,"=В")</f>
        <v>0</v>
      </c>
      <c r="AR293" s="98" t="n">
        <f aca="false">COUNTIF($F293:$AJ296,"=НА")</f>
        <v>0</v>
      </c>
      <c r="AS293" s="98" t="n">
        <f aca="false">COUNTIF(F293:AJ296,"=ТН")</f>
        <v>0</v>
      </c>
      <c r="AT293" s="98" t="n">
        <f aca="false">COUNTIF($F293:$AJ296,"=ВД")</f>
        <v>0</v>
      </c>
      <c r="AU293" s="98" t="n">
        <f aca="false">COUNTIF($F293:$AJ296,"=ВП")</f>
        <v>0</v>
      </c>
      <c r="AV293" s="98" t="n">
        <f aca="false">COUNTIF($F293:$AJ296,"=ДД")</f>
        <v>0</v>
      </c>
      <c r="AW293" s="98" t="n">
        <f aca="false">COUNTIF($F293:$AJ296,"=П")</f>
        <v>0</v>
      </c>
      <c r="AX293" s="98" t="n">
        <f aca="false">COUNTIF($F293:$AJ296,"=ПР")</f>
        <v>0</v>
      </c>
      <c r="AY293" s="99" t="n">
        <f aca="false">COUNTIF($F293:$AJ296,"=І")</f>
        <v>0</v>
      </c>
      <c r="AZ293" s="99" t="n">
        <f aca="false">COUNTIF($F293:$AJ296,"=НЗ")</f>
        <v>0</v>
      </c>
      <c r="BA293" s="73" t="str">
        <f aca="false">IF(C293&gt;1,Графік!$L$36,"")</f>
        <v/>
      </c>
    </row>
    <row r="294" customFormat="false" ht="12.75" hidden="false" customHeight="true" outlineLevel="0" collapsed="false">
      <c r="A294" s="57"/>
      <c r="B294" s="58"/>
      <c r="C294" s="102"/>
      <c r="D294" s="60"/>
      <c r="E294" s="100"/>
      <c r="F294" s="75" t="n">
        <f aca="false">IF(F293="Р",8,"")</f>
        <v>8</v>
      </c>
      <c r="G294" s="170" t="n">
        <f aca="false">IF(G293="Р",8,"")</f>
        <v>8</v>
      </c>
      <c r="H294" s="170" t="n">
        <f aca="false">IF(H293="Р",8,"")</f>
        <v>8</v>
      </c>
      <c r="I294" s="170" t="n">
        <f aca="false">IF(I293="Р",8,"")</f>
        <v>8</v>
      </c>
      <c r="J294" s="170" t="str">
        <f aca="false">IF(J293="Р",8,"")</f>
        <v/>
      </c>
      <c r="K294" s="170" t="str">
        <f aca="false">IF(K293="Р",8,"")</f>
        <v/>
      </c>
      <c r="L294" s="170" t="n">
        <f aca="false">IF(L293="Р",8,"")</f>
        <v>8</v>
      </c>
      <c r="M294" s="170" t="n">
        <f aca="false">IF(M293="Р",8,"")</f>
        <v>8</v>
      </c>
      <c r="N294" s="170" t="n">
        <f aca="false">IF(N293="Р",8,"")</f>
        <v>8</v>
      </c>
      <c r="O294" s="170" t="n">
        <f aca="false">IF(O293="Р",8,"")</f>
        <v>8</v>
      </c>
      <c r="P294" s="170" t="str">
        <f aca="false">IF(P293="Р",8,"")</f>
        <v/>
      </c>
      <c r="Q294" s="170" t="str">
        <f aca="false">IF(Q293="Р",8,"")</f>
        <v/>
      </c>
      <c r="R294" s="170" t="n">
        <f aca="false">IF(R293="Р",8,"")</f>
        <v>8</v>
      </c>
      <c r="S294" s="170" t="n">
        <f aca="false">IF(S293="Р",8,"")</f>
        <v>8</v>
      </c>
      <c r="T294" s="170" t="n">
        <f aca="false">IF(T293="Р",8,"")</f>
        <v>8</v>
      </c>
      <c r="U294" s="170" t="n">
        <f aca="false">IF(U293="Р",8,"")</f>
        <v>8</v>
      </c>
      <c r="V294" s="170" t="str">
        <f aca="false">IF(V293="Р",8,"")</f>
        <v/>
      </c>
      <c r="W294" s="170" t="str">
        <f aca="false">IF(W293="Р",8,"")</f>
        <v/>
      </c>
      <c r="X294" s="170" t="n">
        <f aca="false">IF(X293="Р",8,"")</f>
        <v>8</v>
      </c>
      <c r="Y294" s="170" t="n">
        <f aca="false">IF(Y293="Р",8,"")</f>
        <v>8</v>
      </c>
      <c r="Z294" s="170" t="n">
        <f aca="false">IF(Z293="Р",8,"")</f>
        <v>8</v>
      </c>
      <c r="AA294" s="170" t="n">
        <f aca="false">IF(AA293="Р",8,"")</f>
        <v>8</v>
      </c>
      <c r="AB294" s="170" t="str">
        <f aca="false">IF(AB293="Р",8,"")</f>
        <v/>
      </c>
      <c r="AC294" s="170" t="str">
        <f aca="false">IF(AC293="Р",8,"")</f>
        <v/>
      </c>
      <c r="AD294" s="170" t="n">
        <f aca="false">IF(AD293="Р",8,"")</f>
        <v>8</v>
      </c>
      <c r="AE294" s="170" t="n">
        <f aca="false">IF(AE293="Р",8,"")</f>
        <v>8</v>
      </c>
      <c r="AF294" s="170" t="n">
        <f aca="false">IF(AF293="Р",8,"")</f>
        <v>8</v>
      </c>
      <c r="AG294" s="170" t="n">
        <f aca="false">IF(AG293="Р",8,"")</f>
        <v>8</v>
      </c>
      <c r="AH294" s="170"/>
      <c r="AI294" s="170"/>
      <c r="AJ294" s="170"/>
      <c r="AK294" s="93"/>
      <c r="AL294" s="94"/>
      <c r="AM294" s="95"/>
      <c r="AN294" s="96"/>
      <c r="AO294" s="70"/>
      <c r="AP294" s="70"/>
      <c r="AQ294" s="70"/>
      <c r="AR294" s="98"/>
      <c r="AS294" s="98"/>
      <c r="AT294" s="98"/>
      <c r="AU294" s="98"/>
      <c r="AV294" s="98"/>
      <c r="AW294" s="98"/>
      <c r="AX294" s="98"/>
      <c r="AY294" s="99"/>
      <c r="AZ294" s="99"/>
      <c r="BA294" s="73"/>
    </row>
    <row r="295" customFormat="false" ht="12.75" hidden="false" customHeight="true" outlineLevel="0" collapsed="false">
      <c r="A295" s="57"/>
      <c r="B295" s="58"/>
      <c r="C295" s="102"/>
      <c r="D295" s="60"/>
      <c r="E295" s="100"/>
      <c r="F295" s="81" t="str">
        <f aca="false">IF(F296&gt;0,"НУ","")</f>
        <v/>
      </c>
      <c r="G295" s="183" t="str">
        <f aca="false">IF(G296&gt;0,"НУ","")</f>
        <v/>
      </c>
      <c r="H295" s="183" t="str">
        <f aca="false">IF(H296&gt;0,"НУ","")</f>
        <v/>
      </c>
      <c r="I295" s="183" t="str">
        <f aca="false">IF(I296&gt;0,"НУ","")</f>
        <v/>
      </c>
      <c r="J295" s="183" t="str">
        <f aca="false">IF(J296&gt;0,"НУ","")</f>
        <v/>
      </c>
      <c r="K295" s="183" t="str">
        <f aca="false">IF(K296&gt;0,"НУ","")</f>
        <v/>
      </c>
      <c r="L295" s="183" t="str">
        <f aca="false">IF(L296&gt;0,"НУ","")</f>
        <v/>
      </c>
      <c r="M295" s="183" t="str">
        <f aca="false">IF(M296&gt;0,"НУ","")</f>
        <v/>
      </c>
      <c r="N295" s="183" t="str">
        <f aca="false">IF(N296&gt;0,"НУ","")</f>
        <v/>
      </c>
      <c r="O295" s="183" t="str">
        <f aca="false">IF(O296&gt;0,"НУ","")</f>
        <v/>
      </c>
      <c r="P295" s="183" t="str">
        <f aca="false">IF(P296&gt;0,"НУ","")</f>
        <v/>
      </c>
      <c r="Q295" s="183" t="str">
        <f aca="false">IF(Q296&gt;0,"НУ","")</f>
        <v/>
      </c>
      <c r="R295" s="183" t="str">
        <f aca="false">IF(R296&gt;0,"НУ","")</f>
        <v/>
      </c>
      <c r="S295" s="183" t="str">
        <f aca="false">IF(S296&gt;0,"НУ","")</f>
        <v/>
      </c>
      <c r="T295" s="183" t="str">
        <f aca="false">IF(T296&gt;0,"НУ","")</f>
        <v/>
      </c>
      <c r="U295" s="183" t="str">
        <f aca="false">IF(U296&gt;0,"НУ","")</f>
        <v/>
      </c>
      <c r="V295" s="183" t="str">
        <f aca="false">IF(V296&gt;0,"НУ","")</f>
        <v/>
      </c>
      <c r="W295" s="183" t="str">
        <f aca="false">IF(W296&gt;0,"НУ","")</f>
        <v/>
      </c>
      <c r="X295" s="183" t="str">
        <f aca="false">IF(X296&gt;0,"НУ","")</f>
        <v/>
      </c>
      <c r="Y295" s="183" t="str">
        <f aca="false">IF(Y296&gt;0,"НУ","")</f>
        <v/>
      </c>
      <c r="Z295" s="183" t="str">
        <f aca="false">IF(Z296&gt;0,"НУ","")</f>
        <v/>
      </c>
      <c r="AA295" s="183" t="str">
        <f aca="false">IF(AA296&gt;0,"НУ","")</f>
        <v/>
      </c>
      <c r="AB295" s="183" t="str">
        <f aca="false">IF(AB296&gt;0,"НУ","")</f>
        <v/>
      </c>
      <c r="AC295" s="183" t="str">
        <f aca="false">IF(AC296&gt;0,"НУ","")</f>
        <v/>
      </c>
      <c r="AD295" s="183" t="str">
        <f aca="false">IF(AD296&gt;0,"НУ","")</f>
        <v/>
      </c>
      <c r="AE295" s="183" t="str">
        <f aca="false">IF(AE296&gt;0,"НУ","")</f>
        <v/>
      </c>
      <c r="AF295" s="183" t="str">
        <f aca="false">IF(AF296&gt;0,"НУ","")</f>
        <v/>
      </c>
      <c r="AG295" s="183" t="str">
        <f aca="false">IF(AG296&gt;0,"НУ","")</f>
        <v/>
      </c>
      <c r="AH295" s="183" t="str">
        <f aca="false">IF(AH296&gt;0,"НУ","")</f>
        <v/>
      </c>
      <c r="AI295" s="183" t="str">
        <f aca="false">IF(AI296&gt;0,"НУ","")</f>
        <v/>
      </c>
      <c r="AJ295" s="183" t="str">
        <f aca="false">IF(AJ296&gt;0,"НУ","")</f>
        <v/>
      </c>
      <c r="AK295" s="93"/>
      <c r="AL295" s="94"/>
      <c r="AM295" s="95"/>
      <c r="AN295" s="96"/>
      <c r="AO295" s="70"/>
      <c r="AP295" s="70"/>
      <c r="AQ295" s="70"/>
      <c r="AR295" s="98"/>
      <c r="AS295" s="98"/>
      <c r="AT295" s="98"/>
      <c r="AU295" s="98"/>
      <c r="AV295" s="98"/>
      <c r="AW295" s="98"/>
      <c r="AX295" s="98"/>
      <c r="AY295" s="99"/>
      <c r="AZ295" s="99"/>
      <c r="BA295" s="73"/>
    </row>
    <row r="296" customFormat="false" ht="13.5" hidden="false" customHeight="true" outlineLevel="0" collapsed="false">
      <c r="A296" s="57"/>
      <c r="B296" s="58"/>
      <c r="C296" s="102"/>
      <c r="D296" s="60"/>
      <c r="E296" s="101"/>
      <c r="F296" s="87"/>
      <c r="G296" s="187"/>
      <c r="H296" s="187"/>
      <c r="I296" s="187"/>
      <c r="J296" s="187"/>
      <c r="K296" s="187"/>
      <c r="L296" s="187"/>
      <c r="M296" s="187"/>
      <c r="N296" s="187"/>
      <c r="O296" s="187"/>
      <c r="P296" s="187"/>
      <c r="Q296" s="187"/>
      <c r="R296" s="187"/>
      <c r="S296" s="187"/>
      <c r="T296" s="187"/>
      <c r="U296" s="187"/>
      <c r="V296" s="187"/>
      <c r="W296" s="187"/>
      <c r="X296" s="187"/>
      <c r="Y296" s="187"/>
      <c r="Z296" s="187"/>
      <c r="AA296" s="187"/>
      <c r="AB296" s="187"/>
      <c r="AC296" s="187"/>
      <c r="AD296" s="187"/>
      <c r="AE296" s="187"/>
      <c r="AF296" s="187"/>
      <c r="AG296" s="187"/>
      <c r="AH296" s="187"/>
      <c r="AI296" s="187"/>
      <c r="AJ296" s="187"/>
      <c r="AK296" s="93"/>
      <c r="AL296" s="94"/>
      <c r="AM296" s="95"/>
      <c r="AN296" s="96"/>
      <c r="AO296" s="70"/>
      <c r="AP296" s="70"/>
      <c r="AQ296" s="70"/>
      <c r="AR296" s="98"/>
      <c r="AS296" s="98"/>
      <c r="AT296" s="98"/>
      <c r="AU296" s="98"/>
      <c r="AV296" s="98"/>
      <c r="AW296" s="98"/>
      <c r="AX296" s="98"/>
      <c r="AY296" s="99"/>
      <c r="AZ296" s="99"/>
      <c r="BA296" s="73"/>
    </row>
    <row r="297" customFormat="false" ht="12.75" hidden="false" customHeight="true" outlineLevel="0" collapsed="false">
      <c r="A297" s="57" t="n">
        <v>72</v>
      </c>
      <c r="B297" s="58" t="str">
        <f aca="false">IFERROR(VLOOKUP($C297,Списки!$A$1:$C$3999,2,0),"")</f>
        <v/>
      </c>
      <c r="C297" s="102"/>
      <c r="D297" s="60" t="str">
        <f aca="false">IFERROR(VLOOKUP($C297,Списки!$A$1:$C$3999,3,0),"")</f>
        <v/>
      </c>
      <c r="E297" s="92"/>
      <c r="F297" s="61" t="str">
        <f aca="false">VLOOKUP(F$11,Графік!$I$5:$L$32,3,0)</f>
        <v>Р</v>
      </c>
      <c r="G297" s="62" t="str">
        <f aca="false">VLOOKUP(G$11,Графік!$I$5:$L$32,3,0)</f>
        <v>Р</v>
      </c>
      <c r="H297" s="62" t="str">
        <f aca="false">VLOOKUP(H$11,Графік!$I$5:$L$32,3,0)</f>
        <v>Р</v>
      </c>
      <c r="I297" s="62" t="str">
        <f aca="false">VLOOKUP(I$11,Графік!$I$5:$L$32,3,0)</f>
        <v>Р</v>
      </c>
      <c r="J297" s="62" t="str">
        <f aca="false">VLOOKUP(J$11,Графік!$I$5:$L$32,3,0)</f>
        <v>ВВ</v>
      </c>
      <c r="K297" s="62" t="str">
        <f aca="false">VLOOKUP(K$11,Графік!$I$5:$L$32,3,0)</f>
        <v>ВВ</v>
      </c>
      <c r="L297" s="62" t="str">
        <f aca="false">VLOOKUP(L$11,Графік!$I$5:$L$32,3,0)</f>
        <v>Р</v>
      </c>
      <c r="M297" s="62" t="str">
        <f aca="false">VLOOKUP(M$11,Графік!$I$5:$L$32,3,0)</f>
        <v>Р</v>
      </c>
      <c r="N297" s="62" t="str">
        <f aca="false">VLOOKUP(N$11,Графік!$I$5:$L$32,3,0)</f>
        <v>Р</v>
      </c>
      <c r="O297" s="62" t="str">
        <f aca="false">VLOOKUP(O$11,Графік!$I$5:$L$32,3,0)</f>
        <v>Р</v>
      </c>
      <c r="P297" s="62" t="str">
        <f aca="false">VLOOKUP(P$11,Графік!$I$5:$L$32,3,0)</f>
        <v>ВВ</v>
      </c>
      <c r="Q297" s="62" t="str">
        <f aca="false">VLOOKUP(Q$11,Графік!$I$5:$L$32,3,0)</f>
        <v>ВВ</v>
      </c>
      <c r="R297" s="62" t="str">
        <f aca="false">VLOOKUP(R$11,Графік!$I$5:$L$32,3,0)</f>
        <v>Р</v>
      </c>
      <c r="S297" s="62" t="str">
        <f aca="false">VLOOKUP(S$11,Графік!$I$5:$L$32,3,0)</f>
        <v>Р</v>
      </c>
      <c r="T297" s="62" t="str">
        <f aca="false">VLOOKUP(T$11,Графік!$I$5:$L$32,3,0)</f>
        <v>Р</v>
      </c>
      <c r="U297" s="62" t="str">
        <f aca="false">VLOOKUP(U$11,Графік!$I$5:$L$32,3,0)</f>
        <v>Р</v>
      </c>
      <c r="V297" s="62" t="str">
        <f aca="false">VLOOKUP(V$11,Графік!$I$5:$L$32,3,0)</f>
        <v>ВВ</v>
      </c>
      <c r="W297" s="62" t="str">
        <f aca="false">VLOOKUP(W$11,Графік!$I$5:$L$32,3,0)</f>
        <v>ВВ</v>
      </c>
      <c r="X297" s="62" t="str">
        <f aca="false">VLOOKUP(X$11,Графік!$I$5:$L$32,3,0)</f>
        <v>Р</v>
      </c>
      <c r="Y297" s="62" t="str">
        <f aca="false">VLOOKUP(Y$11,Графік!$I$5:$L$32,3,0)</f>
        <v>Р</v>
      </c>
      <c r="Z297" s="62" t="str">
        <f aca="false">VLOOKUP(Z$11,Графік!$I$5:$L$32,3,0)</f>
        <v>Р</v>
      </c>
      <c r="AA297" s="62" t="str">
        <f aca="false">VLOOKUP(AA$11,Графік!$I$5:$L$32,3,0)</f>
        <v>Р</v>
      </c>
      <c r="AB297" s="62" t="str">
        <f aca="false">VLOOKUP(AB$11,Графік!$I$5:$L$32,3,0)</f>
        <v>ВВ</v>
      </c>
      <c r="AC297" s="62" t="str">
        <f aca="false">VLOOKUP(AC$11,Графік!$I$5:$L$32,3,0)</f>
        <v>ВВ</v>
      </c>
      <c r="AD297" s="62" t="str">
        <f aca="false">VLOOKUP(AD$11,Графік!$I$5:$L$32,3,0)</f>
        <v>Р</v>
      </c>
      <c r="AE297" s="62" t="str">
        <f aca="false">VLOOKUP(AE$11,Графік!$I$5:$L$32,3,0)</f>
        <v>Р</v>
      </c>
      <c r="AF297" s="62" t="str">
        <f aca="false">VLOOKUP(AF$11,Графік!$I$5:$L$32,3,0)</f>
        <v>Р</v>
      </c>
      <c r="AG297" s="62" t="str">
        <f aca="false">VLOOKUP(AG$11,Графік!$I$5:$L$32,3,0)</f>
        <v>Р</v>
      </c>
      <c r="AH297" s="62"/>
      <c r="AI297" s="62"/>
      <c r="AJ297" s="62"/>
      <c r="AK297" s="93" t="n">
        <f aca="false">SUMIF($F297:$AJ300,"Р",$F298:$AJ298)</f>
        <v>160</v>
      </c>
      <c r="AL297" s="94" t="n">
        <f aca="false">SUMIF($F299:$AJ300,"НУ",$F300:$AJ300)</f>
        <v>0</v>
      </c>
      <c r="AM297" s="95" t="n">
        <f aca="false">SUMIF(F297:AJ300,"РВ",F298:AJ298)</f>
        <v>0</v>
      </c>
      <c r="AN297" s="96" t="n">
        <f aca="false">AK297+AL297+AM297</f>
        <v>160</v>
      </c>
      <c r="AO297" s="70" t="n">
        <f aca="false">COUNTIF($F297:$AJ300,"=Р")</f>
        <v>20</v>
      </c>
      <c r="AP297" s="97" t="n">
        <f aca="false">COUNTIF($F297:$AJ300,"=ВВ")</f>
        <v>8</v>
      </c>
      <c r="AQ297" s="97" t="n">
        <f aca="false">COUNTIF($F297:$AJ300,"=В")</f>
        <v>0</v>
      </c>
      <c r="AR297" s="98" t="n">
        <f aca="false">COUNTIF($F297:$AJ300,"=НА")</f>
        <v>0</v>
      </c>
      <c r="AS297" s="98" t="n">
        <f aca="false">COUNTIF(F297:AJ300,"=ТН")</f>
        <v>0</v>
      </c>
      <c r="AT297" s="98" t="n">
        <f aca="false">COUNTIF($F297:$AJ300,"=ВД")</f>
        <v>0</v>
      </c>
      <c r="AU297" s="98" t="n">
        <f aca="false">COUNTIF($F297:$AJ300,"=ВП")</f>
        <v>0</v>
      </c>
      <c r="AV297" s="98" t="n">
        <f aca="false">COUNTIF($F297:$AJ300,"=ДД")</f>
        <v>0</v>
      </c>
      <c r="AW297" s="98" t="n">
        <f aca="false">COUNTIF($F297:$AJ300,"=П")</f>
        <v>0</v>
      </c>
      <c r="AX297" s="98" t="n">
        <f aca="false">COUNTIF($F297:$AJ300,"=ПР")</f>
        <v>0</v>
      </c>
      <c r="AY297" s="99" t="n">
        <f aca="false">COUNTIF($F297:$AJ300,"=І")</f>
        <v>0</v>
      </c>
      <c r="AZ297" s="99" t="n">
        <f aca="false">COUNTIF($F297:$AJ300,"=НЗ")</f>
        <v>0</v>
      </c>
      <c r="BA297" s="73" t="str">
        <f aca="false">IF(C297&gt;1,Графік!$L$36,"")</f>
        <v/>
      </c>
    </row>
    <row r="298" customFormat="false" ht="12.75" hidden="false" customHeight="true" outlineLevel="0" collapsed="false">
      <c r="A298" s="57"/>
      <c r="B298" s="58"/>
      <c r="C298" s="102"/>
      <c r="D298" s="60"/>
      <c r="E298" s="100"/>
      <c r="F298" s="75" t="n">
        <f aca="false">IF(F297="Р",8,"")</f>
        <v>8</v>
      </c>
      <c r="G298" s="170" t="n">
        <f aca="false">IF(G297="Р",8,"")</f>
        <v>8</v>
      </c>
      <c r="H298" s="170" t="n">
        <f aca="false">IF(H297="Р",8,"")</f>
        <v>8</v>
      </c>
      <c r="I298" s="170" t="n">
        <f aca="false">IF(I297="Р",8,"")</f>
        <v>8</v>
      </c>
      <c r="J298" s="170" t="str">
        <f aca="false">IF(J297="Р",8,"")</f>
        <v/>
      </c>
      <c r="K298" s="170" t="str">
        <f aca="false">IF(K297="Р",8,"")</f>
        <v/>
      </c>
      <c r="L298" s="170" t="n">
        <f aca="false">IF(L297="Р",8,"")</f>
        <v>8</v>
      </c>
      <c r="M298" s="170" t="n">
        <f aca="false">IF(M297="Р",8,"")</f>
        <v>8</v>
      </c>
      <c r="N298" s="170" t="n">
        <f aca="false">IF(N297="Р",8,"")</f>
        <v>8</v>
      </c>
      <c r="O298" s="170" t="n">
        <f aca="false">IF(O297="Р",8,"")</f>
        <v>8</v>
      </c>
      <c r="P298" s="170" t="str">
        <f aca="false">IF(P297="Р",8,"")</f>
        <v/>
      </c>
      <c r="Q298" s="170" t="str">
        <f aca="false">IF(Q297="Р",8,"")</f>
        <v/>
      </c>
      <c r="R298" s="170" t="n">
        <f aca="false">IF(R297="Р",8,"")</f>
        <v>8</v>
      </c>
      <c r="S298" s="170" t="n">
        <f aca="false">IF(S297="Р",8,"")</f>
        <v>8</v>
      </c>
      <c r="T298" s="170" t="n">
        <f aca="false">IF(T297="Р",8,"")</f>
        <v>8</v>
      </c>
      <c r="U298" s="170" t="n">
        <f aca="false">IF(U297="Р",8,"")</f>
        <v>8</v>
      </c>
      <c r="V298" s="170" t="str">
        <f aca="false">IF(V297="Р",8,"")</f>
        <v/>
      </c>
      <c r="W298" s="170" t="str">
        <f aca="false">IF(W297="Р",8,"")</f>
        <v/>
      </c>
      <c r="X298" s="170" t="n">
        <f aca="false">IF(X297="Р",8,"")</f>
        <v>8</v>
      </c>
      <c r="Y298" s="170" t="n">
        <f aca="false">IF(Y297="Р",8,"")</f>
        <v>8</v>
      </c>
      <c r="Z298" s="170" t="n">
        <f aca="false">IF(Z297="Р",8,"")</f>
        <v>8</v>
      </c>
      <c r="AA298" s="170" t="n">
        <f aca="false">IF(AA297="Р",8,"")</f>
        <v>8</v>
      </c>
      <c r="AB298" s="170" t="str">
        <f aca="false">IF(AB297="Р",8,"")</f>
        <v/>
      </c>
      <c r="AC298" s="170" t="str">
        <f aca="false">IF(AC297="Р",8,"")</f>
        <v/>
      </c>
      <c r="AD298" s="170" t="n">
        <f aca="false">IF(AD297="Р",8,"")</f>
        <v>8</v>
      </c>
      <c r="AE298" s="170" t="n">
        <f aca="false">IF(AE297="Р",8,"")</f>
        <v>8</v>
      </c>
      <c r="AF298" s="170" t="n">
        <f aca="false">IF(AF297="Р",8,"")</f>
        <v>8</v>
      </c>
      <c r="AG298" s="170" t="n">
        <f aca="false">IF(AG297="Р",8,"")</f>
        <v>8</v>
      </c>
      <c r="AH298" s="170"/>
      <c r="AI298" s="170"/>
      <c r="AJ298" s="170"/>
      <c r="AK298" s="93"/>
      <c r="AL298" s="94"/>
      <c r="AM298" s="95"/>
      <c r="AN298" s="96"/>
      <c r="AO298" s="70"/>
      <c r="AP298" s="70"/>
      <c r="AQ298" s="70"/>
      <c r="AR298" s="98"/>
      <c r="AS298" s="98"/>
      <c r="AT298" s="98"/>
      <c r="AU298" s="98"/>
      <c r="AV298" s="98"/>
      <c r="AW298" s="98"/>
      <c r="AX298" s="98"/>
      <c r="AY298" s="99"/>
      <c r="AZ298" s="99"/>
      <c r="BA298" s="73"/>
    </row>
    <row r="299" customFormat="false" ht="12.75" hidden="false" customHeight="true" outlineLevel="0" collapsed="false">
      <c r="A299" s="57"/>
      <c r="B299" s="58"/>
      <c r="C299" s="102"/>
      <c r="D299" s="60"/>
      <c r="E299" s="100"/>
      <c r="F299" s="81" t="str">
        <f aca="false">IF(F300&gt;0,"НУ","")</f>
        <v/>
      </c>
      <c r="G299" s="183" t="str">
        <f aca="false">IF(G300&gt;0,"НУ","")</f>
        <v/>
      </c>
      <c r="H299" s="183" t="str">
        <f aca="false">IF(H300&gt;0,"НУ","")</f>
        <v/>
      </c>
      <c r="I299" s="183" t="str">
        <f aca="false">IF(I300&gt;0,"НУ","")</f>
        <v/>
      </c>
      <c r="J299" s="183" t="str">
        <f aca="false">IF(J300&gt;0,"НУ","")</f>
        <v/>
      </c>
      <c r="K299" s="183" t="str">
        <f aca="false">IF(K300&gt;0,"НУ","")</f>
        <v/>
      </c>
      <c r="L299" s="183" t="str">
        <f aca="false">IF(L300&gt;0,"НУ","")</f>
        <v/>
      </c>
      <c r="M299" s="183" t="str">
        <f aca="false">IF(M300&gt;0,"НУ","")</f>
        <v/>
      </c>
      <c r="N299" s="183" t="str">
        <f aca="false">IF(N300&gt;0,"НУ","")</f>
        <v/>
      </c>
      <c r="O299" s="183" t="str">
        <f aca="false">IF(O300&gt;0,"НУ","")</f>
        <v/>
      </c>
      <c r="P299" s="183" t="str">
        <f aca="false">IF(P300&gt;0,"НУ","")</f>
        <v/>
      </c>
      <c r="Q299" s="183" t="str">
        <f aca="false">IF(Q300&gt;0,"НУ","")</f>
        <v/>
      </c>
      <c r="R299" s="183" t="str">
        <f aca="false">IF(R300&gt;0,"НУ","")</f>
        <v/>
      </c>
      <c r="S299" s="183" t="str">
        <f aca="false">IF(S300&gt;0,"НУ","")</f>
        <v/>
      </c>
      <c r="T299" s="183" t="str">
        <f aca="false">IF(T300&gt;0,"НУ","")</f>
        <v/>
      </c>
      <c r="U299" s="183" t="str">
        <f aca="false">IF(U300&gt;0,"НУ","")</f>
        <v/>
      </c>
      <c r="V299" s="183" t="str">
        <f aca="false">IF(V300&gt;0,"НУ","")</f>
        <v/>
      </c>
      <c r="W299" s="183" t="str">
        <f aca="false">IF(W300&gt;0,"НУ","")</f>
        <v/>
      </c>
      <c r="X299" s="183" t="str">
        <f aca="false">IF(X300&gt;0,"НУ","")</f>
        <v/>
      </c>
      <c r="Y299" s="183" t="str">
        <f aca="false">IF(Y300&gt;0,"НУ","")</f>
        <v/>
      </c>
      <c r="Z299" s="183" t="str">
        <f aca="false">IF(Z300&gt;0,"НУ","")</f>
        <v/>
      </c>
      <c r="AA299" s="183" t="str">
        <f aca="false">IF(AA300&gt;0,"НУ","")</f>
        <v/>
      </c>
      <c r="AB299" s="183" t="str">
        <f aca="false">IF(AB300&gt;0,"НУ","")</f>
        <v/>
      </c>
      <c r="AC299" s="183" t="str">
        <f aca="false">IF(AC300&gt;0,"НУ","")</f>
        <v/>
      </c>
      <c r="AD299" s="183" t="str">
        <f aca="false">IF(AD300&gt;0,"НУ","")</f>
        <v/>
      </c>
      <c r="AE299" s="183" t="str">
        <f aca="false">IF(AE300&gt;0,"НУ","")</f>
        <v/>
      </c>
      <c r="AF299" s="183" t="str">
        <f aca="false">IF(AF300&gt;0,"НУ","")</f>
        <v/>
      </c>
      <c r="AG299" s="183" t="str">
        <f aca="false">IF(AG300&gt;0,"НУ","")</f>
        <v/>
      </c>
      <c r="AH299" s="183" t="str">
        <f aca="false">IF(AH300&gt;0,"НУ","")</f>
        <v/>
      </c>
      <c r="AI299" s="183" t="str">
        <f aca="false">IF(AI300&gt;0,"НУ","")</f>
        <v/>
      </c>
      <c r="AJ299" s="183" t="str">
        <f aca="false">IF(AJ300&gt;0,"НУ","")</f>
        <v/>
      </c>
      <c r="AK299" s="93"/>
      <c r="AL299" s="94"/>
      <c r="AM299" s="95"/>
      <c r="AN299" s="96"/>
      <c r="AO299" s="70"/>
      <c r="AP299" s="70"/>
      <c r="AQ299" s="70"/>
      <c r="AR299" s="98"/>
      <c r="AS299" s="98"/>
      <c r="AT299" s="98"/>
      <c r="AU299" s="98"/>
      <c r="AV299" s="98"/>
      <c r="AW299" s="98"/>
      <c r="AX299" s="98"/>
      <c r="AY299" s="99"/>
      <c r="AZ299" s="99"/>
      <c r="BA299" s="73"/>
    </row>
    <row r="300" customFormat="false" ht="13.5" hidden="false" customHeight="true" outlineLevel="0" collapsed="false">
      <c r="A300" s="57"/>
      <c r="B300" s="58"/>
      <c r="C300" s="102"/>
      <c r="D300" s="60"/>
      <c r="E300" s="101"/>
      <c r="F300" s="87"/>
      <c r="G300" s="187"/>
      <c r="H300" s="187"/>
      <c r="I300" s="187"/>
      <c r="J300" s="187"/>
      <c r="K300" s="187"/>
      <c r="L300" s="187"/>
      <c r="M300" s="187"/>
      <c r="N300" s="187"/>
      <c r="O300" s="187"/>
      <c r="P300" s="187"/>
      <c r="Q300" s="187"/>
      <c r="R300" s="187"/>
      <c r="S300" s="187"/>
      <c r="T300" s="187"/>
      <c r="U300" s="187"/>
      <c r="V300" s="187"/>
      <c r="W300" s="187"/>
      <c r="X300" s="187"/>
      <c r="Y300" s="187"/>
      <c r="Z300" s="187"/>
      <c r="AA300" s="187"/>
      <c r="AB300" s="187"/>
      <c r="AC300" s="187"/>
      <c r="AD300" s="187"/>
      <c r="AE300" s="187"/>
      <c r="AF300" s="187"/>
      <c r="AG300" s="187"/>
      <c r="AH300" s="187"/>
      <c r="AI300" s="187"/>
      <c r="AJ300" s="187"/>
      <c r="AK300" s="93"/>
      <c r="AL300" s="94"/>
      <c r="AM300" s="95"/>
      <c r="AN300" s="96"/>
      <c r="AO300" s="70"/>
      <c r="AP300" s="70"/>
      <c r="AQ300" s="70"/>
      <c r="AR300" s="98"/>
      <c r="AS300" s="98"/>
      <c r="AT300" s="98"/>
      <c r="AU300" s="98"/>
      <c r="AV300" s="98"/>
      <c r="AW300" s="98"/>
      <c r="AX300" s="98"/>
      <c r="AY300" s="99"/>
      <c r="AZ300" s="99"/>
      <c r="BA300" s="73"/>
    </row>
    <row r="301" customFormat="false" ht="12.75" hidden="false" customHeight="true" outlineLevel="0" collapsed="false">
      <c r="A301" s="57" t="n">
        <v>73</v>
      </c>
      <c r="B301" s="58" t="str">
        <f aca="false">IFERROR(VLOOKUP($C301,Списки!$A$1:$C$3999,2,0),"")</f>
        <v/>
      </c>
      <c r="C301" s="102"/>
      <c r="D301" s="60" t="str">
        <f aca="false">IFERROR(VLOOKUP($C301,Списки!$A$1:$C$3999,3,0),"")</f>
        <v/>
      </c>
      <c r="E301" s="92"/>
      <c r="F301" s="61" t="str">
        <f aca="false">VLOOKUP(F$11,Графік!$I$5:$L$32,3,0)</f>
        <v>Р</v>
      </c>
      <c r="G301" s="62" t="str">
        <f aca="false">VLOOKUP(G$11,Графік!$I$5:$L$32,3,0)</f>
        <v>Р</v>
      </c>
      <c r="H301" s="62" t="str">
        <f aca="false">VLOOKUP(H$11,Графік!$I$5:$L$32,3,0)</f>
        <v>Р</v>
      </c>
      <c r="I301" s="62" t="str">
        <f aca="false">VLOOKUP(I$11,Графік!$I$5:$L$32,3,0)</f>
        <v>Р</v>
      </c>
      <c r="J301" s="62" t="str">
        <f aca="false">VLOOKUP(J$11,Графік!$I$5:$L$32,3,0)</f>
        <v>ВВ</v>
      </c>
      <c r="K301" s="62" t="str">
        <f aca="false">VLOOKUP(K$11,Графік!$I$5:$L$32,3,0)</f>
        <v>ВВ</v>
      </c>
      <c r="L301" s="62" t="str">
        <f aca="false">VLOOKUP(L$11,Графік!$I$5:$L$32,3,0)</f>
        <v>Р</v>
      </c>
      <c r="M301" s="62" t="str">
        <f aca="false">VLOOKUP(M$11,Графік!$I$5:$L$32,3,0)</f>
        <v>Р</v>
      </c>
      <c r="N301" s="62" t="str">
        <f aca="false">VLOOKUP(N$11,Графік!$I$5:$L$32,3,0)</f>
        <v>Р</v>
      </c>
      <c r="O301" s="62" t="str">
        <f aca="false">VLOOKUP(O$11,Графік!$I$5:$L$32,3,0)</f>
        <v>Р</v>
      </c>
      <c r="P301" s="62" t="str">
        <f aca="false">VLOOKUP(P$11,Графік!$I$5:$L$32,3,0)</f>
        <v>ВВ</v>
      </c>
      <c r="Q301" s="62" t="str">
        <f aca="false">VLOOKUP(Q$11,Графік!$I$5:$L$32,3,0)</f>
        <v>ВВ</v>
      </c>
      <c r="R301" s="62" t="str">
        <f aca="false">VLOOKUP(R$11,Графік!$I$5:$L$32,3,0)</f>
        <v>Р</v>
      </c>
      <c r="S301" s="62" t="str">
        <f aca="false">VLOOKUP(S$11,Графік!$I$5:$L$32,3,0)</f>
        <v>Р</v>
      </c>
      <c r="T301" s="62" t="str">
        <f aca="false">VLOOKUP(T$11,Графік!$I$5:$L$32,3,0)</f>
        <v>Р</v>
      </c>
      <c r="U301" s="62" t="str">
        <f aca="false">VLOOKUP(U$11,Графік!$I$5:$L$32,3,0)</f>
        <v>Р</v>
      </c>
      <c r="V301" s="62" t="str">
        <f aca="false">VLOOKUP(V$11,Графік!$I$5:$L$32,3,0)</f>
        <v>ВВ</v>
      </c>
      <c r="W301" s="62" t="str">
        <f aca="false">VLOOKUP(W$11,Графік!$I$5:$L$32,3,0)</f>
        <v>ВВ</v>
      </c>
      <c r="X301" s="62" t="str">
        <f aca="false">VLOOKUP(X$11,Графік!$I$5:$L$32,3,0)</f>
        <v>Р</v>
      </c>
      <c r="Y301" s="62" t="str">
        <f aca="false">VLOOKUP(Y$11,Графік!$I$5:$L$32,3,0)</f>
        <v>Р</v>
      </c>
      <c r="Z301" s="62" t="str">
        <f aca="false">VLOOKUP(Z$11,Графік!$I$5:$L$32,3,0)</f>
        <v>Р</v>
      </c>
      <c r="AA301" s="62" t="str">
        <f aca="false">VLOOKUP(AA$11,Графік!$I$5:$L$32,3,0)</f>
        <v>Р</v>
      </c>
      <c r="AB301" s="62" t="str">
        <f aca="false">VLOOKUP(AB$11,Графік!$I$5:$L$32,3,0)</f>
        <v>ВВ</v>
      </c>
      <c r="AC301" s="62" t="str">
        <f aca="false">VLOOKUP(AC$11,Графік!$I$5:$L$32,3,0)</f>
        <v>ВВ</v>
      </c>
      <c r="AD301" s="62" t="str">
        <f aca="false">VLOOKUP(AD$11,Графік!$I$5:$L$32,3,0)</f>
        <v>Р</v>
      </c>
      <c r="AE301" s="62" t="str">
        <f aca="false">VLOOKUP(AE$11,Графік!$I$5:$L$32,3,0)</f>
        <v>Р</v>
      </c>
      <c r="AF301" s="62" t="str">
        <f aca="false">VLOOKUP(AF$11,Графік!$I$5:$L$32,3,0)</f>
        <v>Р</v>
      </c>
      <c r="AG301" s="62" t="str">
        <f aca="false">VLOOKUP(AG$11,Графік!$I$5:$L$32,3,0)</f>
        <v>Р</v>
      </c>
      <c r="AH301" s="62"/>
      <c r="AI301" s="62"/>
      <c r="AJ301" s="62"/>
      <c r="AK301" s="93" t="n">
        <f aca="false">SUMIF($F301:$AJ304,"Р",$F302:$AJ302)</f>
        <v>160</v>
      </c>
      <c r="AL301" s="94" t="n">
        <f aca="false">SUMIF($F303:$AJ304,"НУ",$F304:$AJ304)</f>
        <v>0</v>
      </c>
      <c r="AM301" s="95" t="n">
        <f aca="false">SUMIF(F301:AJ304,"РВ",F302:AJ302)</f>
        <v>0</v>
      </c>
      <c r="AN301" s="96" t="n">
        <f aca="false">AK301+AL301+AM301</f>
        <v>160</v>
      </c>
      <c r="AO301" s="70" t="n">
        <f aca="false">COUNTIF($F301:$AJ304,"=Р")</f>
        <v>20</v>
      </c>
      <c r="AP301" s="97" t="n">
        <f aca="false">COUNTIF($F301:$AJ304,"=ВВ")</f>
        <v>8</v>
      </c>
      <c r="AQ301" s="97" t="n">
        <f aca="false">COUNTIF($F301:$AJ304,"=В")</f>
        <v>0</v>
      </c>
      <c r="AR301" s="98" t="n">
        <f aca="false">COUNTIF($F301:$AJ304,"=НА")</f>
        <v>0</v>
      </c>
      <c r="AS301" s="98" t="n">
        <f aca="false">COUNTIF(F301:AJ304,"=ТН")</f>
        <v>0</v>
      </c>
      <c r="AT301" s="98" t="n">
        <f aca="false">COUNTIF($F301:$AJ304,"=ВД")</f>
        <v>0</v>
      </c>
      <c r="AU301" s="98" t="n">
        <f aca="false">COUNTIF($F301:$AJ304,"=ВП")</f>
        <v>0</v>
      </c>
      <c r="AV301" s="98" t="n">
        <f aca="false">COUNTIF($F301:$AJ304,"=ДД")</f>
        <v>0</v>
      </c>
      <c r="AW301" s="98" t="n">
        <f aca="false">COUNTIF($F301:$AJ304,"=П")</f>
        <v>0</v>
      </c>
      <c r="AX301" s="98" t="n">
        <f aca="false">COUNTIF($F301:$AJ304,"=ПР")</f>
        <v>0</v>
      </c>
      <c r="AY301" s="99" t="n">
        <f aca="false">COUNTIF($F301:$AJ304,"=І")</f>
        <v>0</v>
      </c>
      <c r="AZ301" s="99" t="n">
        <f aca="false">COUNTIF($F301:$AJ304,"=НЗ")</f>
        <v>0</v>
      </c>
      <c r="BA301" s="73" t="str">
        <f aca="false">IF(C301&gt;1,Графік!$L$36,"")</f>
        <v/>
      </c>
    </row>
    <row r="302" customFormat="false" ht="12.75" hidden="false" customHeight="true" outlineLevel="0" collapsed="false">
      <c r="A302" s="57"/>
      <c r="B302" s="58"/>
      <c r="C302" s="102"/>
      <c r="D302" s="60"/>
      <c r="E302" s="100"/>
      <c r="F302" s="75" t="n">
        <f aca="false">IF(F301="Р",8,"")</f>
        <v>8</v>
      </c>
      <c r="G302" s="170" t="n">
        <f aca="false">IF(G301="Р",8,"")</f>
        <v>8</v>
      </c>
      <c r="H302" s="170" t="n">
        <f aca="false">IF(H301="Р",8,"")</f>
        <v>8</v>
      </c>
      <c r="I302" s="170" t="n">
        <f aca="false">IF(I301="Р",8,"")</f>
        <v>8</v>
      </c>
      <c r="J302" s="170" t="str">
        <f aca="false">IF(J301="Р",8,"")</f>
        <v/>
      </c>
      <c r="K302" s="170" t="str">
        <f aca="false">IF(K301="Р",8,"")</f>
        <v/>
      </c>
      <c r="L302" s="170" t="n">
        <f aca="false">IF(L301="Р",8,"")</f>
        <v>8</v>
      </c>
      <c r="M302" s="170" t="n">
        <f aca="false">IF(M301="Р",8,"")</f>
        <v>8</v>
      </c>
      <c r="N302" s="170" t="n">
        <f aca="false">IF(N301="Р",8,"")</f>
        <v>8</v>
      </c>
      <c r="O302" s="170" t="n">
        <f aca="false">IF(O301="Р",8,"")</f>
        <v>8</v>
      </c>
      <c r="P302" s="170" t="str">
        <f aca="false">IF(P301="Р",8,"")</f>
        <v/>
      </c>
      <c r="Q302" s="170" t="str">
        <f aca="false">IF(Q301="Р",8,"")</f>
        <v/>
      </c>
      <c r="R302" s="170" t="n">
        <f aca="false">IF(R301="Р",8,"")</f>
        <v>8</v>
      </c>
      <c r="S302" s="170" t="n">
        <f aca="false">IF(S301="Р",8,"")</f>
        <v>8</v>
      </c>
      <c r="T302" s="170" t="n">
        <f aca="false">IF(T301="Р",8,"")</f>
        <v>8</v>
      </c>
      <c r="U302" s="170" t="n">
        <f aca="false">IF(U301="Р",8,"")</f>
        <v>8</v>
      </c>
      <c r="V302" s="170" t="str">
        <f aca="false">IF(V301="Р",8,"")</f>
        <v/>
      </c>
      <c r="W302" s="170" t="str">
        <f aca="false">IF(W301="Р",8,"")</f>
        <v/>
      </c>
      <c r="X302" s="170" t="n">
        <f aca="false">IF(X301="Р",8,"")</f>
        <v>8</v>
      </c>
      <c r="Y302" s="170" t="n">
        <f aca="false">IF(Y301="Р",8,"")</f>
        <v>8</v>
      </c>
      <c r="Z302" s="170" t="n">
        <f aca="false">IF(Z301="Р",8,"")</f>
        <v>8</v>
      </c>
      <c r="AA302" s="170" t="n">
        <f aca="false">IF(AA301="Р",8,"")</f>
        <v>8</v>
      </c>
      <c r="AB302" s="170" t="str">
        <f aca="false">IF(AB301="Р",8,"")</f>
        <v/>
      </c>
      <c r="AC302" s="170" t="str">
        <f aca="false">IF(AC301="Р",8,"")</f>
        <v/>
      </c>
      <c r="AD302" s="170" t="n">
        <f aca="false">IF(AD301="Р",8,"")</f>
        <v>8</v>
      </c>
      <c r="AE302" s="170" t="n">
        <f aca="false">IF(AE301="Р",8,"")</f>
        <v>8</v>
      </c>
      <c r="AF302" s="170" t="n">
        <f aca="false">IF(AF301="Р",8,"")</f>
        <v>8</v>
      </c>
      <c r="AG302" s="170" t="n">
        <f aca="false">IF(AG301="Р",8,"")</f>
        <v>8</v>
      </c>
      <c r="AH302" s="170"/>
      <c r="AI302" s="170"/>
      <c r="AJ302" s="170"/>
      <c r="AK302" s="93"/>
      <c r="AL302" s="94"/>
      <c r="AM302" s="95"/>
      <c r="AN302" s="96"/>
      <c r="AO302" s="70"/>
      <c r="AP302" s="70"/>
      <c r="AQ302" s="70"/>
      <c r="AR302" s="98"/>
      <c r="AS302" s="98"/>
      <c r="AT302" s="98"/>
      <c r="AU302" s="98"/>
      <c r="AV302" s="98"/>
      <c r="AW302" s="98"/>
      <c r="AX302" s="98"/>
      <c r="AY302" s="99"/>
      <c r="AZ302" s="99"/>
      <c r="BA302" s="73"/>
    </row>
    <row r="303" customFormat="false" ht="12.75" hidden="false" customHeight="true" outlineLevel="0" collapsed="false">
      <c r="A303" s="57"/>
      <c r="B303" s="58"/>
      <c r="C303" s="102"/>
      <c r="D303" s="60"/>
      <c r="E303" s="100"/>
      <c r="F303" s="81" t="str">
        <f aca="false">IF(F304&gt;0,"НУ","")</f>
        <v/>
      </c>
      <c r="G303" s="183" t="str">
        <f aca="false">IF(G304&gt;0,"НУ","")</f>
        <v/>
      </c>
      <c r="H303" s="183" t="str">
        <f aca="false">IF(H304&gt;0,"НУ","")</f>
        <v/>
      </c>
      <c r="I303" s="183" t="str">
        <f aca="false">IF(I304&gt;0,"НУ","")</f>
        <v/>
      </c>
      <c r="J303" s="183" t="str">
        <f aca="false">IF(J304&gt;0,"НУ","")</f>
        <v/>
      </c>
      <c r="K303" s="183" t="str">
        <f aca="false">IF(K304&gt;0,"НУ","")</f>
        <v/>
      </c>
      <c r="L303" s="183" t="str">
        <f aca="false">IF(L304&gt;0,"НУ","")</f>
        <v/>
      </c>
      <c r="M303" s="183" t="str">
        <f aca="false">IF(M304&gt;0,"НУ","")</f>
        <v/>
      </c>
      <c r="N303" s="183" t="str">
        <f aca="false">IF(N304&gt;0,"НУ","")</f>
        <v/>
      </c>
      <c r="O303" s="183" t="str">
        <f aca="false">IF(O304&gt;0,"НУ","")</f>
        <v/>
      </c>
      <c r="P303" s="183" t="str">
        <f aca="false">IF(P304&gt;0,"НУ","")</f>
        <v/>
      </c>
      <c r="Q303" s="183" t="str">
        <f aca="false">IF(Q304&gt;0,"НУ","")</f>
        <v/>
      </c>
      <c r="R303" s="183" t="str">
        <f aca="false">IF(R304&gt;0,"НУ","")</f>
        <v/>
      </c>
      <c r="S303" s="183" t="str">
        <f aca="false">IF(S304&gt;0,"НУ","")</f>
        <v/>
      </c>
      <c r="T303" s="183" t="str">
        <f aca="false">IF(T304&gt;0,"НУ","")</f>
        <v/>
      </c>
      <c r="U303" s="183" t="str">
        <f aca="false">IF(U304&gt;0,"НУ","")</f>
        <v/>
      </c>
      <c r="V303" s="183" t="str">
        <f aca="false">IF(V304&gt;0,"НУ","")</f>
        <v/>
      </c>
      <c r="W303" s="183" t="str">
        <f aca="false">IF(W304&gt;0,"НУ","")</f>
        <v/>
      </c>
      <c r="X303" s="183" t="str">
        <f aca="false">IF(X304&gt;0,"НУ","")</f>
        <v/>
      </c>
      <c r="Y303" s="183" t="str">
        <f aca="false">IF(Y304&gt;0,"НУ","")</f>
        <v/>
      </c>
      <c r="Z303" s="183" t="str">
        <f aca="false">IF(Z304&gt;0,"НУ","")</f>
        <v/>
      </c>
      <c r="AA303" s="183" t="str">
        <f aca="false">IF(AA304&gt;0,"НУ","")</f>
        <v/>
      </c>
      <c r="AB303" s="183" t="str">
        <f aca="false">IF(AB304&gt;0,"НУ","")</f>
        <v/>
      </c>
      <c r="AC303" s="183" t="str">
        <f aca="false">IF(AC304&gt;0,"НУ","")</f>
        <v/>
      </c>
      <c r="AD303" s="183" t="str">
        <f aca="false">IF(AD304&gt;0,"НУ","")</f>
        <v/>
      </c>
      <c r="AE303" s="183" t="str">
        <f aca="false">IF(AE304&gt;0,"НУ","")</f>
        <v/>
      </c>
      <c r="AF303" s="183" t="str">
        <f aca="false">IF(AF304&gt;0,"НУ","")</f>
        <v/>
      </c>
      <c r="AG303" s="183" t="str">
        <f aca="false">IF(AG304&gt;0,"НУ","")</f>
        <v/>
      </c>
      <c r="AH303" s="183" t="str">
        <f aca="false">IF(AH304&gt;0,"НУ","")</f>
        <v/>
      </c>
      <c r="AI303" s="183" t="str">
        <f aca="false">IF(AI304&gt;0,"НУ","")</f>
        <v/>
      </c>
      <c r="AJ303" s="183" t="str">
        <f aca="false">IF(AJ304&gt;0,"НУ","")</f>
        <v/>
      </c>
      <c r="AK303" s="93"/>
      <c r="AL303" s="94"/>
      <c r="AM303" s="95"/>
      <c r="AN303" s="96"/>
      <c r="AO303" s="70"/>
      <c r="AP303" s="70"/>
      <c r="AQ303" s="70"/>
      <c r="AR303" s="98"/>
      <c r="AS303" s="98"/>
      <c r="AT303" s="98"/>
      <c r="AU303" s="98"/>
      <c r="AV303" s="98"/>
      <c r="AW303" s="98"/>
      <c r="AX303" s="98"/>
      <c r="AY303" s="99"/>
      <c r="AZ303" s="99"/>
      <c r="BA303" s="73"/>
    </row>
    <row r="304" customFormat="false" ht="13.5" hidden="false" customHeight="true" outlineLevel="0" collapsed="false">
      <c r="A304" s="57"/>
      <c r="B304" s="58"/>
      <c r="C304" s="102"/>
      <c r="D304" s="60"/>
      <c r="E304" s="101"/>
      <c r="F304" s="87"/>
      <c r="G304" s="187"/>
      <c r="H304" s="187"/>
      <c r="I304" s="187"/>
      <c r="J304" s="187"/>
      <c r="K304" s="187"/>
      <c r="L304" s="187"/>
      <c r="M304" s="187"/>
      <c r="N304" s="187"/>
      <c r="O304" s="187"/>
      <c r="P304" s="187"/>
      <c r="Q304" s="187"/>
      <c r="R304" s="187"/>
      <c r="S304" s="187"/>
      <c r="T304" s="187"/>
      <c r="U304" s="187"/>
      <c r="V304" s="187"/>
      <c r="W304" s="187"/>
      <c r="X304" s="187"/>
      <c r="Y304" s="187"/>
      <c r="Z304" s="187"/>
      <c r="AA304" s="187"/>
      <c r="AB304" s="187"/>
      <c r="AC304" s="187"/>
      <c r="AD304" s="187"/>
      <c r="AE304" s="187"/>
      <c r="AF304" s="187"/>
      <c r="AG304" s="187"/>
      <c r="AH304" s="187"/>
      <c r="AI304" s="187"/>
      <c r="AJ304" s="187"/>
      <c r="AK304" s="93"/>
      <c r="AL304" s="94"/>
      <c r="AM304" s="95"/>
      <c r="AN304" s="96"/>
      <c r="AO304" s="70"/>
      <c r="AP304" s="70"/>
      <c r="AQ304" s="70"/>
      <c r="AR304" s="98"/>
      <c r="AS304" s="98"/>
      <c r="AT304" s="98"/>
      <c r="AU304" s="98"/>
      <c r="AV304" s="98"/>
      <c r="AW304" s="98"/>
      <c r="AX304" s="98"/>
      <c r="AY304" s="99"/>
      <c r="AZ304" s="99"/>
      <c r="BA304" s="73"/>
    </row>
    <row r="305" customFormat="false" ht="12.75" hidden="false" customHeight="true" outlineLevel="0" collapsed="false">
      <c r="A305" s="57" t="n">
        <v>74</v>
      </c>
      <c r="B305" s="58" t="str">
        <f aca="false">IFERROR(VLOOKUP($C305,Списки!$A$1:$C$3999,2,0),"")</f>
        <v/>
      </c>
      <c r="C305" s="102"/>
      <c r="D305" s="60" t="str">
        <f aca="false">IFERROR(VLOOKUP($C305,Списки!$A$1:$C$3999,3,0),"")</f>
        <v/>
      </c>
      <c r="E305" s="92"/>
      <c r="F305" s="61" t="str">
        <f aca="false">VLOOKUP(F$11,Графік!$I$5:$L$32,3,0)</f>
        <v>Р</v>
      </c>
      <c r="G305" s="62" t="str">
        <f aca="false">VLOOKUP(G$11,Графік!$I$5:$L$32,3,0)</f>
        <v>Р</v>
      </c>
      <c r="H305" s="62" t="str">
        <f aca="false">VLOOKUP(H$11,Графік!$I$5:$L$32,3,0)</f>
        <v>Р</v>
      </c>
      <c r="I305" s="62" t="str">
        <f aca="false">VLOOKUP(I$11,Графік!$I$5:$L$32,3,0)</f>
        <v>Р</v>
      </c>
      <c r="J305" s="62" t="str">
        <f aca="false">VLOOKUP(J$11,Графік!$I$5:$L$32,3,0)</f>
        <v>ВВ</v>
      </c>
      <c r="K305" s="62" t="str">
        <f aca="false">VLOOKUP(K$11,Графік!$I$5:$L$32,3,0)</f>
        <v>ВВ</v>
      </c>
      <c r="L305" s="62" t="str">
        <f aca="false">VLOOKUP(L$11,Графік!$I$5:$L$32,3,0)</f>
        <v>Р</v>
      </c>
      <c r="M305" s="62" t="str">
        <f aca="false">VLOOKUP(M$11,Графік!$I$5:$L$32,3,0)</f>
        <v>Р</v>
      </c>
      <c r="N305" s="62" t="str">
        <f aca="false">VLOOKUP(N$11,Графік!$I$5:$L$32,3,0)</f>
        <v>Р</v>
      </c>
      <c r="O305" s="62" t="str">
        <f aca="false">VLOOKUP(O$11,Графік!$I$5:$L$32,3,0)</f>
        <v>Р</v>
      </c>
      <c r="P305" s="62" t="str">
        <f aca="false">VLOOKUP(P$11,Графік!$I$5:$L$32,3,0)</f>
        <v>ВВ</v>
      </c>
      <c r="Q305" s="62" t="str">
        <f aca="false">VLOOKUP(Q$11,Графік!$I$5:$L$32,3,0)</f>
        <v>ВВ</v>
      </c>
      <c r="R305" s="62" t="str">
        <f aca="false">VLOOKUP(R$11,Графік!$I$5:$L$32,3,0)</f>
        <v>Р</v>
      </c>
      <c r="S305" s="62" t="str">
        <f aca="false">VLOOKUP(S$11,Графік!$I$5:$L$32,3,0)</f>
        <v>Р</v>
      </c>
      <c r="T305" s="62" t="str">
        <f aca="false">VLOOKUP(T$11,Графік!$I$5:$L$32,3,0)</f>
        <v>Р</v>
      </c>
      <c r="U305" s="62" t="str">
        <f aca="false">VLOOKUP(U$11,Графік!$I$5:$L$32,3,0)</f>
        <v>Р</v>
      </c>
      <c r="V305" s="62" t="str">
        <f aca="false">VLOOKUP(V$11,Графік!$I$5:$L$32,3,0)</f>
        <v>ВВ</v>
      </c>
      <c r="W305" s="62" t="str">
        <f aca="false">VLOOKUP(W$11,Графік!$I$5:$L$32,3,0)</f>
        <v>ВВ</v>
      </c>
      <c r="X305" s="62" t="str">
        <f aca="false">VLOOKUP(X$11,Графік!$I$5:$L$32,3,0)</f>
        <v>Р</v>
      </c>
      <c r="Y305" s="62" t="str">
        <f aca="false">VLOOKUP(Y$11,Графік!$I$5:$L$32,3,0)</f>
        <v>Р</v>
      </c>
      <c r="Z305" s="62" t="str">
        <f aca="false">VLOOKUP(Z$11,Графік!$I$5:$L$32,3,0)</f>
        <v>Р</v>
      </c>
      <c r="AA305" s="62" t="str">
        <f aca="false">VLOOKUP(AA$11,Графік!$I$5:$L$32,3,0)</f>
        <v>Р</v>
      </c>
      <c r="AB305" s="62" t="str">
        <f aca="false">VLOOKUP(AB$11,Графік!$I$5:$L$32,3,0)</f>
        <v>ВВ</v>
      </c>
      <c r="AC305" s="62" t="str">
        <f aca="false">VLOOKUP(AC$11,Графік!$I$5:$L$32,3,0)</f>
        <v>ВВ</v>
      </c>
      <c r="AD305" s="62" t="str">
        <f aca="false">VLOOKUP(AD$11,Графік!$I$5:$L$32,3,0)</f>
        <v>Р</v>
      </c>
      <c r="AE305" s="62" t="str">
        <f aca="false">VLOOKUP(AE$11,Графік!$I$5:$L$32,3,0)</f>
        <v>Р</v>
      </c>
      <c r="AF305" s="62" t="str">
        <f aca="false">VLOOKUP(AF$11,Графік!$I$5:$L$32,3,0)</f>
        <v>Р</v>
      </c>
      <c r="AG305" s="62" t="str">
        <f aca="false">VLOOKUP(AG$11,Графік!$I$5:$L$32,3,0)</f>
        <v>Р</v>
      </c>
      <c r="AH305" s="62"/>
      <c r="AI305" s="62"/>
      <c r="AJ305" s="62"/>
      <c r="AK305" s="93" t="n">
        <f aca="false">SUMIF($F305:$AJ308,"Р",$F306:$AJ306)</f>
        <v>160</v>
      </c>
      <c r="AL305" s="94" t="n">
        <f aca="false">SUMIF($F307:$AJ308,"НУ",$F308:$AJ308)</f>
        <v>0</v>
      </c>
      <c r="AM305" s="95" t="n">
        <f aca="false">SUMIF(F305:AJ308,"РВ",F306:AJ306)</f>
        <v>0</v>
      </c>
      <c r="AN305" s="96" t="n">
        <f aca="false">AK305+AL305+AM305</f>
        <v>160</v>
      </c>
      <c r="AO305" s="70" t="n">
        <f aca="false">COUNTIF($F305:$AJ308,"=Р")</f>
        <v>20</v>
      </c>
      <c r="AP305" s="97" t="n">
        <f aca="false">COUNTIF($F305:$AJ308,"=ВВ")</f>
        <v>8</v>
      </c>
      <c r="AQ305" s="97" t="n">
        <f aca="false">COUNTIF($F305:$AJ308,"=В")</f>
        <v>0</v>
      </c>
      <c r="AR305" s="98" t="n">
        <f aca="false">COUNTIF($F305:$AJ308,"=НА")</f>
        <v>0</v>
      </c>
      <c r="AS305" s="98" t="n">
        <f aca="false">COUNTIF(F305:AJ308,"=ТН")</f>
        <v>0</v>
      </c>
      <c r="AT305" s="98" t="n">
        <f aca="false">COUNTIF($F305:$AJ308,"=ВД")</f>
        <v>0</v>
      </c>
      <c r="AU305" s="98" t="n">
        <f aca="false">COUNTIF($F305:$AJ308,"=ВП")</f>
        <v>0</v>
      </c>
      <c r="AV305" s="98" t="n">
        <f aca="false">COUNTIF($F305:$AJ308,"=ДД")</f>
        <v>0</v>
      </c>
      <c r="AW305" s="98" t="n">
        <f aca="false">COUNTIF($F305:$AJ308,"=П")</f>
        <v>0</v>
      </c>
      <c r="AX305" s="98" t="n">
        <f aca="false">COUNTIF($F305:$AJ308,"=ПР")</f>
        <v>0</v>
      </c>
      <c r="AY305" s="99" t="n">
        <f aca="false">COUNTIF($F305:$AJ308,"=І")</f>
        <v>0</v>
      </c>
      <c r="AZ305" s="99" t="n">
        <f aca="false">COUNTIF($F305:$AJ308,"=НЗ")</f>
        <v>0</v>
      </c>
      <c r="BA305" s="73" t="str">
        <f aca="false">IF(C305&gt;1,Графік!$L$36,"")</f>
        <v/>
      </c>
    </row>
    <row r="306" customFormat="false" ht="12.75" hidden="false" customHeight="true" outlineLevel="0" collapsed="false">
      <c r="A306" s="57"/>
      <c r="B306" s="58"/>
      <c r="C306" s="102"/>
      <c r="D306" s="60"/>
      <c r="E306" s="100"/>
      <c r="F306" s="75" t="n">
        <f aca="false">IF(F305="Р",8,"")</f>
        <v>8</v>
      </c>
      <c r="G306" s="170" t="n">
        <f aca="false">IF(G305="Р",8,"")</f>
        <v>8</v>
      </c>
      <c r="H306" s="170" t="n">
        <f aca="false">IF(H305="Р",8,"")</f>
        <v>8</v>
      </c>
      <c r="I306" s="170" t="n">
        <f aca="false">IF(I305="Р",8,"")</f>
        <v>8</v>
      </c>
      <c r="J306" s="170" t="str">
        <f aca="false">IF(J305="Р",8,"")</f>
        <v/>
      </c>
      <c r="K306" s="170" t="str">
        <f aca="false">IF(K305="Р",8,"")</f>
        <v/>
      </c>
      <c r="L306" s="170" t="n">
        <f aca="false">IF(L305="Р",8,"")</f>
        <v>8</v>
      </c>
      <c r="M306" s="170" t="n">
        <f aca="false">IF(M305="Р",8,"")</f>
        <v>8</v>
      </c>
      <c r="N306" s="170" t="n">
        <f aca="false">IF(N305="Р",8,"")</f>
        <v>8</v>
      </c>
      <c r="O306" s="170" t="n">
        <f aca="false">IF(O305="Р",8,"")</f>
        <v>8</v>
      </c>
      <c r="P306" s="170" t="str">
        <f aca="false">IF(P305="Р",8,"")</f>
        <v/>
      </c>
      <c r="Q306" s="170" t="str">
        <f aca="false">IF(Q305="Р",8,"")</f>
        <v/>
      </c>
      <c r="R306" s="170" t="n">
        <f aca="false">IF(R305="Р",8,"")</f>
        <v>8</v>
      </c>
      <c r="S306" s="170" t="n">
        <f aca="false">IF(S305="Р",8,"")</f>
        <v>8</v>
      </c>
      <c r="T306" s="170" t="n">
        <f aca="false">IF(T305="Р",8,"")</f>
        <v>8</v>
      </c>
      <c r="U306" s="170" t="n">
        <f aca="false">IF(U305="Р",8,"")</f>
        <v>8</v>
      </c>
      <c r="V306" s="170" t="str">
        <f aca="false">IF(V305="Р",8,"")</f>
        <v/>
      </c>
      <c r="W306" s="170" t="str">
        <f aca="false">IF(W305="Р",8,"")</f>
        <v/>
      </c>
      <c r="X306" s="170" t="n">
        <f aca="false">IF(X305="Р",8,"")</f>
        <v>8</v>
      </c>
      <c r="Y306" s="170" t="n">
        <f aca="false">IF(Y305="Р",8,"")</f>
        <v>8</v>
      </c>
      <c r="Z306" s="170" t="n">
        <f aca="false">IF(Z305="Р",8,"")</f>
        <v>8</v>
      </c>
      <c r="AA306" s="170" t="n">
        <f aca="false">IF(AA305="Р",8,"")</f>
        <v>8</v>
      </c>
      <c r="AB306" s="170" t="str">
        <f aca="false">IF(AB305="Р",8,"")</f>
        <v/>
      </c>
      <c r="AC306" s="170" t="str">
        <f aca="false">IF(AC305="Р",8,"")</f>
        <v/>
      </c>
      <c r="AD306" s="170" t="n">
        <f aca="false">IF(AD305="Р",8,"")</f>
        <v>8</v>
      </c>
      <c r="AE306" s="170" t="n">
        <f aca="false">IF(AE305="Р",8,"")</f>
        <v>8</v>
      </c>
      <c r="AF306" s="170" t="n">
        <f aca="false">IF(AF305="Р",8,"")</f>
        <v>8</v>
      </c>
      <c r="AG306" s="170" t="n">
        <f aca="false">IF(AG305="Р",8,"")</f>
        <v>8</v>
      </c>
      <c r="AH306" s="170"/>
      <c r="AI306" s="170"/>
      <c r="AJ306" s="170"/>
      <c r="AK306" s="93"/>
      <c r="AL306" s="94"/>
      <c r="AM306" s="95"/>
      <c r="AN306" s="96"/>
      <c r="AO306" s="70"/>
      <c r="AP306" s="70"/>
      <c r="AQ306" s="70"/>
      <c r="AR306" s="98"/>
      <c r="AS306" s="98"/>
      <c r="AT306" s="98"/>
      <c r="AU306" s="98"/>
      <c r="AV306" s="98"/>
      <c r="AW306" s="98"/>
      <c r="AX306" s="98"/>
      <c r="AY306" s="99"/>
      <c r="AZ306" s="99"/>
      <c r="BA306" s="73"/>
    </row>
    <row r="307" customFormat="false" ht="12.75" hidden="false" customHeight="true" outlineLevel="0" collapsed="false">
      <c r="A307" s="57"/>
      <c r="B307" s="58"/>
      <c r="C307" s="102"/>
      <c r="D307" s="60"/>
      <c r="E307" s="100"/>
      <c r="F307" s="81" t="str">
        <f aca="false">IF(F308&gt;0,"НУ","")</f>
        <v/>
      </c>
      <c r="G307" s="183" t="str">
        <f aca="false">IF(G308&gt;0,"НУ","")</f>
        <v/>
      </c>
      <c r="H307" s="183" t="str">
        <f aca="false">IF(H308&gt;0,"НУ","")</f>
        <v/>
      </c>
      <c r="I307" s="183" t="str">
        <f aca="false">IF(I308&gt;0,"НУ","")</f>
        <v/>
      </c>
      <c r="J307" s="183" t="str">
        <f aca="false">IF(J308&gt;0,"НУ","")</f>
        <v/>
      </c>
      <c r="K307" s="183" t="str">
        <f aca="false">IF(K308&gt;0,"НУ","")</f>
        <v/>
      </c>
      <c r="L307" s="183" t="str">
        <f aca="false">IF(L308&gt;0,"НУ","")</f>
        <v/>
      </c>
      <c r="M307" s="183" t="str">
        <f aca="false">IF(M308&gt;0,"НУ","")</f>
        <v/>
      </c>
      <c r="N307" s="183" t="str">
        <f aca="false">IF(N308&gt;0,"НУ","")</f>
        <v/>
      </c>
      <c r="O307" s="183" t="str">
        <f aca="false">IF(O308&gt;0,"НУ","")</f>
        <v/>
      </c>
      <c r="P307" s="183" t="str">
        <f aca="false">IF(P308&gt;0,"НУ","")</f>
        <v/>
      </c>
      <c r="Q307" s="183" t="str">
        <f aca="false">IF(Q308&gt;0,"НУ","")</f>
        <v/>
      </c>
      <c r="R307" s="183" t="str">
        <f aca="false">IF(R308&gt;0,"НУ","")</f>
        <v/>
      </c>
      <c r="S307" s="183" t="str">
        <f aca="false">IF(S308&gt;0,"НУ","")</f>
        <v/>
      </c>
      <c r="T307" s="183" t="str">
        <f aca="false">IF(T308&gt;0,"НУ","")</f>
        <v/>
      </c>
      <c r="U307" s="183" t="str">
        <f aca="false">IF(U308&gt;0,"НУ","")</f>
        <v/>
      </c>
      <c r="V307" s="183" t="str">
        <f aca="false">IF(V308&gt;0,"НУ","")</f>
        <v/>
      </c>
      <c r="W307" s="183" t="str">
        <f aca="false">IF(W308&gt;0,"НУ","")</f>
        <v/>
      </c>
      <c r="X307" s="183" t="str">
        <f aca="false">IF(X308&gt;0,"НУ","")</f>
        <v/>
      </c>
      <c r="Y307" s="183" t="str">
        <f aca="false">IF(Y308&gt;0,"НУ","")</f>
        <v/>
      </c>
      <c r="Z307" s="183" t="str">
        <f aca="false">IF(Z308&gt;0,"НУ","")</f>
        <v/>
      </c>
      <c r="AA307" s="183" t="str">
        <f aca="false">IF(AA308&gt;0,"НУ","")</f>
        <v/>
      </c>
      <c r="AB307" s="183" t="str">
        <f aca="false">IF(AB308&gt;0,"НУ","")</f>
        <v/>
      </c>
      <c r="AC307" s="183" t="str">
        <f aca="false">IF(AC308&gt;0,"НУ","")</f>
        <v/>
      </c>
      <c r="AD307" s="183" t="str">
        <f aca="false">IF(AD308&gt;0,"НУ","")</f>
        <v/>
      </c>
      <c r="AE307" s="183" t="str">
        <f aca="false">IF(AE308&gt;0,"НУ","")</f>
        <v/>
      </c>
      <c r="AF307" s="183" t="str">
        <f aca="false">IF(AF308&gt;0,"НУ","")</f>
        <v/>
      </c>
      <c r="AG307" s="183" t="str">
        <f aca="false">IF(AG308&gt;0,"НУ","")</f>
        <v/>
      </c>
      <c r="AH307" s="183" t="str">
        <f aca="false">IF(AH308&gt;0,"НУ","")</f>
        <v/>
      </c>
      <c r="AI307" s="183" t="str">
        <f aca="false">IF(AI308&gt;0,"НУ","")</f>
        <v/>
      </c>
      <c r="AJ307" s="183" t="str">
        <f aca="false">IF(AJ308&gt;0,"НУ","")</f>
        <v/>
      </c>
      <c r="AK307" s="93"/>
      <c r="AL307" s="94"/>
      <c r="AM307" s="95"/>
      <c r="AN307" s="96"/>
      <c r="AO307" s="70"/>
      <c r="AP307" s="70"/>
      <c r="AQ307" s="70"/>
      <c r="AR307" s="98"/>
      <c r="AS307" s="98"/>
      <c r="AT307" s="98"/>
      <c r="AU307" s="98"/>
      <c r="AV307" s="98"/>
      <c r="AW307" s="98"/>
      <c r="AX307" s="98"/>
      <c r="AY307" s="99"/>
      <c r="AZ307" s="99"/>
      <c r="BA307" s="73"/>
    </row>
    <row r="308" customFormat="false" ht="13.5" hidden="false" customHeight="true" outlineLevel="0" collapsed="false">
      <c r="A308" s="57"/>
      <c r="B308" s="58"/>
      <c r="C308" s="102"/>
      <c r="D308" s="60"/>
      <c r="E308" s="101"/>
      <c r="F308" s="87"/>
      <c r="G308" s="187"/>
      <c r="H308" s="187"/>
      <c r="I308" s="187"/>
      <c r="J308" s="187"/>
      <c r="K308" s="187"/>
      <c r="L308" s="187"/>
      <c r="M308" s="187"/>
      <c r="N308" s="187"/>
      <c r="O308" s="187"/>
      <c r="P308" s="187"/>
      <c r="Q308" s="187"/>
      <c r="R308" s="187"/>
      <c r="S308" s="187"/>
      <c r="T308" s="187"/>
      <c r="U308" s="187"/>
      <c r="V308" s="187"/>
      <c r="W308" s="187"/>
      <c r="X308" s="187"/>
      <c r="Y308" s="187"/>
      <c r="Z308" s="187"/>
      <c r="AA308" s="187"/>
      <c r="AB308" s="187"/>
      <c r="AC308" s="187"/>
      <c r="AD308" s="187"/>
      <c r="AE308" s="187"/>
      <c r="AF308" s="187"/>
      <c r="AG308" s="187"/>
      <c r="AH308" s="187"/>
      <c r="AI308" s="187"/>
      <c r="AJ308" s="187"/>
      <c r="AK308" s="93"/>
      <c r="AL308" s="94"/>
      <c r="AM308" s="95"/>
      <c r="AN308" s="96"/>
      <c r="AO308" s="70"/>
      <c r="AP308" s="70"/>
      <c r="AQ308" s="70"/>
      <c r="AR308" s="98"/>
      <c r="AS308" s="98"/>
      <c r="AT308" s="98"/>
      <c r="AU308" s="98"/>
      <c r="AV308" s="98"/>
      <c r="AW308" s="98"/>
      <c r="AX308" s="98"/>
      <c r="AY308" s="99"/>
      <c r="AZ308" s="99"/>
      <c r="BA308" s="73"/>
    </row>
    <row r="309" customFormat="false" ht="12.75" hidden="false" customHeight="true" outlineLevel="0" collapsed="false">
      <c r="A309" s="57" t="n">
        <v>75</v>
      </c>
      <c r="B309" s="58" t="str">
        <f aca="false">IFERROR(VLOOKUP($C309,Списки!$A$1:$C$3999,2,0),"")</f>
        <v/>
      </c>
      <c r="C309" s="102"/>
      <c r="D309" s="60" t="str">
        <f aca="false">IFERROR(VLOOKUP($C309,Списки!$A$1:$C$3999,3,0),"")</f>
        <v/>
      </c>
      <c r="E309" s="92"/>
      <c r="F309" s="61" t="str">
        <f aca="false">VLOOKUP(F$11,Графік!$I$5:$L$32,3,0)</f>
        <v>Р</v>
      </c>
      <c r="G309" s="62" t="str">
        <f aca="false">VLOOKUP(G$11,Графік!$I$5:$L$32,3,0)</f>
        <v>Р</v>
      </c>
      <c r="H309" s="62" t="str">
        <f aca="false">VLOOKUP(H$11,Графік!$I$5:$L$32,3,0)</f>
        <v>Р</v>
      </c>
      <c r="I309" s="62" t="str">
        <f aca="false">VLOOKUP(I$11,Графік!$I$5:$L$32,3,0)</f>
        <v>Р</v>
      </c>
      <c r="J309" s="62" t="str">
        <f aca="false">VLOOKUP(J$11,Графік!$I$5:$L$32,3,0)</f>
        <v>ВВ</v>
      </c>
      <c r="K309" s="62" t="str">
        <f aca="false">VLOOKUP(K$11,Графік!$I$5:$L$32,3,0)</f>
        <v>ВВ</v>
      </c>
      <c r="L309" s="62" t="str">
        <f aca="false">VLOOKUP(L$11,Графік!$I$5:$L$32,3,0)</f>
        <v>Р</v>
      </c>
      <c r="M309" s="62" t="str">
        <f aca="false">VLOOKUP(M$11,Графік!$I$5:$L$32,3,0)</f>
        <v>Р</v>
      </c>
      <c r="N309" s="62" t="str">
        <f aca="false">VLOOKUP(N$11,Графік!$I$5:$L$32,3,0)</f>
        <v>Р</v>
      </c>
      <c r="O309" s="62" t="str">
        <f aca="false">VLOOKUP(O$11,Графік!$I$5:$L$32,3,0)</f>
        <v>Р</v>
      </c>
      <c r="P309" s="62" t="str">
        <f aca="false">VLOOKUP(P$11,Графік!$I$5:$L$32,3,0)</f>
        <v>ВВ</v>
      </c>
      <c r="Q309" s="62" t="str">
        <f aca="false">VLOOKUP(Q$11,Графік!$I$5:$L$32,3,0)</f>
        <v>ВВ</v>
      </c>
      <c r="R309" s="62" t="str">
        <f aca="false">VLOOKUP(R$11,Графік!$I$5:$L$32,3,0)</f>
        <v>Р</v>
      </c>
      <c r="S309" s="62" t="str">
        <f aca="false">VLOOKUP(S$11,Графік!$I$5:$L$32,3,0)</f>
        <v>Р</v>
      </c>
      <c r="T309" s="62" t="str">
        <f aca="false">VLOOKUP(T$11,Графік!$I$5:$L$32,3,0)</f>
        <v>Р</v>
      </c>
      <c r="U309" s="62" t="str">
        <f aca="false">VLOOKUP(U$11,Графік!$I$5:$L$32,3,0)</f>
        <v>Р</v>
      </c>
      <c r="V309" s="62" t="str">
        <f aca="false">VLOOKUP(V$11,Графік!$I$5:$L$32,3,0)</f>
        <v>ВВ</v>
      </c>
      <c r="W309" s="62" t="str">
        <f aca="false">VLOOKUP(W$11,Графік!$I$5:$L$32,3,0)</f>
        <v>ВВ</v>
      </c>
      <c r="X309" s="62" t="str">
        <f aca="false">VLOOKUP(X$11,Графік!$I$5:$L$32,3,0)</f>
        <v>Р</v>
      </c>
      <c r="Y309" s="62" t="str">
        <f aca="false">VLOOKUP(Y$11,Графік!$I$5:$L$32,3,0)</f>
        <v>Р</v>
      </c>
      <c r="Z309" s="62" t="str">
        <f aca="false">VLOOKUP(Z$11,Графік!$I$5:$L$32,3,0)</f>
        <v>Р</v>
      </c>
      <c r="AA309" s="62" t="str">
        <f aca="false">VLOOKUP(AA$11,Графік!$I$5:$L$32,3,0)</f>
        <v>Р</v>
      </c>
      <c r="AB309" s="62" t="str">
        <f aca="false">VLOOKUP(AB$11,Графік!$I$5:$L$32,3,0)</f>
        <v>ВВ</v>
      </c>
      <c r="AC309" s="62" t="str">
        <f aca="false">VLOOKUP(AC$11,Графік!$I$5:$L$32,3,0)</f>
        <v>ВВ</v>
      </c>
      <c r="AD309" s="62" t="str">
        <f aca="false">VLOOKUP(AD$11,Графік!$I$5:$L$32,3,0)</f>
        <v>Р</v>
      </c>
      <c r="AE309" s="62" t="str">
        <f aca="false">VLOOKUP(AE$11,Графік!$I$5:$L$32,3,0)</f>
        <v>Р</v>
      </c>
      <c r="AF309" s="62" t="str">
        <f aca="false">VLOOKUP(AF$11,Графік!$I$5:$L$32,3,0)</f>
        <v>Р</v>
      </c>
      <c r="AG309" s="62" t="str">
        <f aca="false">VLOOKUP(AG$11,Графік!$I$5:$L$32,3,0)</f>
        <v>Р</v>
      </c>
      <c r="AH309" s="62"/>
      <c r="AI309" s="62"/>
      <c r="AJ309" s="62"/>
      <c r="AK309" s="93" t="n">
        <f aca="false">SUMIF($F309:$AJ312,"Р",$F310:$AJ310)</f>
        <v>160</v>
      </c>
      <c r="AL309" s="94" t="n">
        <f aca="false">SUMIF($F311:$AJ312,"НУ",$F312:$AJ312)</f>
        <v>0</v>
      </c>
      <c r="AM309" s="95" t="n">
        <f aca="false">SUMIF(F309:AJ312,"РВ",F310:AJ310)</f>
        <v>0</v>
      </c>
      <c r="AN309" s="96" t="n">
        <f aca="false">AK309+AL309+AM309</f>
        <v>160</v>
      </c>
      <c r="AO309" s="70" t="n">
        <f aca="false">COUNTIF($F309:$AJ312,"=Р")</f>
        <v>20</v>
      </c>
      <c r="AP309" s="97" t="n">
        <f aca="false">COUNTIF($F309:$AJ312,"=ВВ")</f>
        <v>8</v>
      </c>
      <c r="AQ309" s="97" t="n">
        <f aca="false">COUNTIF($F309:$AJ312,"=В")</f>
        <v>0</v>
      </c>
      <c r="AR309" s="98" t="n">
        <f aca="false">COUNTIF($F309:$AJ312,"=НА")</f>
        <v>0</v>
      </c>
      <c r="AS309" s="98" t="n">
        <f aca="false">COUNTIF(F309:AJ312,"=ТН")</f>
        <v>0</v>
      </c>
      <c r="AT309" s="98" t="n">
        <f aca="false">COUNTIF($F309:$AJ312,"=ВД")</f>
        <v>0</v>
      </c>
      <c r="AU309" s="98" t="n">
        <f aca="false">COUNTIF($F309:$AJ312,"=ВП")</f>
        <v>0</v>
      </c>
      <c r="AV309" s="98" t="n">
        <f aca="false">COUNTIF($F309:$AJ312,"=ДД")</f>
        <v>0</v>
      </c>
      <c r="AW309" s="98" t="n">
        <f aca="false">COUNTIF($F309:$AJ312,"=П")</f>
        <v>0</v>
      </c>
      <c r="AX309" s="98" t="n">
        <f aca="false">COUNTIF($F309:$AJ312,"=ПР")</f>
        <v>0</v>
      </c>
      <c r="AY309" s="99" t="n">
        <f aca="false">COUNTIF($F309:$AJ312,"=І")</f>
        <v>0</v>
      </c>
      <c r="AZ309" s="99" t="n">
        <f aca="false">COUNTIF($F309:$AJ312,"=НЗ")</f>
        <v>0</v>
      </c>
      <c r="BA309" s="73" t="str">
        <f aca="false">IF(C309&gt;1,Графік!$L$36,"")</f>
        <v/>
      </c>
    </row>
    <row r="310" customFormat="false" ht="12.75" hidden="false" customHeight="true" outlineLevel="0" collapsed="false">
      <c r="A310" s="57"/>
      <c r="B310" s="58"/>
      <c r="C310" s="102"/>
      <c r="D310" s="60"/>
      <c r="E310" s="100"/>
      <c r="F310" s="75" t="n">
        <f aca="false">IF(F309="Р",8,"")</f>
        <v>8</v>
      </c>
      <c r="G310" s="170" t="n">
        <f aca="false">IF(G309="Р",8,"")</f>
        <v>8</v>
      </c>
      <c r="H310" s="170" t="n">
        <f aca="false">IF(H309="Р",8,"")</f>
        <v>8</v>
      </c>
      <c r="I310" s="170" t="n">
        <f aca="false">IF(I309="Р",8,"")</f>
        <v>8</v>
      </c>
      <c r="J310" s="170" t="str">
        <f aca="false">IF(J309="Р",8,"")</f>
        <v/>
      </c>
      <c r="K310" s="170" t="str">
        <f aca="false">IF(K309="Р",8,"")</f>
        <v/>
      </c>
      <c r="L310" s="170" t="n">
        <f aca="false">IF(L309="Р",8,"")</f>
        <v>8</v>
      </c>
      <c r="M310" s="170" t="n">
        <f aca="false">IF(M309="Р",8,"")</f>
        <v>8</v>
      </c>
      <c r="N310" s="170" t="n">
        <f aca="false">IF(N309="Р",8,"")</f>
        <v>8</v>
      </c>
      <c r="O310" s="170" t="n">
        <f aca="false">IF(O309="Р",8,"")</f>
        <v>8</v>
      </c>
      <c r="P310" s="170" t="str">
        <f aca="false">IF(P309="Р",8,"")</f>
        <v/>
      </c>
      <c r="Q310" s="170" t="str">
        <f aca="false">IF(Q309="Р",8,"")</f>
        <v/>
      </c>
      <c r="R310" s="170" t="n">
        <f aca="false">IF(R309="Р",8,"")</f>
        <v>8</v>
      </c>
      <c r="S310" s="170" t="n">
        <f aca="false">IF(S309="Р",8,"")</f>
        <v>8</v>
      </c>
      <c r="T310" s="170" t="n">
        <f aca="false">IF(T309="Р",8,"")</f>
        <v>8</v>
      </c>
      <c r="U310" s="170" t="n">
        <f aca="false">IF(U309="Р",8,"")</f>
        <v>8</v>
      </c>
      <c r="V310" s="170" t="str">
        <f aca="false">IF(V309="Р",8,"")</f>
        <v/>
      </c>
      <c r="W310" s="170" t="str">
        <f aca="false">IF(W309="Р",8,"")</f>
        <v/>
      </c>
      <c r="X310" s="170" t="n">
        <f aca="false">IF(X309="Р",8,"")</f>
        <v>8</v>
      </c>
      <c r="Y310" s="170" t="n">
        <f aca="false">IF(Y309="Р",8,"")</f>
        <v>8</v>
      </c>
      <c r="Z310" s="170" t="n">
        <f aca="false">IF(Z309="Р",8,"")</f>
        <v>8</v>
      </c>
      <c r="AA310" s="170" t="n">
        <f aca="false">IF(AA309="Р",8,"")</f>
        <v>8</v>
      </c>
      <c r="AB310" s="170" t="str">
        <f aca="false">IF(AB309="Р",8,"")</f>
        <v/>
      </c>
      <c r="AC310" s="170" t="str">
        <f aca="false">IF(AC309="Р",8,"")</f>
        <v/>
      </c>
      <c r="AD310" s="170" t="n">
        <f aca="false">IF(AD309="Р",8,"")</f>
        <v>8</v>
      </c>
      <c r="AE310" s="170" t="n">
        <f aca="false">IF(AE309="Р",8,"")</f>
        <v>8</v>
      </c>
      <c r="AF310" s="170" t="n">
        <f aca="false">IF(AF309="Р",8,"")</f>
        <v>8</v>
      </c>
      <c r="AG310" s="170" t="n">
        <f aca="false">IF(AG309="Р",8,"")</f>
        <v>8</v>
      </c>
      <c r="AH310" s="170"/>
      <c r="AI310" s="170"/>
      <c r="AJ310" s="170"/>
      <c r="AK310" s="93"/>
      <c r="AL310" s="94"/>
      <c r="AM310" s="95"/>
      <c r="AN310" s="96"/>
      <c r="AO310" s="70"/>
      <c r="AP310" s="70"/>
      <c r="AQ310" s="70"/>
      <c r="AR310" s="98"/>
      <c r="AS310" s="98"/>
      <c r="AT310" s="98"/>
      <c r="AU310" s="98"/>
      <c r="AV310" s="98"/>
      <c r="AW310" s="98"/>
      <c r="AX310" s="98"/>
      <c r="AY310" s="99"/>
      <c r="AZ310" s="99"/>
      <c r="BA310" s="73"/>
    </row>
    <row r="311" customFormat="false" ht="12.75" hidden="false" customHeight="true" outlineLevel="0" collapsed="false">
      <c r="A311" s="57"/>
      <c r="B311" s="58"/>
      <c r="C311" s="102"/>
      <c r="D311" s="60"/>
      <c r="E311" s="100"/>
      <c r="F311" s="81" t="str">
        <f aca="false">IF(F312&gt;0,"НУ","")</f>
        <v/>
      </c>
      <c r="G311" s="183" t="str">
        <f aca="false">IF(G312&gt;0,"НУ","")</f>
        <v/>
      </c>
      <c r="H311" s="183" t="str">
        <f aca="false">IF(H312&gt;0,"НУ","")</f>
        <v/>
      </c>
      <c r="I311" s="183" t="str">
        <f aca="false">IF(I312&gt;0,"НУ","")</f>
        <v/>
      </c>
      <c r="J311" s="183" t="str">
        <f aca="false">IF(J312&gt;0,"НУ","")</f>
        <v/>
      </c>
      <c r="K311" s="183" t="str">
        <f aca="false">IF(K312&gt;0,"НУ","")</f>
        <v/>
      </c>
      <c r="L311" s="183" t="str">
        <f aca="false">IF(L312&gt;0,"НУ","")</f>
        <v/>
      </c>
      <c r="M311" s="183" t="str">
        <f aca="false">IF(M312&gt;0,"НУ","")</f>
        <v/>
      </c>
      <c r="N311" s="183" t="str">
        <f aca="false">IF(N312&gt;0,"НУ","")</f>
        <v/>
      </c>
      <c r="O311" s="183" t="str">
        <f aca="false">IF(O312&gt;0,"НУ","")</f>
        <v/>
      </c>
      <c r="P311" s="183" t="str">
        <f aca="false">IF(P312&gt;0,"НУ","")</f>
        <v/>
      </c>
      <c r="Q311" s="183" t="str">
        <f aca="false">IF(Q312&gt;0,"НУ","")</f>
        <v/>
      </c>
      <c r="R311" s="183" t="str">
        <f aca="false">IF(R312&gt;0,"НУ","")</f>
        <v/>
      </c>
      <c r="S311" s="183" t="str">
        <f aca="false">IF(S312&gt;0,"НУ","")</f>
        <v/>
      </c>
      <c r="T311" s="183" t="str">
        <f aca="false">IF(T312&gt;0,"НУ","")</f>
        <v/>
      </c>
      <c r="U311" s="183" t="str">
        <f aca="false">IF(U312&gt;0,"НУ","")</f>
        <v/>
      </c>
      <c r="V311" s="183" t="str">
        <f aca="false">IF(V312&gt;0,"НУ","")</f>
        <v/>
      </c>
      <c r="W311" s="183" t="str">
        <f aca="false">IF(W312&gt;0,"НУ","")</f>
        <v/>
      </c>
      <c r="X311" s="183" t="str">
        <f aca="false">IF(X312&gt;0,"НУ","")</f>
        <v/>
      </c>
      <c r="Y311" s="183" t="str">
        <f aca="false">IF(Y312&gt;0,"НУ","")</f>
        <v/>
      </c>
      <c r="Z311" s="183" t="str">
        <f aca="false">IF(Z312&gt;0,"НУ","")</f>
        <v/>
      </c>
      <c r="AA311" s="183" t="str">
        <f aca="false">IF(AA312&gt;0,"НУ","")</f>
        <v/>
      </c>
      <c r="AB311" s="183" t="str">
        <f aca="false">IF(AB312&gt;0,"НУ","")</f>
        <v/>
      </c>
      <c r="AC311" s="183" t="str">
        <f aca="false">IF(AC312&gt;0,"НУ","")</f>
        <v/>
      </c>
      <c r="AD311" s="183" t="str">
        <f aca="false">IF(AD312&gt;0,"НУ","")</f>
        <v/>
      </c>
      <c r="AE311" s="183" t="str">
        <f aca="false">IF(AE312&gt;0,"НУ","")</f>
        <v/>
      </c>
      <c r="AF311" s="183" t="str">
        <f aca="false">IF(AF312&gt;0,"НУ","")</f>
        <v/>
      </c>
      <c r="AG311" s="183" t="str">
        <f aca="false">IF(AG312&gt;0,"НУ","")</f>
        <v/>
      </c>
      <c r="AH311" s="183" t="str">
        <f aca="false">IF(AH312&gt;0,"НУ","")</f>
        <v/>
      </c>
      <c r="AI311" s="183" t="str">
        <f aca="false">IF(AI312&gt;0,"НУ","")</f>
        <v/>
      </c>
      <c r="AJ311" s="183" t="str">
        <f aca="false">IF(AJ312&gt;0,"НУ","")</f>
        <v/>
      </c>
      <c r="AK311" s="93"/>
      <c r="AL311" s="94"/>
      <c r="AM311" s="95"/>
      <c r="AN311" s="96"/>
      <c r="AO311" s="70"/>
      <c r="AP311" s="70"/>
      <c r="AQ311" s="70"/>
      <c r="AR311" s="98"/>
      <c r="AS311" s="98"/>
      <c r="AT311" s="98"/>
      <c r="AU311" s="98"/>
      <c r="AV311" s="98"/>
      <c r="AW311" s="98"/>
      <c r="AX311" s="98"/>
      <c r="AY311" s="99"/>
      <c r="AZ311" s="99"/>
      <c r="BA311" s="73"/>
    </row>
    <row r="312" customFormat="false" ht="13.5" hidden="false" customHeight="true" outlineLevel="0" collapsed="false">
      <c r="A312" s="57"/>
      <c r="B312" s="58"/>
      <c r="C312" s="102"/>
      <c r="D312" s="60"/>
      <c r="E312" s="101"/>
      <c r="F312" s="87"/>
      <c r="G312" s="187"/>
      <c r="H312" s="187"/>
      <c r="I312" s="187"/>
      <c r="J312" s="187"/>
      <c r="K312" s="187"/>
      <c r="L312" s="187"/>
      <c r="M312" s="187"/>
      <c r="N312" s="187"/>
      <c r="O312" s="187"/>
      <c r="P312" s="187"/>
      <c r="Q312" s="187"/>
      <c r="R312" s="187"/>
      <c r="S312" s="187"/>
      <c r="T312" s="187"/>
      <c r="U312" s="187"/>
      <c r="V312" s="187"/>
      <c r="W312" s="187"/>
      <c r="X312" s="187"/>
      <c r="Y312" s="187"/>
      <c r="Z312" s="187"/>
      <c r="AA312" s="187"/>
      <c r="AB312" s="187"/>
      <c r="AC312" s="187"/>
      <c r="AD312" s="187"/>
      <c r="AE312" s="187"/>
      <c r="AF312" s="187"/>
      <c r="AG312" s="187"/>
      <c r="AH312" s="187"/>
      <c r="AI312" s="187"/>
      <c r="AJ312" s="187"/>
      <c r="AK312" s="93"/>
      <c r="AL312" s="94"/>
      <c r="AM312" s="95"/>
      <c r="AN312" s="96"/>
      <c r="AO312" s="70"/>
      <c r="AP312" s="70"/>
      <c r="AQ312" s="70"/>
      <c r="AR312" s="98"/>
      <c r="AS312" s="98"/>
      <c r="AT312" s="98"/>
      <c r="AU312" s="98"/>
      <c r="AV312" s="98"/>
      <c r="AW312" s="98"/>
      <c r="AX312" s="98"/>
      <c r="AY312" s="99"/>
      <c r="AZ312" s="99"/>
      <c r="BA312" s="73"/>
    </row>
    <row r="313" customFormat="false" ht="12.75" hidden="false" customHeight="true" outlineLevel="0" collapsed="false">
      <c r="A313" s="57" t="n">
        <v>76</v>
      </c>
      <c r="B313" s="58" t="str">
        <f aca="false">IFERROR(VLOOKUP($C313,Списки!$A$1:$C$3999,2,0),"")</f>
        <v/>
      </c>
      <c r="C313" s="102"/>
      <c r="D313" s="60" t="str">
        <f aca="false">IFERROR(VLOOKUP($C313,Списки!$A$1:$C$3999,3,0),"")</f>
        <v/>
      </c>
      <c r="E313" s="92"/>
      <c r="F313" s="61" t="str">
        <f aca="false">VLOOKUP(F$11,Графік!$I$5:$L$32,3,0)</f>
        <v>Р</v>
      </c>
      <c r="G313" s="62" t="str">
        <f aca="false">VLOOKUP(G$11,Графік!$I$5:$L$32,3,0)</f>
        <v>Р</v>
      </c>
      <c r="H313" s="62" t="str">
        <f aca="false">VLOOKUP(H$11,Графік!$I$5:$L$32,3,0)</f>
        <v>Р</v>
      </c>
      <c r="I313" s="62" t="str">
        <f aca="false">VLOOKUP(I$11,Графік!$I$5:$L$32,3,0)</f>
        <v>Р</v>
      </c>
      <c r="J313" s="62" t="str">
        <f aca="false">VLOOKUP(J$11,Графік!$I$5:$L$32,3,0)</f>
        <v>ВВ</v>
      </c>
      <c r="K313" s="62" t="str">
        <f aca="false">VLOOKUP(K$11,Графік!$I$5:$L$32,3,0)</f>
        <v>ВВ</v>
      </c>
      <c r="L313" s="62" t="str">
        <f aca="false">VLOOKUP(L$11,Графік!$I$5:$L$32,3,0)</f>
        <v>Р</v>
      </c>
      <c r="M313" s="62" t="str">
        <f aca="false">VLOOKUP(M$11,Графік!$I$5:$L$32,3,0)</f>
        <v>Р</v>
      </c>
      <c r="N313" s="62" t="str">
        <f aca="false">VLOOKUP(N$11,Графік!$I$5:$L$32,3,0)</f>
        <v>Р</v>
      </c>
      <c r="O313" s="62" t="str">
        <f aca="false">VLOOKUP(O$11,Графік!$I$5:$L$32,3,0)</f>
        <v>Р</v>
      </c>
      <c r="P313" s="62" t="str">
        <f aca="false">VLOOKUP(P$11,Графік!$I$5:$L$32,3,0)</f>
        <v>ВВ</v>
      </c>
      <c r="Q313" s="62" t="str">
        <f aca="false">VLOOKUP(Q$11,Графік!$I$5:$L$32,3,0)</f>
        <v>ВВ</v>
      </c>
      <c r="R313" s="62" t="str">
        <f aca="false">VLOOKUP(R$11,Графік!$I$5:$L$32,3,0)</f>
        <v>Р</v>
      </c>
      <c r="S313" s="62" t="str">
        <f aca="false">VLOOKUP(S$11,Графік!$I$5:$L$32,3,0)</f>
        <v>Р</v>
      </c>
      <c r="T313" s="62" t="str">
        <f aca="false">VLOOKUP(T$11,Графік!$I$5:$L$32,3,0)</f>
        <v>Р</v>
      </c>
      <c r="U313" s="62" t="str">
        <f aca="false">VLOOKUP(U$11,Графік!$I$5:$L$32,3,0)</f>
        <v>Р</v>
      </c>
      <c r="V313" s="62" t="str">
        <f aca="false">VLOOKUP(V$11,Графік!$I$5:$L$32,3,0)</f>
        <v>ВВ</v>
      </c>
      <c r="W313" s="62" t="str">
        <f aca="false">VLOOKUP(W$11,Графік!$I$5:$L$32,3,0)</f>
        <v>ВВ</v>
      </c>
      <c r="X313" s="62" t="str">
        <f aca="false">VLOOKUP(X$11,Графік!$I$5:$L$32,3,0)</f>
        <v>Р</v>
      </c>
      <c r="Y313" s="62" t="str">
        <f aca="false">VLOOKUP(Y$11,Графік!$I$5:$L$32,3,0)</f>
        <v>Р</v>
      </c>
      <c r="Z313" s="62" t="str">
        <f aca="false">VLOOKUP(Z$11,Графік!$I$5:$L$32,3,0)</f>
        <v>Р</v>
      </c>
      <c r="AA313" s="62" t="str">
        <f aca="false">VLOOKUP(AA$11,Графік!$I$5:$L$32,3,0)</f>
        <v>Р</v>
      </c>
      <c r="AB313" s="62" t="str">
        <f aca="false">VLOOKUP(AB$11,Графік!$I$5:$L$32,3,0)</f>
        <v>ВВ</v>
      </c>
      <c r="AC313" s="62" t="str">
        <f aca="false">VLOOKUP(AC$11,Графік!$I$5:$L$32,3,0)</f>
        <v>ВВ</v>
      </c>
      <c r="AD313" s="62" t="str">
        <f aca="false">VLOOKUP(AD$11,Графік!$I$5:$L$32,3,0)</f>
        <v>Р</v>
      </c>
      <c r="AE313" s="62" t="str">
        <f aca="false">VLOOKUP(AE$11,Графік!$I$5:$L$32,3,0)</f>
        <v>Р</v>
      </c>
      <c r="AF313" s="62" t="str">
        <f aca="false">VLOOKUP(AF$11,Графік!$I$5:$L$32,3,0)</f>
        <v>Р</v>
      </c>
      <c r="AG313" s="62" t="str">
        <f aca="false">VLOOKUP(AG$11,Графік!$I$5:$L$32,3,0)</f>
        <v>Р</v>
      </c>
      <c r="AH313" s="62"/>
      <c r="AI313" s="62"/>
      <c r="AJ313" s="62"/>
      <c r="AK313" s="93" t="n">
        <f aca="false">SUMIF($F313:$AJ316,"Р",$F314:$AJ314)</f>
        <v>160</v>
      </c>
      <c r="AL313" s="94" t="n">
        <f aca="false">SUMIF($F315:$AJ316,"НУ",$F316:$AJ316)</f>
        <v>0</v>
      </c>
      <c r="AM313" s="95" t="n">
        <f aca="false">SUMIF(F313:AJ316,"РВ",F314:AJ314)</f>
        <v>0</v>
      </c>
      <c r="AN313" s="96" t="n">
        <f aca="false">AK313+AL313+AM313</f>
        <v>160</v>
      </c>
      <c r="AO313" s="70" t="n">
        <f aca="false">COUNTIF($F313:$AJ316,"=Р")</f>
        <v>20</v>
      </c>
      <c r="AP313" s="97" t="n">
        <f aca="false">COUNTIF($F313:$AJ316,"=ВВ")</f>
        <v>8</v>
      </c>
      <c r="AQ313" s="97" t="n">
        <f aca="false">COUNTIF($F313:$AJ316,"=В")</f>
        <v>0</v>
      </c>
      <c r="AR313" s="98" t="n">
        <f aca="false">COUNTIF($F313:$AJ316,"=НА")</f>
        <v>0</v>
      </c>
      <c r="AS313" s="98" t="n">
        <f aca="false">COUNTIF(F313:AJ316,"=ТН")</f>
        <v>0</v>
      </c>
      <c r="AT313" s="98" t="n">
        <f aca="false">COUNTIF($F313:$AJ316,"=ВД")</f>
        <v>0</v>
      </c>
      <c r="AU313" s="98" t="n">
        <f aca="false">COUNTIF($F313:$AJ316,"=ВП")</f>
        <v>0</v>
      </c>
      <c r="AV313" s="98" t="n">
        <f aca="false">COUNTIF($F313:$AJ316,"=ДД")</f>
        <v>0</v>
      </c>
      <c r="AW313" s="98" t="n">
        <f aca="false">COUNTIF($F313:$AJ316,"=П")</f>
        <v>0</v>
      </c>
      <c r="AX313" s="98" t="n">
        <f aca="false">COUNTIF($F313:$AJ316,"=ПР")</f>
        <v>0</v>
      </c>
      <c r="AY313" s="99" t="n">
        <f aca="false">COUNTIF($F313:$AJ316,"=І")</f>
        <v>0</v>
      </c>
      <c r="AZ313" s="99" t="n">
        <f aca="false">COUNTIF($F313:$AJ316,"=НЗ")</f>
        <v>0</v>
      </c>
      <c r="BA313" s="73" t="str">
        <f aca="false">IF(C313&gt;1,Графік!$L$36,"")</f>
        <v/>
      </c>
    </row>
    <row r="314" customFormat="false" ht="12.75" hidden="false" customHeight="true" outlineLevel="0" collapsed="false">
      <c r="A314" s="57"/>
      <c r="B314" s="58"/>
      <c r="C314" s="102"/>
      <c r="D314" s="60"/>
      <c r="E314" s="100"/>
      <c r="F314" s="75" t="n">
        <f aca="false">IF(F313="Р",8,"")</f>
        <v>8</v>
      </c>
      <c r="G314" s="170" t="n">
        <f aca="false">IF(G313="Р",8,"")</f>
        <v>8</v>
      </c>
      <c r="H314" s="170" t="n">
        <f aca="false">IF(H313="Р",8,"")</f>
        <v>8</v>
      </c>
      <c r="I314" s="170" t="n">
        <f aca="false">IF(I313="Р",8,"")</f>
        <v>8</v>
      </c>
      <c r="J314" s="170" t="str">
        <f aca="false">IF(J313="Р",8,"")</f>
        <v/>
      </c>
      <c r="K314" s="170" t="str">
        <f aca="false">IF(K313="Р",8,"")</f>
        <v/>
      </c>
      <c r="L314" s="170" t="n">
        <f aca="false">IF(L313="Р",8,"")</f>
        <v>8</v>
      </c>
      <c r="M314" s="170" t="n">
        <f aca="false">IF(M313="Р",8,"")</f>
        <v>8</v>
      </c>
      <c r="N314" s="170" t="n">
        <f aca="false">IF(N313="Р",8,"")</f>
        <v>8</v>
      </c>
      <c r="O314" s="170" t="n">
        <f aca="false">IF(O313="Р",8,"")</f>
        <v>8</v>
      </c>
      <c r="P314" s="170" t="str">
        <f aca="false">IF(P313="Р",8,"")</f>
        <v/>
      </c>
      <c r="Q314" s="170" t="str">
        <f aca="false">IF(Q313="Р",8,"")</f>
        <v/>
      </c>
      <c r="R314" s="170" t="n">
        <f aca="false">IF(R313="Р",8,"")</f>
        <v>8</v>
      </c>
      <c r="S314" s="170" t="n">
        <f aca="false">IF(S313="Р",8,"")</f>
        <v>8</v>
      </c>
      <c r="T314" s="170" t="n">
        <f aca="false">IF(T313="Р",8,"")</f>
        <v>8</v>
      </c>
      <c r="U314" s="170" t="n">
        <f aca="false">IF(U313="Р",8,"")</f>
        <v>8</v>
      </c>
      <c r="V314" s="170" t="str">
        <f aca="false">IF(V313="Р",8,"")</f>
        <v/>
      </c>
      <c r="W314" s="170" t="str">
        <f aca="false">IF(W313="Р",8,"")</f>
        <v/>
      </c>
      <c r="X314" s="170" t="n">
        <f aca="false">IF(X313="Р",8,"")</f>
        <v>8</v>
      </c>
      <c r="Y314" s="170" t="n">
        <f aca="false">IF(Y313="Р",8,"")</f>
        <v>8</v>
      </c>
      <c r="Z314" s="170" t="n">
        <f aca="false">IF(Z313="Р",8,"")</f>
        <v>8</v>
      </c>
      <c r="AA314" s="170" t="n">
        <f aca="false">IF(AA313="Р",8,"")</f>
        <v>8</v>
      </c>
      <c r="AB314" s="170" t="str">
        <f aca="false">IF(AB313="Р",8,"")</f>
        <v/>
      </c>
      <c r="AC314" s="170" t="str">
        <f aca="false">IF(AC313="Р",8,"")</f>
        <v/>
      </c>
      <c r="AD314" s="170" t="n">
        <f aca="false">IF(AD313="Р",8,"")</f>
        <v>8</v>
      </c>
      <c r="AE314" s="170" t="n">
        <f aca="false">IF(AE313="Р",8,"")</f>
        <v>8</v>
      </c>
      <c r="AF314" s="170" t="n">
        <f aca="false">IF(AF313="Р",8,"")</f>
        <v>8</v>
      </c>
      <c r="AG314" s="170" t="n">
        <f aca="false">IF(AG313="Р",8,"")</f>
        <v>8</v>
      </c>
      <c r="AH314" s="170"/>
      <c r="AI314" s="170"/>
      <c r="AJ314" s="170"/>
      <c r="AK314" s="93"/>
      <c r="AL314" s="94"/>
      <c r="AM314" s="95"/>
      <c r="AN314" s="96"/>
      <c r="AO314" s="70"/>
      <c r="AP314" s="70"/>
      <c r="AQ314" s="70"/>
      <c r="AR314" s="98"/>
      <c r="AS314" s="98"/>
      <c r="AT314" s="98"/>
      <c r="AU314" s="98"/>
      <c r="AV314" s="98"/>
      <c r="AW314" s="98"/>
      <c r="AX314" s="98"/>
      <c r="AY314" s="99"/>
      <c r="AZ314" s="99"/>
      <c r="BA314" s="73"/>
    </row>
    <row r="315" customFormat="false" ht="12.75" hidden="false" customHeight="true" outlineLevel="0" collapsed="false">
      <c r="A315" s="57"/>
      <c r="B315" s="58"/>
      <c r="C315" s="102"/>
      <c r="D315" s="60"/>
      <c r="E315" s="100"/>
      <c r="F315" s="81" t="str">
        <f aca="false">IF(F316&gt;0,"НУ","")</f>
        <v/>
      </c>
      <c r="G315" s="183" t="str">
        <f aca="false">IF(G316&gt;0,"НУ","")</f>
        <v/>
      </c>
      <c r="H315" s="183" t="str">
        <f aca="false">IF(H316&gt;0,"НУ","")</f>
        <v/>
      </c>
      <c r="I315" s="183" t="str">
        <f aca="false">IF(I316&gt;0,"НУ","")</f>
        <v/>
      </c>
      <c r="J315" s="183" t="str">
        <f aca="false">IF(J316&gt;0,"НУ","")</f>
        <v/>
      </c>
      <c r="K315" s="183" t="str">
        <f aca="false">IF(K316&gt;0,"НУ","")</f>
        <v/>
      </c>
      <c r="L315" s="183" t="str">
        <f aca="false">IF(L316&gt;0,"НУ","")</f>
        <v/>
      </c>
      <c r="M315" s="183" t="str">
        <f aca="false">IF(M316&gt;0,"НУ","")</f>
        <v/>
      </c>
      <c r="N315" s="183" t="str">
        <f aca="false">IF(N316&gt;0,"НУ","")</f>
        <v/>
      </c>
      <c r="O315" s="183" t="str">
        <f aca="false">IF(O316&gt;0,"НУ","")</f>
        <v/>
      </c>
      <c r="P315" s="183" t="str">
        <f aca="false">IF(P316&gt;0,"НУ","")</f>
        <v/>
      </c>
      <c r="Q315" s="183" t="str">
        <f aca="false">IF(Q316&gt;0,"НУ","")</f>
        <v/>
      </c>
      <c r="R315" s="183" t="str">
        <f aca="false">IF(R316&gt;0,"НУ","")</f>
        <v/>
      </c>
      <c r="S315" s="183" t="str">
        <f aca="false">IF(S316&gt;0,"НУ","")</f>
        <v/>
      </c>
      <c r="T315" s="183" t="str">
        <f aca="false">IF(T316&gt;0,"НУ","")</f>
        <v/>
      </c>
      <c r="U315" s="183" t="str">
        <f aca="false">IF(U316&gt;0,"НУ","")</f>
        <v/>
      </c>
      <c r="V315" s="183" t="str">
        <f aca="false">IF(V316&gt;0,"НУ","")</f>
        <v/>
      </c>
      <c r="W315" s="183" t="str">
        <f aca="false">IF(W316&gt;0,"НУ","")</f>
        <v/>
      </c>
      <c r="X315" s="183" t="str">
        <f aca="false">IF(X316&gt;0,"НУ","")</f>
        <v/>
      </c>
      <c r="Y315" s="183" t="str">
        <f aca="false">IF(Y316&gt;0,"НУ","")</f>
        <v/>
      </c>
      <c r="Z315" s="183" t="str">
        <f aca="false">IF(Z316&gt;0,"НУ","")</f>
        <v/>
      </c>
      <c r="AA315" s="183" t="str">
        <f aca="false">IF(AA316&gt;0,"НУ","")</f>
        <v/>
      </c>
      <c r="AB315" s="183" t="str">
        <f aca="false">IF(AB316&gt;0,"НУ","")</f>
        <v/>
      </c>
      <c r="AC315" s="183" t="str">
        <f aca="false">IF(AC316&gt;0,"НУ","")</f>
        <v/>
      </c>
      <c r="AD315" s="183" t="str">
        <f aca="false">IF(AD316&gt;0,"НУ","")</f>
        <v/>
      </c>
      <c r="AE315" s="183" t="str">
        <f aca="false">IF(AE316&gt;0,"НУ","")</f>
        <v/>
      </c>
      <c r="AF315" s="183" t="str">
        <f aca="false">IF(AF316&gt;0,"НУ","")</f>
        <v/>
      </c>
      <c r="AG315" s="183" t="str">
        <f aca="false">IF(AG316&gt;0,"НУ","")</f>
        <v/>
      </c>
      <c r="AH315" s="183" t="str">
        <f aca="false">IF(AH316&gt;0,"НУ","")</f>
        <v/>
      </c>
      <c r="AI315" s="183" t="str">
        <f aca="false">IF(AI316&gt;0,"НУ","")</f>
        <v/>
      </c>
      <c r="AJ315" s="183" t="str">
        <f aca="false">IF(AJ316&gt;0,"НУ","")</f>
        <v/>
      </c>
      <c r="AK315" s="93"/>
      <c r="AL315" s="94"/>
      <c r="AM315" s="95"/>
      <c r="AN315" s="96"/>
      <c r="AO315" s="70"/>
      <c r="AP315" s="70"/>
      <c r="AQ315" s="70"/>
      <c r="AR315" s="98"/>
      <c r="AS315" s="98"/>
      <c r="AT315" s="98"/>
      <c r="AU315" s="98"/>
      <c r="AV315" s="98"/>
      <c r="AW315" s="98"/>
      <c r="AX315" s="98"/>
      <c r="AY315" s="99"/>
      <c r="AZ315" s="99"/>
      <c r="BA315" s="73"/>
    </row>
    <row r="316" customFormat="false" ht="13.5" hidden="false" customHeight="true" outlineLevel="0" collapsed="false">
      <c r="A316" s="57"/>
      <c r="B316" s="58"/>
      <c r="C316" s="102"/>
      <c r="D316" s="60"/>
      <c r="E316" s="101"/>
      <c r="F316" s="87"/>
      <c r="G316" s="187"/>
      <c r="H316" s="187"/>
      <c r="I316" s="187"/>
      <c r="J316" s="187"/>
      <c r="K316" s="187"/>
      <c r="L316" s="187"/>
      <c r="M316" s="187"/>
      <c r="N316" s="187"/>
      <c r="O316" s="187"/>
      <c r="P316" s="187"/>
      <c r="Q316" s="187"/>
      <c r="R316" s="187"/>
      <c r="S316" s="187"/>
      <c r="T316" s="187"/>
      <c r="U316" s="187"/>
      <c r="V316" s="187"/>
      <c r="W316" s="187"/>
      <c r="X316" s="187"/>
      <c r="Y316" s="187"/>
      <c r="Z316" s="187"/>
      <c r="AA316" s="187"/>
      <c r="AB316" s="187"/>
      <c r="AC316" s="187"/>
      <c r="AD316" s="187"/>
      <c r="AE316" s="187"/>
      <c r="AF316" s="187"/>
      <c r="AG316" s="187"/>
      <c r="AH316" s="187"/>
      <c r="AI316" s="187"/>
      <c r="AJ316" s="187"/>
      <c r="AK316" s="93"/>
      <c r="AL316" s="94"/>
      <c r="AM316" s="95"/>
      <c r="AN316" s="96"/>
      <c r="AO316" s="70"/>
      <c r="AP316" s="70"/>
      <c r="AQ316" s="70"/>
      <c r="AR316" s="98"/>
      <c r="AS316" s="98"/>
      <c r="AT316" s="98"/>
      <c r="AU316" s="98"/>
      <c r="AV316" s="98"/>
      <c r="AW316" s="98"/>
      <c r="AX316" s="98"/>
      <c r="AY316" s="99"/>
      <c r="AZ316" s="99"/>
      <c r="BA316" s="73"/>
    </row>
    <row r="317" customFormat="false" ht="12.75" hidden="false" customHeight="true" outlineLevel="0" collapsed="false">
      <c r="A317" s="57" t="n">
        <v>77</v>
      </c>
      <c r="B317" s="58" t="str">
        <f aca="false">IFERROR(VLOOKUP($C317,Списки!$A$1:$C$3999,2,0),"")</f>
        <v/>
      </c>
      <c r="C317" s="102"/>
      <c r="D317" s="60" t="str">
        <f aca="false">IFERROR(VLOOKUP($C317,Списки!$A$1:$C$3999,3,0),"")</f>
        <v/>
      </c>
      <c r="E317" s="92"/>
      <c r="F317" s="61" t="str">
        <f aca="false">VLOOKUP(F$11,Графік!$I$5:$L$32,3,0)</f>
        <v>Р</v>
      </c>
      <c r="G317" s="62" t="str">
        <f aca="false">VLOOKUP(G$11,Графік!$I$5:$L$32,3,0)</f>
        <v>Р</v>
      </c>
      <c r="H317" s="62" t="str">
        <f aca="false">VLOOKUP(H$11,Графік!$I$5:$L$32,3,0)</f>
        <v>Р</v>
      </c>
      <c r="I317" s="62" t="str">
        <f aca="false">VLOOKUP(I$11,Графік!$I$5:$L$32,3,0)</f>
        <v>Р</v>
      </c>
      <c r="J317" s="62" t="str">
        <f aca="false">VLOOKUP(J$11,Графік!$I$5:$L$32,3,0)</f>
        <v>ВВ</v>
      </c>
      <c r="K317" s="62" t="str">
        <f aca="false">VLOOKUP(K$11,Графік!$I$5:$L$32,3,0)</f>
        <v>ВВ</v>
      </c>
      <c r="L317" s="62" t="str">
        <f aca="false">VLOOKUP(L$11,Графік!$I$5:$L$32,3,0)</f>
        <v>Р</v>
      </c>
      <c r="M317" s="62" t="str">
        <f aca="false">VLOOKUP(M$11,Графік!$I$5:$L$32,3,0)</f>
        <v>Р</v>
      </c>
      <c r="N317" s="62" t="str">
        <f aca="false">VLOOKUP(N$11,Графік!$I$5:$L$32,3,0)</f>
        <v>Р</v>
      </c>
      <c r="O317" s="62" t="str">
        <f aca="false">VLOOKUP(O$11,Графік!$I$5:$L$32,3,0)</f>
        <v>Р</v>
      </c>
      <c r="P317" s="62" t="str">
        <f aca="false">VLOOKUP(P$11,Графік!$I$5:$L$32,3,0)</f>
        <v>ВВ</v>
      </c>
      <c r="Q317" s="62" t="str">
        <f aca="false">VLOOKUP(Q$11,Графік!$I$5:$L$32,3,0)</f>
        <v>ВВ</v>
      </c>
      <c r="R317" s="62" t="str">
        <f aca="false">VLOOKUP(R$11,Графік!$I$5:$L$32,3,0)</f>
        <v>Р</v>
      </c>
      <c r="S317" s="62" t="str">
        <f aca="false">VLOOKUP(S$11,Графік!$I$5:$L$32,3,0)</f>
        <v>Р</v>
      </c>
      <c r="T317" s="62" t="str">
        <f aca="false">VLOOKUP(T$11,Графік!$I$5:$L$32,3,0)</f>
        <v>Р</v>
      </c>
      <c r="U317" s="62" t="str">
        <f aca="false">VLOOKUP(U$11,Графік!$I$5:$L$32,3,0)</f>
        <v>Р</v>
      </c>
      <c r="V317" s="62" t="str">
        <f aca="false">VLOOKUP(V$11,Графік!$I$5:$L$32,3,0)</f>
        <v>ВВ</v>
      </c>
      <c r="W317" s="62" t="str">
        <f aca="false">VLOOKUP(W$11,Графік!$I$5:$L$32,3,0)</f>
        <v>ВВ</v>
      </c>
      <c r="X317" s="62" t="str">
        <f aca="false">VLOOKUP(X$11,Графік!$I$5:$L$32,3,0)</f>
        <v>Р</v>
      </c>
      <c r="Y317" s="62" t="str">
        <f aca="false">VLOOKUP(Y$11,Графік!$I$5:$L$32,3,0)</f>
        <v>Р</v>
      </c>
      <c r="Z317" s="62" t="str">
        <f aca="false">VLOOKUP(Z$11,Графік!$I$5:$L$32,3,0)</f>
        <v>Р</v>
      </c>
      <c r="AA317" s="62" t="str">
        <f aca="false">VLOOKUP(AA$11,Графік!$I$5:$L$32,3,0)</f>
        <v>Р</v>
      </c>
      <c r="AB317" s="62" t="str">
        <f aca="false">VLOOKUP(AB$11,Графік!$I$5:$L$32,3,0)</f>
        <v>ВВ</v>
      </c>
      <c r="AC317" s="62" t="str">
        <f aca="false">VLOOKUP(AC$11,Графік!$I$5:$L$32,3,0)</f>
        <v>ВВ</v>
      </c>
      <c r="AD317" s="62" t="str">
        <f aca="false">VLOOKUP(AD$11,Графік!$I$5:$L$32,3,0)</f>
        <v>Р</v>
      </c>
      <c r="AE317" s="62" t="str">
        <f aca="false">VLOOKUP(AE$11,Графік!$I$5:$L$32,3,0)</f>
        <v>Р</v>
      </c>
      <c r="AF317" s="62" t="str">
        <f aca="false">VLOOKUP(AF$11,Графік!$I$5:$L$32,3,0)</f>
        <v>Р</v>
      </c>
      <c r="AG317" s="62" t="str">
        <f aca="false">VLOOKUP(AG$11,Графік!$I$5:$L$32,3,0)</f>
        <v>Р</v>
      </c>
      <c r="AH317" s="62"/>
      <c r="AI317" s="62"/>
      <c r="AJ317" s="62"/>
      <c r="AK317" s="93" t="n">
        <f aca="false">SUMIF($F317:$AJ320,"Р",$F318:$AJ318)</f>
        <v>160</v>
      </c>
      <c r="AL317" s="94" t="n">
        <f aca="false">SUMIF($F319:$AJ320,"НУ",$F320:$AJ320)</f>
        <v>0</v>
      </c>
      <c r="AM317" s="95" t="n">
        <f aca="false">SUMIF(F317:AJ320,"РВ",F318:AJ318)</f>
        <v>0</v>
      </c>
      <c r="AN317" s="96" t="n">
        <f aca="false">AK317+AL317+AM317</f>
        <v>160</v>
      </c>
      <c r="AO317" s="70" t="n">
        <f aca="false">COUNTIF($F317:$AJ320,"=Р")</f>
        <v>20</v>
      </c>
      <c r="AP317" s="97" t="n">
        <f aca="false">COUNTIF($F317:$AJ320,"=ВВ")</f>
        <v>8</v>
      </c>
      <c r="AQ317" s="97" t="n">
        <f aca="false">COUNTIF($F317:$AJ320,"=В")</f>
        <v>0</v>
      </c>
      <c r="AR317" s="98" t="n">
        <f aca="false">COUNTIF($F317:$AJ320,"=НА")</f>
        <v>0</v>
      </c>
      <c r="AS317" s="98" t="n">
        <f aca="false">COUNTIF(F317:AJ320,"=ТН")</f>
        <v>0</v>
      </c>
      <c r="AT317" s="98" t="n">
        <f aca="false">COUNTIF($F317:$AJ320,"=ВД")</f>
        <v>0</v>
      </c>
      <c r="AU317" s="98" t="n">
        <f aca="false">COUNTIF($F317:$AJ320,"=ВП")</f>
        <v>0</v>
      </c>
      <c r="AV317" s="98" t="n">
        <f aca="false">COUNTIF($F317:$AJ320,"=ДД")</f>
        <v>0</v>
      </c>
      <c r="AW317" s="98" t="n">
        <f aca="false">COUNTIF($F317:$AJ320,"=П")</f>
        <v>0</v>
      </c>
      <c r="AX317" s="98" t="n">
        <f aca="false">COUNTIF($F317:$AJ320,"=ПР")</f>
        <v>0</v>
      </c>
      <c r="AY317" s="99" t="n">
        <f aca="false">COUNTIF($F317:$AJ320,"=І")</f>
        <v>0</v>
      </c>
      <c r="AZ317" s="99" t="n">
        <f aca="false">COUNTIF($F317:$AJ320,"=НЗ")</f>
        <v>0</v>
      </c>
      <c r="BA317" s="73" t="str">
        <f aca="false">IF(C317&gt;1,Графік!$L$36,"")</f>
        <v/>
      </c>
    </row>
    <row r="318" customFormat="false" ht="12.75" hidden="false" customHeight="true" outlineLevel="0" collapsed="false">
      <c r="A318" s="57"/>
      <c r="B318" s="58"/>
      <c r="C318" s="102"/>
      <c r="D318" s="60"/>
      <c r="E318" s="100"/>
      <c r="F318" s="75" t="n">
        <f aca="false">IF(F317="Р",8,"")</f>
        <v>8</v>
      </c>
      <c r="G318" s="170" t="n">
        <f aca="false">IF(G317="Р",8,"")</f>
        <v>8</v>
      </c>
      <c r="H318" s="170" t="n">
        <f aca="false">IF(H317="Р",8,"")</f>
        <v>8</v>
      </c>
      <c r="I318" s="170" t="n">
        <f aca="false">IF(I317="Р",8,"")</f>
        <v>8</v>
      </c>
      <c r="J318" s="170" t="str">
        <f aca="false">IF(J317="Р",8,"")</f>
        <v/>
      </c>
      <c r="K318" s="170" t="str">
        <f aca="false">IF(K317="Р",8,"")</f>
        <v/>
      </c>
      <c r="L318" s="170" t="n">
        <f aca="false">IF(L317="Р",8,"")</f>
        <v>8</v>
      </c>
      <c r="M318" s="170" t="n">
        <f aca="false">IF(M317="Р",8,"")</f>
        <v>8</v>
      </c>
      <c r="N318" s="170" t="n">
        <f aca="false">IF(N317="Р",8,"")</f>
        <v>8</v>
      </c>
      <c r="O318" s="170" t="n">
        <f aca="false">IF(O317="Р",8,"")</f>
        <v>8</v>
      </c>
      <c r="P318" s="170" t="str">
        <f aca="false">IF(P317="Р",8,"")</f>
        <v/>
      </c>
      <c r="Q318" s="170" t="str">
        <f aca="false">IF(Q317="Р",8,"")</f>
        <v/>
      </c>
      <c r="R318" s="170" t="n">
        <f aca="false">IF(R317="Р",8,"")</f>
        <v>8</v>
      </c>
      <c r="S318" s="170" t="n">
        <f aca="false">IF(S317="Р",8,"")</f>
        <v>8</v>
      </c>
      <c r="T318" s="170" t="n">
        <f aca="false">IF(T317="Р",8,"")</f>
        <v>8</v>
      </c>
      <c r="U318" s="170" t="n">
        <f aca="false">IF(U317="Р",8,"")</f>
        <v>8</v>
      </c>
      <c r="V318" s="170" t="str">
        <f aca="false">IF(V317="Р",8,"")</f>
        <v/>
      </c>
      <c r="W318" s="170" t="str">
        <f aca="false">IF(W317="Р",8,"")</f>
        <v/>
      </c>
      <c r="X318" s="170" t="n">
        <f aca="false">IF(X317="Р",8,"")</f>
        <v>8</v>
      </c>
      <c r="Y318" s="170" t="n">
        <f aca="false">IF(Y317="Р",8,"")</f>
        <v>8</v>
      </c>
      <c r="Z318" s="170" t="n">
        <f aca="false">IF(Z317="Р",8,"")</f>
        <v>8</v>
      </c>
      <c r="AA318" s="170" t="n">
        <f aca="false">IF(AA317="Р",8,"")</f>
        <v>8</v>
      </c>
      <c r="AB318" s="170" t="str">
        <f aca="false">IF(AB317="Р",8,"")</f>
        <v/>
      </c>
      <c r="AC318" s="170" t="str">
        <f aca="false">IF(AC317="Р",8,"")</f>
        <v/>
      </c>
      <c r="AD318" s="170" t="n">
        <f aca="false">IF(AD317="Р",8,"")</f>
        <v>8</v>
      </c>
      <c r="AE318" s="170" t="n">
        <f aca="false">IF(AE317="Р",8,"")</f>
        <v>8</v>
      </c>
      <c r="AF318" s="170" t="n">
        <f aca="false">IF(AF317="Р",8,"")</f>
        <v>8</v>
      </c>
      <c r="AG318" s="170" t="n">
        <f aca="false">IF(AG317="Р",8,"")</f>
        <v>8</v>
      </c>
      <c r="AH318" s="170"/>
      <c r="AI318" s="170"/>
      <c r="AJ318" s="170"/>
      <c r="AK318" s="93"/>
      <c r="AL318" s="94"/>
      <c r="AM318" s="95"/>
      <c r="AN318" s="96"/>
      <c r="AO318" s="70"/>
      <c r="AP318" s="70"/>
      <c r="AQ318" s="70"/>
      <c r="AR318" s="98"/>
      <c r="AS318" s="98"/>
      <c r="AT318" s="98"/>
      <c r="AU318" s="98"/>
      <c r="AV318" s="98"/>
      <c r="AW318" s="98"/>
      <c r="AX318" s="98"/>
      <c r="AY318" s="99"/>
      <c r="AZ318" s="99"/>
      <c r="BA318" s="73"/>
    </row>
    <row r="319" customFormat="false" ht="12.75" hidden="false" customHeight="true" outlineLevel="0" collapsed="false">
      <c r="A319" s="57"/>
      <c r="B319" s="58"/>
      <c r="C319" s="102"/>
      <c r="D319" s="60"/>
      <c r="E319" s="100"/>
      <c r="F319" s="81" t="str">
        <f aca="false">IF(F320&gt;0,"НУ","")</f>
        <v/>
      </c>
      <c r="G319" s="183" t="str">
        <f aca="false">IF(G320&gt;0,"НУ","")</f>
        <v/>
      </c>
      <c r="H319" s="183" t="str">
        <f aca="false">IF(H320&gt;0,"НУ","")</f>
        <v/>
      </c>
      <c r="I319" s="183" t="str">
        <f aca="false">IF(I320&gt;0,"НУ","")</f>
        <v/>
      </c>
      <c r="J319" s="183" t="str">
        <f aca="false">IF(J320&gt;0,"НУ","")</f>
        <v/>
      </c>
      <c r="K319" s="183" t="str">
        <f aca="false">IF(K320&gt;0,"НУ","")</f>
        <v/>
      </c>
      <c r="L319" s="183" t="str">
        <f aca="false">IF(L320&gt;0,"НУ","")</f>
        <v/>
      </c>
      <c r="M319" s="183" t="str">
        <f aca="false">IF(M320&gt;0,"НУ","")</f>
        <v/>
      </c>
      <c r="N319" s="183" t="str">
        <f aca="false">IF(N320&gt;0,"НУ","")</f>
        <v/>
      </c>
      <c r="O319" s="183" t="str">
        <f aca="false">IF(O320&gt;0,"НУ","")</f>
        <v/>
      </c>
      <c r="P319" s="183" t="str">
        <f aca="false">IF(P320&gt;0,"НУ","")</f>
        <v/>
      </c>
      <c r="Q319" s="183" t="str">
        <f aca="false">IF(Q320&gt;0,"НУ","")</f>
        <v/>
      </c>
      <c r="R319" s="183" t="str">
        <f aca="false">IF(R320&gt;0,"НУ","")</f>
        <v/>
      </c>
      <c r="S319" s="183" t="str">
        <f aca="false">IF(S320&gt;0,"НУ","")</f>
        <v/>
      </c>
      <c r="T319" s="183" t="str">
        <f aca="false">IF(T320&gt;0,"НУ","")</f>
        <v/>
      </c>
      <c r="U319" s="183" t="str">
        <f aca="false">IF(U320&gt;0,"НУ","")</f>
        <v/>
      </c>
      <c r="V319" s="183" t="str">
        <f aca="false">IF(V320&gt;0,"НУ","")</f>
        <v/>
      </c>
      <c r="W319" s="183" t="str">
        <f aca="false">IF(W320&gt;0,"НУ","")</f>
        <v/>
      </c>
      <c r="X319" s="183" t="str">
        <f aca="false">IF(X320&gt;0,"НУ","")</f>
        <v/>
      </c>
      <c r="Y319" s="183" t="str">
        <f aca="false">IF(Y320&gt;0,"НУ","")</f>
        <v/>
      </c>
      <c r="Z319" s="183" t="str">
        <f aca="false">IF(Z320&gt;0,"НУ","")</f>
        <v/>
      </c>
      <c r="AA319" s="183" t="str">
        <f aca="false">IF(AA320&gt;0,"НУ","")</f>
        <v/>
      </c>
      <c r="AB319" s="183" t="str">
        <f aca="false">IF(AB320&gt;0,"НУ","")</f>
        <v/>
      </c>
      <c r="AC319" s="183" t="str">
        <f aca="false">IF(AC320&gt;0,"НУ","")</f>
        <v/>
      </c>
      <c r="AD319" s="183" t="str">
        <f aca="false">IF(AD320&gt;0,"НУ","")</f>
        <v/>
      </c>
      <c r="AE319" s="183" t="str">
        <f aca="false">IF(AE320&gt;0,"НУ","")</f>
        <v/>
      </c>
      <c r="AF319" s="183" t="str">
        <f aca="false">IF(AF320&gt;0,"НУ","")</f>
        <v/>
      </c>
      <c r="AG319" s="183" t="str">
        <f aca="false">IF(AG320&gt;0,"НУ","")</f>
        <v/>
      </c>
      <c r="AH319" s="183" t="str">
        <f aca="false">IF(AH320&gt;0,"НУ","")</f>
        <v/>
      </c>
      <c r="AI319" s="183" t="str">
        <f aca="false">IF(AI320&gt;0,"НУ","")</f>
        <v/>
      </c>
      <c r="AJ319" s="183" t="str">
        <f aca="false">IF(AJ320&gt;0,"НУ","")</f>
        <v/>
      </c>
      <c r="AK319" s="93"/>
      <c r="AL319" s="94"/>
      <c r="AM319" s="95"/>
      <c r="AN319" s="96"/>
      <c r="AO319" s="70"/>
      <c r="AP319" s="70"/>
      <c r="AQ319" s="70"/>
      <c r="AR319" s="98"/>
      <c r="AS319" s="98"/>
      <c r="AT319" s="98"/>
      <c r="AU319" s="98"/>
      <c r="AV319" s="98"/>
      <c r="AW319" s="98"/>
      <c r="AX319" s="98"/>
      <c r="AY319" s="99"/>
      <c r="AZ319" s="99"/>
      <c r="BA319" s="73"/>
    </row>
    <row r="320" customFormat="false" ht="13.5" hidden="false" customHeight="true" outlineLevel="0" collapsed="false">
      <c r="A320" s="57"/>
      <c r="B320" s="58"/>
      <c r="C320" s="102"/>
      <c r="D320" s="60"/>
      <c r="E320" s="101"/>
      <c r="F320" s="87"/>
      <c r="G320" s="187"/>
      <c r="H320" s="187"/>
      <c r="I320" s="187"/>
      <c r="J320" s="187"/>
      <c r="K320" s="187"/>
      <c r="L320" s="187"/>
      <c r="M320" s="187"/>
      <c r="N320" s="187"/>
      <c r="O320" s="187"/>
      <c r="P320" s="187"/>
      <c r="Q320" s="187"/>
      <c r="R320" s="187"/>
      <c r="S320" s="187"/>
      <c r="T320" s="187"/>
      <c r="U320" s="187"/>
      <c r="V320" s="187"/>
      <c r="W320" s="187"/>
      <c r="X320" s="187"/>
      <c r="Y320" s="187"/>
      <c r="Z320" s="187"/>
      <c r="AA320" s="187"/>
      <c r="AB320" s="187"/>
      <c r="AC320" s="187"/>
      <c r="AD320" s="187"/>
      <c r="AE320" s="187"/>
      <c r="AF320" s="187"/>
      <c r="AG320" s="187"/>
      <c r="AH320" s="187"/>
      <c r="AI320" s="187"/>
      <c r="AJ320" s="187"/>
      <c r="AK320" s="93"/>
      <c r="AL320" s="94"/>
      <c r="AM320" s="95"/>
      <c r="AN320" s="96"/>
      <c r="AO320" s="70"/>
      <c r="AP320" s="70"/>
      <c r="AQ320" s="70"/>
      <c r="AR320" s="98"/>
      <c r="AS320" s="98"/>
      <c r="AT320" s="98"/>
      <c r="AU320" s="98"/>
      <c r="AV320" s="98"/>
      <c r="AW320" s="98"/>
      <c r="AX320" s="98"/>
      <c r="AY320" s="99"/>
      <c r="AZ320" s="99"/>
      <c r="BA320" s="73"/>
    </row>
    <row r="321" customFormat="false" ht="12.75" hidden="false" customHeight="true" outlineLevel="0" collapsed="false">
      <c r="A321" s="57" t="n">
        <v>78</v>
      </c>
      <c r="B321" s="58" t="str">
        <f aca="false">IFERROR(VLOOKUP($C321,Списки!$A$1:$C$3999,2,0),"")</f>
        <v/>
      </c>
      <c r="C321" s="102"/>
      <c r="D321" s="60" t="str">
        <f aca="false">IFERROR(VLOOKUP($C321,Списки!$A$1:$C$3999,3,0),"")</f>
        <v/>
      </c>
      <c r="E321" s="92"/>
      <c r="F321" s="61" t="str">
        <f aca="false">VLOOKUP(F$11,Графік!$I$5:$L$32,3,0)</f>
        <v>Р</v>
      </c>
      <c r="G321" s="62" t="str">
        <f aca="false">VLOOKUP(G$11,Графік!$I$5:$L$32,3,0)</f>
        <v>Р</v>
      </c>
      <c r="H321" s="62" t="str">
        <f aca="false">VLOOKUP(H$11,Графік!$I$5:$L$32,3,0)</f>
        <v>Р</v>
      </c>
      <c r="I321" s="62" t="str">
        <f aca="false">VLOOKUP(I$11,Графік!$I$5:$L$32,3,0)</f>
        <v>Р</v>
      </c>
      <c r="J321" s="62" t="str">
        <f aca="false">VLOOKUP(J$11,Графік!$I$5:$L$32,3,0)</f>
        <v>ВВ</v>
      </c>
      <c r="K321" s="62" t="str">
        <f aca="false">VLOOKUP(K$11,Графік!$I$5:$L$32,3,0)</f>
        <v>ВВ</v>
      </c>
      <c r="L321" s="62" t="str">
        <f aca="false">VLOOKUP(L$11,Графік!$I$5:$L$32,3,0)</f>
        <v>Р</v>
      </c>
      <c r="M321" s="62" t="str">
        <f aca="false">VLOOKUP(M$11,Графік!$I$5:$L$32,3,0)</f>
        <v>Р</v>
      </c>
      <c r="N321" s="62" t="str">
        <f aca="false">VLOOKUP(N$11,Графік!$I$5:$L$32,3,0)</f>
        <v>Р</v>
      </c>
      <c r="O321" s="62" t="str">
        <f aca="false">VLOOKUP(O$11,Графік!$I$5:$L$32,3,0)</f>
        <v>Р</v>
      </c>
      <c r="P321" s="62" t="str">
        <f aca="false">VLOOKUP(P$11,Графік!$I$5:$L$32,3,0)</f>
        <v>ВВ</v>
      </c>
      <c r="Q321" s="62" t="str">
        <f aca="false">VLOOKUP(Q$11,Графік!$I$5:$L$32,3,0)</f>
        <v>ВВ</v>
      </c>
      <c r="R321" s="62" t="str">
        <f aca="false">VLOOKUP(R$11,Графік!$I$5:$L$32,3,0)</f>
        <v>Р</v>
      </c>
      <c r="S321" s="62" t="str">
        <f aca="false">VLOOKUP(S$11,Графік!$I$5:$L$32,3,0)</f>
        <v>Р</v>
      </c>
      <c r="T321" s="62" t="str">
        <f aca="false">VLOOKUP(T$11,Графік!$I$5:$L$32,3,0)</f>
        <v>Р</v>
      </c>
      <c r="U321" s="62" t="str">
        <f aca="false">VLOOKUP(U$11,Графік!$I$5:$L$32,3,0)</f>
        <v>Р</v>
      </c>
      <c r="V321" s="62" t="str">
        <f aca="false">VLOOKUP(V$11,Графік!$I$5:$L$32,3,0)</f>
        <v>ВВ</v>
      </c>
      <c r="W321" s="62" t="str">
        <f aca="false">VLOOKUP(W$11,Графік!$I$5:$L$32,3,0)</f>
        <v>ВВ</v>
      </c>
      <c r="X321" s="62" t="str">
        <f aca="false">VLOOKUP(X$11,Графік!$I$5:$L$32,3,0)</f>
        <v>Р</v>
      </c>
      <c r="Y321" s="62" t="str">
        <f aca="false">VLOOKUP(Y$11,Графік!$I$5:$L$32,3,0)</f>
        <v>Р</v>
      </c>
      <c r="Z321" s="62" t="str">
        <f aca="false">VLOOKUP(Z$11,Графік!$I$5:$L$32,3,0)</f>
        <v>Р</v>
      </c>
      <c r="AA321" s="62" t="str">
        <f aca="false">VLOOKUP(AA$11,Графік!$I$5:$L$32,3,0)</f>
        <v>Р</v>
      </c>
      <c r="AB321" s="62" t="str">
        <f aca="false">VLOOKUP(AB$11,Графік!$I$5:$L$32,3,0)</f>
        <v>ВВ</v>
      </c>
      <c r="AC321" s="62" t="str">
        <f aca="false">VLOOKUP(AC$11,Графік!$I$5:$L$32,3,0)</f>
        <v>ВВ</v>
      </c>
      <c r="AD321" s="62" t="str">
        <f aca="false">VLOOKUP(AD$11,Графік!$I$5:$L$32,3,0)</f>
        <v>Р</v>
      </c>
      <c r="AE321" s="62" t="str">
        <f aca="false">VLOOKUP(AE$11,Графік!$I$5:$L$32,3,0)</f>
        <v>Р</v>
      </c>
      <c r="AF321" s="62" t="str">
        <f aca="false">VLOOKUP(AF$11,Графік!$I$5:$L$32,3,0)</f>
        <v>Р</v>
      </c>
      <c r="AG321" s="62" t="str">
        <f aca="false">VLOOKUP(AG$11,Графік!$I$5:$L$32,3,0)</f>
        <v>Р</v>
      </c>
      <c r="AH321" s="62"/>
      <c r="AI321" s="62"/>
      <c r="AJ321" s="62"/>
      <c r="AK321" s="93" t="n">
        <f aca="false">SUMIF($F321:$AJ324,"Р",$F322:$AJ322)</f>
        <v>160</v>
      </c>
      <c r="AL321" s="94" t="n">
        <f aca="false">SUMIF($F323:$AJ324,"НУ",$F324:$AJ324)</f>
        <v>0</v>
      </c>
      <c r="AM321" s="95" t="n">
        <f aca="false">SUMIF(F321:AJ324,"РВ",F322:AJ322)</f>
        <v>0</v>
      </c>
      <c r="AN321" s="96" t="n">
        <f aca="false">AK321+AL321+AM321</f>
        <v>160</v>
      </c>
      <c r="AO321" s="70" t="n">
        <f aca="false">COUNTIF($F321:$AJ324,"=Р")</f>
        <v>20</v>
      </c>
      <c r="AP321" s="97" t="n">
        <f aca="false">COUNTIF($F321:$AJ324,"=ВВ")</f>
        <v>8</v>
      </c>
      <c r="AQ321" s="97" t="n">
        <f aca="false">COUNTIF($F321:$AJ324,"=В")</f>
        <v>0</v>
      </c>
      <c r="AR321" s="98" t="n">
        <f aca="false">COUNTIF($F321:$AJ324,"=НА")</f>
        <v>0</v>
      </c>
      <c r="AS321" s="98" t="n">
        <f aca="false">COUNTIF(F321:AJ324,"=ТН")</f>
        <v>0</v>
      </c>
      <c r="AT321" s="98" t="n">
        <f aca="false">COUNTIF($F321:$AJ324,"=ВД")</f>
        <v>0</v>
      </c>
      <c r="AU321" s="98" t="n">
        <f aca="false">COUNTIF($F321:$AJ324,"=ВП")</f>
        <v>0</v>
      </c>
      <c r="AV321" s="98" t="n">
        <f aca="false">COUNTIF($F321:$AJ324,"=ДД")</f>
        <v>0</v>
      </c>
      <c r="AW321" s="98" t="n">
        <f aca="false">COUNTIF($F321:$AJ324,"=П")</f>
        <v>0</v>
      </c>
      <c r="AX321" s="98" t="n">
        <f aca="false">COUNTIF($F321:$AJ324,"=ПР")</f>
        <v>0</v>
      </c>
      <c r="AY321" s="99" t="n">
        <f aca="false">COUNTIF($F321:$AJ324,"=І")</f>
        <v>0</v>
      </c>
      <c r="AZ321" s="99" t="n">
        <f aca="false">COUNTIF($F321:$AJ324,"=НЗ")</f>
        <v>0</v>
      </c>
      <c r="BA321" s="73" t="str">
        <f aca="false">IF(C321&gt;1,Графік!$L$36,"")</f>
        <v/>
      </c>
    </row>
    <row r="322" customFormat="false" ht="12.75" hidden="false" customHeight="true" outlineLevel="0" collapsed="false">
      <c r="A322" s="57"/>
      <c r="B322" s="58"/>
      <c r="C322" s="102"/>
      <c r="D322" s="60"/>
      <c r="E322" s="100"/>
      <c r="F322" s="75" t="n">
        <f aca="false">IF(F321="Р",8,"")</f>
        <v>8</v>
      </c>
      <c r="G322" s="170" t="n">
        <f aca="false">IF(G321="Р",8,"")</f>
        <v>8</v>
      </c>
      <c r="H322" s="170" t="n">
        <f aca="false">IF(H321="Р",8,"")</f>
        <v>8</v>
      </c>
      <c r="I322" s="170" t="n">
        <f aca="false">IF(I321="Р",8,"")</f>
        <v>8</v>
      </c>
      <c r="J322" s="170" t="str">
        <f aca="false">IF(J321="Р",8,"")</f>
        <v/>
      </c>
      <c r="K322" s="170" t="str">
        <f aca="false">IF(K321="Р",8,"")</f>
        <v/>
      </c>
      <c r="L322" s="170" t="n">
        <f aca="false">IF(L321="Р",8,"")</f>
        <v>8</v>
      </c>
      <c r="M322" s="170" t="n">
        <f aca="false">IF(M321="Р",8,"")</f>
        <v>8</v>
      </c>
      <c r="N322" s="170" t="n">
        <f aca="false">IF(N321="Р",8,"")</f>
        <v>8</v>
      </c>
      <c r="O322" s="170" t="n">
        <f aca="false">IF(O321="Р",8,"")</f>
        <v>8</v>
      </c>
      <c r="P322" s="170" t="str">
        <f aca="false">IF(P321="Р",8,"")</f>
        <v/>
      </c>
      <c r="Q322" s="170" t="str">
        <f aca="false">IF(Q321="Р",8,"")</f>
        <v/>
      </c>
      <c r="R322" s="170" t="n">
        <f aca="false">IF(R321="Р",8,"")</f>
        <v>8</v>
      </c>
      <c r="S322" s="170" t="n">
        <f aca="false">IF(S321="Р",8,"")</f>
        <v>8</v>
      </c>
      <c r="T322" s="170" t="n">
        <f aca="false">IF(T321="Р",8,"")</f>
        <v>8</v>
      </c>
      <c r="U322" s="170" t="n">
        <f aca="false">IF(U321="Р",8,"")</f>
        <v>8</v>
      </c>
      <c r="V322" s="170" t="str">
        <f aca="false">IF(V321="Р",8,"")</f>
        <v/>
      </c>
      <c r="W322" s="170" t="str">
        <f aca="false">IF(W321="Р",8,"")</f>
        <v/>
      </c>
      <c r="X322" s="170" t="n">
        <f aca="false">IF(X321="Р",8,"")</f>
        <v>8</v>
      </c>
      <c r="Y322" s="170" t="n">
        <f aca="false">IF(Y321="Р",8,"")</f>
        <v>8</v>
      </c>
      <c r="Z322" s="170" t="n">
        <f aca="false">IF(Z321="Р",8,"")</f>
        <v>8</v>
      </c>
      <c r="AA322" s="170" t="n">
        <f aca="false">IF(AA321="Р",8,"")</f>
        <v>8</v>
      </c>
      <c r="AB322" s="170" t="str">
        <f aca="false">IF(AB321="Р",8,"")</f>
        <v/>
      </c>
      <c r="AC322" s="170" t="str">
        <f aca="false">IF(AC321="Р",8,"")</f>
        <v/>
      </c>
      <c r="AD322" s="170" t="n">
        <f aca="false">IF(AD321="Р",8,"")</f>
        <v>8</v>
      </c>
      <c r="AE322" s="170" t="n">
        <f aca="false">IF(AE321="Р",8,"")</f>
        <v>8</v>
      </c>
      <c r="AF322" s="170" t="n">
        <f aca="false">IF(AF321="Р",8,"")</f>
        <v>8</v>
      </c>
      <c r="AG322" s="170" t="n">
        <f aca="false">IF(AG321="Р",8,"")</f>
        <v>8</v>
      </c>
      <c r="AH322" s="170"/>
      <c r="AI322" s="170"/>
      <c r="AJ322" s="170"/>
      <c r="AK322" s="93"/>
      <c r="AL322" s="94"/>
      <c r="AM322" s="95"/>
      <c r="AN322" s="96"/>
      <c r="AO322" s="70"/>
      <c r="AP322" s="70"/>
      <c r="AQ322" s="70"/>
      <c r="AR322" s="98"/>
      <c r="AS322" s="98"/>
      <c r="AT322" s="98"/>
      <c r="AU322" s="98"/>
      <c r="AV322" s="98"/>
      <c r="AW322" s="98"/>
      <c r="AX322" s="98"/>
      <c r="AY322" s="99"/>
      <c r="AZ322" s="99"/>
      <c r="BA322" s="73"/>
    </row>
    <row r="323" customFormat="false" ht="12.75" hidden="false" customHeight="true" outlineLevel="0" collapsed="false">
      <c r="A323" s="57"/>
      <c r="B323" s="58"/>
      <c r="C323" s="102"/>
      <c r="D323" s="60"/>
      <c r="E323" s="100"/>
      <c r="F323" s="81" t="str">
        <f aca="false">IF(F324&gt;0,"НУ","")</f>
        <v/>
      </c>
      <c r="G323" s="183" t="str">
        <f aca="false">IF(G324&gt;0,"НУ","")</f>
        <v/>
      </c>
      <c r="H323" s="183" t="str">
        <f aca="false">IF(H324&gt;0,"НУ","")</f>
        <v/>
      </c>
      <c r="I323" s="183" t="str">
        <f aca="false">IF(I324&gt;0,"НУ","")</f>
        <v/>
      </c>
      <c r="J323" s="183" t="str">
        <f aca="false">IF(J324&gt;0,"НУ","")</f>
        <v/>
      </c>
      <c r="K323" s="183" t="str">
        <f aca="false">IF(K324&gt;0,"НУ","")</f>
        <v/>
      </c>
      <c r="L323" s="183" t="str">
        <f aca="false">IF(L324&gt;0,"НУ","")</f>
        <v/>
      </c>
      <c r="M323" s="183" t="str">
        <f aca="false">IF(M324&gt;0,"НУ","")</f>
        <v/>
      </c>
      <c r="N323" s="183" t="str">
        <f aca="false">IF(N324&gt;0,"НУ","")</f>
        <v/>
      </c>
      <c r="O323" s="183" t="str">
        <f aca="false">IF(O324&gt;0,"НУ","")</f>
        <v/>
      </c>
      <c r="P323" s="183" t="str">
        <f aca="false">IF(P324&gt;0,"НУ","")</f>
        <v/>
      </c>
      <c r="Q323" s="183" t="str">
        <f aca="false">IF(Q324&gt;0,"НУ","")</f>
        <v/>
      </c>
      <c r="R323" s="183" t="str">
        <f aca="false">IF(R324&gt;0,"НУ","")</f>
        <v/>
      </c>
      <c r="S323" s="183" t="str">
        <f aca="false">IF(S324&gt;0,"НУ","")</f>
        <v/>
      </c>
      <c r="T323" s="183" t="str">
        <f aca="false">IF(T324&gt;0,"НУ","")</f>
        <v/>
      </c>
      <c r="U323" s="183" t="str">
        <f aca="false">IF(U324&gt;0,"НУ","")</f>
        <v/>
      </c>
      <c r="V323" s="183" t="str">
        <f aca="false">IF(V324&gt;0,"НУ","")</f>
        <v/>
      </c>
      <c r="W323" s="183" t="str">
        <f aca="false">IF(W324&gt;0,"НУ","")</f>
        <v/>
      </c>
      <c r="X323" s="183" t="str">
        <f aca="false">IF(X324&gt;0,"НУ","")</f>
        <v/>
      </c>
      <c r="Y323" s="183" t="str">
        <f aca="false">IF(Y324&gt;0,"НУ","")</f>
        <v/>
      </c>
      <c r="Z323" s="183" t="str">
        <f aca="false">IF(Z324&gt;0,"НУ","")</f>
        <v/>
      </c>
      <c r="AA323" s="183" t="str">
        <f aca="false">IF(AA324&gt;0,"НУ","")</f>
        <v/>
      </c>
      <c r="AB323" s="183" t="str">
        <f aca="false">IF(AB324&gt;0,"НУ","")</f>
        <v/>
      </c>
      <c r="AC323" s="183" t="str">
        <f aca="false">IF(AC324&gt;0,"НУ","")</f>
        <v/>
      </c>
      <c r="AD323" s="183" t="str">
        <f aca="false">IF(AD324&gt;0,"НУ","")</f>
        <v/>
      </c>
      <c r="AE323" s="183" t="str">
        <f aca="false">IF(AE324&gt;0,"НУ","")</f>
        <v/>
      </c>
      <c r="AF323" s="183" t="str">
        <f aca="false">IF(AF324&gt;0,"НУ","")</f>
        <v/>
      </c>
      <c r="AG323" s="183" t="str">
        <f aca="false">IF(AG324&gt;0,"НУ","")</f>
        <v/>
      </c>
      <c r="AH323" s="183" t="str">
        <f aca="false">IF(AH324&gt;0,"НУ","")</f>
        <v/>
      </c>
      <c r="AI323" s="183" t="str">
        <f aca="false">IF(AI324&gt;0,"НУ","")</f>
        <v/>
      </c>
      <c r="AJ323" s="183" t="str">
        <f aca="false">IF(AJ324&gt;0,"НУ","")</f>
        <v/>
      </c>
      <c r="AK323" s="93"/>
      <c r="AL323" s="94"/>
      <c r="AM323" s="95"/>
      <c r="AN323" s="96"/>
      <c r="AO323" s="70"/>
      <c r="AP323" s="70"/>
      <c r="AQ323" s="70"/>
      <c r="AR323" s="98"/>
      <c r="AS323" s="98"/>
      <c r="AT323" s="98"/>
      <c r="AU323" s="98"/>
      <c r="AV323" s="98"/>
      <c r="AW323" s="98"/>
      <c r="AX323" s="98"/>
      <c r="AY323" s="99"/>
      <c r="AZ323" s="99"/>
      <c r="BA323" s="73"/>
    </row>
    <row r="324" customFormat="false" ht="13.5" hidden="false" customHeight="true" outlineLevel="0" collapsed="false">
      <c r="A324" s="57"/>
      <c r="B324" s="58"/>
      <c r="C324" s="102"/>
      <c r="D324" s="60"/>
      <c r="E324" s="101"/>
      <c r="F324" s="87"/>
      <c r="G324" s="187"/>
      <c r="H324" s="187"/>
      <c r="I324" s="187"/>
      <c r="J324" s="187"/>
      <c r="K324" s="187"/>
      <c r="L324" s="187"/>
      <c r="M324" s="187"/>
      <c r="N324" s="187"/>
      <c r="O324" s="187"/>
      <c r="P324" s="187"/>
      <c r="Q324" s="187"/>
      <c r="R324" s="187"/>
      <c r="S324" s="187"/>
      <c r="T324" s="187"/>
      <c r="U324" s="187"/>
      <c r="V324" s="187"/>
      <c r="W324" s="187"/>
      <c r="X324" s="187"/>
      <c r="Y324" s="187"/>
      <c r="Z324" s="187"/>
      <c r="AA324" s="187"/>
      <c r="AB324" s="187"/>
      <c r="AC324" s="187"/>
      <c r="AD324" s="187"/>
      <c r="AE324" s="187"/>
      <c r="AF324" s="187"/>
      <c r="AG324" s="187"/>
      <c r="AH324" s="187"/>
      <c r="AI324" s="187"/>
      <c r="AJ324" s="187"/>
      <c r="AK324" s="93"/>
      <c r="AL324" s="94"/>
      <c r="AM324" s="95"/>
      <c r="AN324" s="96"/>
      <c r="AO324" s="70"/>
      <c r="AP324" s="70"/>
      <c r="AQ324" s="70"/>
      <c r="AR324" s="98"/>
      <c r="AS324" s="98"/>
      <c r="AT324" s="98"/>
      <c r="AU324" s="98"/>
      <c r="AV324" s="98"/>
      <c r="AW324" s="98"/>
      <c r="AX324" s="98"/>
      <c r="AY324" s="99"/>
      <c r="AZ324" s="99"/>
      <c r="BA324" s="73"/>
    </row>
    <row r="325" customFormat="false" ht="12.75" hidden="false" customHeight="true" outlineLevel="0" collapsed="false">
      <c r="A325" s="57" t="n">
        <v>79</v>
      </c>
      <c r="B325" s="58" t="str">
        <f aca="false">IFERROR(VLOOKUP($C325,Списки!$A$1:$C$3999,2,0),"")</f>
        <v/>
      </c>
      <c r="C325" s="102"/>
      <c r="D325" s="60" t="str">
        <f aca="false">IFERROR(VLOOKUP($C325,Списки!$A$1:$C$3999,3,0),"")</f>
        <v/>
      </c>
      <c r="E325" s="92"/>
      <c r="F325" s="61" t="str">
        <f aca="false">VLOOKUP(F$11,Графік!$I$5:$L$32,3,0)</f>
        <v>Р</v>
      </c>
      <c r="G325" s="62" t="str">
        <f aca="false">VLOOKUP(G$11,Графік!$I$5:$L$32,3,0)</f>
        <v>Р</v>
      </c>
      <c r="H325" s="62" t="str">
        <f aca="false">VLOOKUP(H$11,Графік!$I$5:$L$32,3,0)</f>
        <v>Р</v>
      </c>
      <c r="I325" s="62" t="str">
        <f aca="false">VLOOKUP(I$11,Графік!$I$5:$L$32,3,0)</f>
        <v>Р</v>
      </c>
      <c r="J325" s="62" t="str">
        <f aca="false">VLOOKUP(J$11,Графік!$I$5:$L$32,3,0)</f>
        <v>ВВ</v>
      </c>
      <c r="K325" s="62" t="str">
        <f aca="false">VLOOKUP(K$11,Графік!$I$5:$L$32,3,0)</f>
        <v>ВВ</v>
      </c>
      <c r="L325" s="62" t="str">
        <f aca="false">VLOOKUP(L$11,Графік!$I$5:$L$32,3,0)</f>
        <v>Р</v>
      </c>
      <c r="M325" s="62" t="str">
        <f aca="false">VLOOKUP(M$11,Графік!$I$5:$L$32,3,0)</f>
        <v>Р</v>
      </c>
      <c r="N325" s="62" t="str">
        <f aca="false">VLOOKUP(N$11,Графік!$I$5:$L$32,3,0)</f>
        <v>Р</v>
      </c>
      <c r="O325" s="62" t="str">
        <f aca="false">VLOOKUP(O$11,Графік!$I$5:$L$32,3,0)</f>
        <v>Р</v>
      </c>
      <c r="P325" s="62" t="str">
        <f aca="false">VLOOKUP(P$11,Графік!$I$5:$L$32,3,0)</f>
        <v>ВВ</v>
      </c>
      <c r="Q325" s="62" t="str">
        <f aca="false">VLOOKUP(Q$11,Графік!$I$5:$L$32,3,0)</f>
        <v>ВВ</v>
      </c>
      <c r="R325" s="62" t="str">
        <f aca="false">VLOOKUP(R$11,Графік!$I$5:$L$32,3,0)</f>
        <v>Р</v>
      </c>
      <c r="S325" s="62" t="str">
        <f aca="false">VLOOKUP(S$11,Графік!$I$5:$L$32,3,0)</f>
        <v>Р</v>
      </c>
      <c r="T325" s="62" t="str">
        <f aca="false">VLOOKUP(T$11,Графік!$I$5:$L$32,3,0)</f>
        <v>Р</v>
      </c>
      <c r="U325" s="62" t="str">
        <f aca="false">VLOOKUP(U$11,Графік!$I$5:$L$32,3,0)</f>
        <v>Р</v>
      </c>
      <c r="V325" s="62" t="str">
        <f aca="false">VLOOKUP(V$11,Графік!$I$5:$L$32,3,0)</f>
        <v>ВВ</v>
      </c>
      <c r="W325" s="62" t="str">
        <f aca="false">VLOOKUP(W$11,Графік!$I$5:$L$32,3,0)</f>
        <v>ВВ</v>
      </c>
      <c r="X325" s="62" t="str">
        <f aca="false">VLOOKUP(X$11,Графік!$I$5:$L$32,3,0)</f>
        <v>Р</v>
      </c>
      <c r="Y325" s="62" t="str">
        <f aca="false">VLOOKUP(Y$11,Графік!$I$5:$L$32,3,0)</f>
        <v>Р</v>
      </c>
      <c r="Z325" s="62" t="str">
        <f aca="false">VLOOKUP(Z$11,Графік!$I$5:$L$32,3,0)</f>
        <v>Р</v>
      </c>
      <c r="AA325" s="62" t="str">
        <f aca="false">VLOOKUP(AA$11,Графік!$I$5:$L$32,3,0)</f>
        <v>Р</v>
      </c>
      <c r="AB325" s="62" t="str">
        <f aca="false">VLOOKUP(AB$11,Графік!$I$5:$L$32,3,0)</f>
        <v>ВВ</v>
      </c>
      <c r="AC325" s="62" t="str">
        <f aca="false">VLOOKUP(AC$11,Графік!$I$5:$L$32,3,0)</f>
        <v>ВВ</v>
      </c>
      <c r="AD325" s="62" t="str">
        <f aca="false">VLOOKUP(AD$11,Графік!$I$5:$L$32,3,0)</f>
        <v>Р</v>
      </c>
      <c r="AE325" s="62" t="str">
        <f aca="false">VLOOKUP(AE$11,Графік!$I$5:$L$32,3,0)</f>
        <v>Р</v>
      </c>
      <c r="AF325" s="62" t="str">
        <f aca="false">VLOOKUP(AF$11,Графік!$I$5:$L$32,3,0)</f>
        <v>Р</v>
      </c>
      <c r="AG325" s="62" t="str">
        <f aca="false">VLOOKUP(AG$11,Графік!$I$5:$L$32,3,0)</f>
        <v>Р</v>
      </c>
      <c r="AH325" s="62"/>
      <c r="AI325" s="62"/>
      <c r="AJ325" s="62"/>
      <c r="AK325" s="93" t="n">
        <f aca="false">SUMIF($F325:$AJ328,"Р",$F326:$AJ326)</f>
        <v>160</v>
      </c>
      <c r="AL325" s="94" t="n">
        <f aca="false">SUMIF($F327:$AJ328,"НУ",$F328:$AJ328)</f>
        <v>0</v>
      </c>
      <c r="AM325" s="95" t="n">
        <f aca="false">SUMIF(F325:AJ328,"РВ",F326:AJ326)</f>
        <v>0</v>
      </c>
      <c r="AN325" s="96" t="n">
        <f aca="false">AK325+AL325+AM325</f>
        <v>160</v>
      </c>
      <c r="AO325" s="70" t="n">
        <f aca="false">COUNTIF($F325:$AJ328,"=Р")</f>
        <v>20</v>
      </c>
      <c r="AP325" s="97" t="n">
        <f aca="false">COUNTIF($F325:$AJ328,"=ВВ")</f>
        <v>8</v>
      </c>
      <c r="AQ325" s="97" t="n">
        <f aca="false">COUNTIF($F325:$AJ328,"=В")</f>
        <v>0</v>
      </c>
      <c r="AR325" s="98" t="n">
        <f aca="false">COUNTIF($F325:$AJ328,"=НА")</f>
        <v>0</v>
      </c>
      <c r="AS325" s="98" t="n">
        <f aca="false">COUNTIF(F325:AJ328,"=ТН")</f>
        <v>0</v>
      </c>
      <c r="AT325" s="98" t="n">
        <f aca="false">COUNTIF($F325:$AJ328,"=ВД")</f>
        <v>0</v>
      </c>
      <c r="AU325" s="98" t="n">
        <f aca="false">COUNTIF($F325:$AJ328,"=ВП")</f>
        <v>0</v>
      </c>
      <c r="AV325" s="98" t="n">
        <f aca="false">COUNTIF($F325:$AJ328,"=ДД")</f>
        <v>0</v>
      </c>
      <c r="AW325" s="98" t="n">
        <f aca="false">COUNTIF($F325:$AJ328,"=П")</f>
        <v>0</v>
      </c>
      <c r="AX325" s="98" t="n">
        <f aca="false">COUNTIF($F325:$AJ328,"=ПР")</f>
        <v>0</v>
      </c>
      <c r="AY325" s="99" t="n">
        <f aca="false">COUNTIF($F325:$AJ328,"=І")</f>
        <v>0</v>
      </c>
      <c r="AZ325" s="99" t="n">
        <f aca="false">COUNTIF($F325:$AJ328,"=НЗ")</f>
        <v>0</v>
      </c>
      <c r="BA325" s="73" t="str">
        <f aca="false">IF(C325&gt;1,Графік!$L$36,"")</f>
        <v/>
      </c>
    </row>
    <row r="326" customFormat="false" ht="15.75" hidden="false" customHeight="true" outlineLevel="0" collapsed="false">
      <c r="A326" s="57"/>
      <c r="B326" s="58"/>
      <c r="C326" s="102"/>
      <c r="D326" s="60"/>
      <c r="E326" s="100"/>
      <c r="F326" s="75" t="n">
        <f aca="false">IF(F325="Р",8,"")</f>
        <v>8</v>
      </c>
      <c r="G326" s="170" t="n">
        <f aca="false">IF(G325="Р",8,"")</f>
        <v>8</v>
      </c>
      <c r="H326" s="170" t="n">
        <f aca="false">IF(H325="Р",8,"")</f>
        <v>8</v>
      </c>
      <c r="I326" s="170" t="n">
        <f aca="false">IF(I325="Р",8,"")</f>
        <v>8</v>
      </c>
      <c r="J326" s="170" t="str">
        <f aca="false">IF(J325="Р",8,"")</f>
        <v/>
      </c>
      <c r="K326" s="170" t="str">
        <f aca="false">IF(K325="Р",8,"")</f>
        <v/>
      </c>
      <c r="L326" s="170" t="n">
        <f aca="false">IF(L325="Р",8,"")</f>
        <v>8</v>
      </c>
      <c r="M326" s="170" t="n">
        <f aca="false">IF(M325="Р",8,"")</f>
        <v>8</v>
      </c>
      <c r="N326" s="170" t="n">
        <f aca="false">IF(N325="Р",8,"")</f>
        <v>8</v>
      </c>
      <c r="O326" s="170" t="n">
        <f aca="false">IF(O325="Р",8,"")</f>
        <v>8</v>
      </c>
      <c r="P326" s="170" t="str">
        <f aca="false">IF(P325="Р",8,"")</f>
        <v/>
      </c>
      <c r="Q326" s="170" t="str">
        <f aca="false">IF(Q325="Р",8,"")</f>
        <v/>
      </c>
      <c r="R326" s="170" t="n">
        <f aca="false">IF(R325="Р",8,"")</f>
        <v>8</v>
      </c>
      <c r="S326" s="170" t="n">
        <f aca="false">IF(S325="Р",8,"")</f>
        <v>8</v>
      </c>
      <c r="T326" s="170" t="n">
        <f aca="false">IF(T325="Р",8,"")</f>
        <v>8</v>
      </c>
      <c r="U326" s="170" t="n">
        <f aca="false">IF(U325="Р",8,"")</f>
        <v>8</v>
      </c>
      <c r="V326" s="170" t="str">
        <f aca="false">IF(V325="Р",8,"")</f>
        <v/>
      </c>
      <c r="W326" s="170" t="str">
        <f aca="false">IF(W325="Р",8,"")</f>
        <v/>
      </c>
      <c r="X326" s="170" t="n">
        <f aca="false">IF(X325="Р",8,"")</f>
        <v>8</v>
      </c>
      <c r="Y326" s="170" t="n">
        <f aca="false">IF(Y325="Р",8,"")</f>
        <v>8</v>
      </c>
      <c r="Z326" s="170" t="n">
        <f aca="false">IF(Z325="Р",8,"")</f>
        <v>8</v>
      </c>
      <c r="AA326" s="170" t="n">
        <f aca="false">IF(AA325="Р",8,"")</f>
        <v>8</v>
      </c>
      <c r="AB326" s="170" t="str">
        <f aca="false">IF(AB325="Р",8,"")</f>
        <v/>
      </c>
      <c r="AC326" s="170" t="str">
        <f aca="false">IF(AC325="Р",8,"")</f>
        <v/>
      </c>
      <c r="AD326" s="170" t="n">
        <f aca="false">IF(AD325="Р",8,"")</f>
        <v>8</v>
      </c>
      <c r="AE326" s="170" t="n">
        <f aca="false">IF(AE325="Р",8,"")</f>
        <v>8</v>
      </c>
      <c r="AF326" s="170" t="n">
        <f aca="false">IF(AF325="Р",8,"")</f>
        <v>8</v>
      </c>
      <c r="AG326" s="170" t="n">
        <f aca="false">IF(AG325="Р",8,"")</f>
        <v>8</v>
      </c>
      <c r="AH326" s="170"/>
      <c r="AI326" s="170"/>
      <c r="AJ326" s="170"/>
      <c r="AK326" s="93"/>
      <c r="AL326" s="94"/>
      <c r="AM326" s="95"/>
      <c r="AN326" s="96"/>
      <c r="AO326" s="70"/>
      <c r="AP326" s="70"/>
      <c r="AQ326" s="70"/>
      <c r="AR326" s="98"/>
      <c r="AS326" s="98"/>
      <c r="AT326" s="98"/>
      <c r="AU326" s="98"/>
      <c r="AV326" s="98"/>
      <c r="AW326" s="98"/>
      <c r="AX326" s="98"/>
      <c r="AY326" s="99"/>
      <c r="AZ326" s="99"/>
      <c r="BA326" s="73"/>
    </row>
    <row r="327" customFormat="false" ht="12.75" hidden="false" customHeight="true" outlineLevel="0" collapsed="false">
      <c r="A327" s="57"/>
      <c r="B327" s="58"/>
      <c r="C327" s="102"/>
      <c r="D327" s="60"/>
      <c r="E327" s="100"/>
      <c r="F327" s="81" t="str">
        <f aca="false">IF(F328&gt;0,"НУ","")</f>
        <v/>
      </c>
      <c r="G327" s="183" t="str">
        <f aca="false">IF(G328&gt;0,"НУ","")</f>
        <v/>
      </c>
      <c r="H327" s="183" t="str">
        <f aca="false">IF(H328&gt;0,"НУ","")</f>
        <v/>
      </c>
      <c r="I327" s="183" t="str">
        <f aca="false">IF(I328&gt;0,"НУ","")</f>
        <v/>
      </c>
      <c r="J327" s="183" t="str">
        <f aca="false">IF(J328&gt;0,"НУ","")</f>
        <v/>
      </c>
      <c r="K327" s="183" t="str">
        <f aca="false">IF(K328&gt;0,"НУ","")</f>
        <v/>
      </c>
      <c r="L327" s="183" t="str">
        <f aca="false">IF(L328&gt;0,"НУ","")</f>
        <v/>
      </c>
      <c r="M327" s="183" t="str">
        <f aca="false">IF(M328&gt;0,"НУ","")</f>
        <v/>
      </c>
      <c r="N327" s="183" t="str">
        <f aca="false">IF(N328&gt;0,"НУ","")</f>
        <v/>
      </c>
      <c r="O327" s="183" t="str">
        <f aca="false">IF(O328&gt;0,"НУ","")</f>
        <v/>
      </c>
      <c r="P327" s="183" t="str">
        <f aca="false">IF(P328&gt;0,"НУ","")</f>
        <v/>
      </c>
      <c r="Q327" s="183" t="str">
        <f aca="false">IF(Q328&gt;0,"НУ","")</f>
        <v/>
      </c>
      <c r="R327" s="183" t="str">
        <f aca="false">IF(R328&gt;0,"НУ","")</f>
        <v/>
      </c>
      <c r="S327" s="183" t="str">
        <f aca="false">IF(S328&gt;0,"НУ","")</f>
        <v/>
      </c>
      <c r="T327" s="183" t="str">
        <f aca="false">IF(T328&gt;0,"НУ","")</f>
        <v/>
      </c>
      <c r="U327" s="183" t="str">
        <f aca="false">IF(U328&gt;0,"НУ","")</f>
        <v/>
      </c>
      <c r="V327" s="183" t="str">
        <f aca="false">IF(V328&gt;0,"НУ","")</f>
        <v/>
      </c>
      <c r="W327" s="183" t="str">
        <f aca="false">IF(W328&gt;0,"НУ","")</f>
        <v/>
      </c>
      <c r="X327" s="183" t="str">
        <f aca="false">IF(X328&gt;0,"НУ","")</f>
        <v/>
      </c>
      <c r="Y327" s="183" t="str">
        <f aca="false">IF(Y328&gt;0,"НУ","")</f>
        <v/>
      </c>
      <c r="Z327" s="183" t="str">
        <f aca="false">IF(Z328&gt;0,"НУ","")</f>
        <v/>
      </c>
      <c r="AA327" s="183" t="str">
        <f aca="false">IF(AA328&gt;0,"НУ","")</f>
        <v/>
      </c>
      <c r="AB327" s="183" t="str">
        <f aca="false">IF(AB328&gt;0,"НУ","")</f>
        <v/>
      </c>
      <c r="AC327" s="183" t="str">
        <f aca="false">IF(AC328&gt;0,"НУ","")</f>
        <v/>
      </c>
      <c r="AD327" s="183" t="str">
        <f aca="false">IF(AD328&gt;0,"НУ","")</f>
        <v/>
      </c>
      <c r="AE327" s="183" t="str">
        <f aca="false">IF(AE328&gt;0,"НУ","")</f>
        <v/>
      </c>
      <c r="AF327" s="183" t="str">
        <f aca="false">IF(AF328&gt;0,"НУ","")</f>
        <v/>
      </c>
      <c r="AG327" s="183" t="str">
        <f aca="false">IF(AG328&gt;0,"НУ","")</f>
        <v/>
      </c>
      <c r="AH327" s="183" t="str">
        <f aca="false">IF(AH328&gt;0,"НУ","")</f>
        <v/>
      </c>
      <c r="AI327" s="183" t="str">
        <f aca="false">IF(AI328&gt;0,"НУ","")</f>
        <v/>
      </c>
      <c r="AJ327" s="183" t="str">
        <f aca="false">IF(AJ328&gt;0,"НУ","")</f>
        <v/>
      </c>
      <c r="AK327" s="93"/>
      <c r="AL327" s="94"/>
      <c r="AM327" s="95"/>
      <c r="AN327" s="96"/>
      <c r="AO327" s="70"/>
      <c r="AP327" s="70"/>
      <c r="AQ327" s="70"/>
      <c r="AR327" s="98"/>
      <c r="AS327" s="98"/>
      <c r="AT327" s="98"/>
      <c r="AU327" s="98"/>
      <c r="AV327" s="98"/>
      <c r="AW327" s="98"/>
      <c r="AX327" s="98"/>
      <c r="AY327" s="99"/>
      <c r="AZ327" s="99"/>
      <c r="BA327" s="73"/>
    </row>
    <row r="328" customFormat="false" ht="13.5" hidden="false" customHeight="true" outlineLevel="0" collapsed="false">
      <c r="A328" s="57"/>
      <c r="B328" s="58"/>
      <c r="C328" s="102"/>
      <c r="D328" s="60"/>
      <c r="E328" s="101"/>
      <c r="F328" s="87"/>
      <c r="G328" s="187"/>
      <c r="H328" s="187"/>
      <c r="I328" s="187"/>
      <c r="J328" s="187"/>
      <c r="K328" s="187"/>
      <c r="L328" s="187"/>
      <c r="M328" s="187"/>
      <c r="N328" s="187"/>
      <c r="O328" s="187"/>
      <c r="P328" s="187"/>
      <c r="Q328" s="187"/>
      <c r="R328" s="187"/>
      <c r="S328" s="187"/>
      <c r="T328" s="187"/>
      <c r="U328" s="187"/>
      <c r="V328" s="187"/>
      <c r="W328" s="187"/>
      <c r="X328" s="187"/>
      <c r="Y328" s="187"/>
      <c r="Z328" s="187"/>
      <c r="AA328" s="187"/>
      <c r="AB328" s="187"/>
      <c r="AC328" s="187"/>
      <c r="AD328" s="187"/>
      <c r="AE328" s="187"/>
      <c r="AF328" s="187"/>
      <c r="AG328" s="187"/>
      <c r="AH328" s="187"/>
      <c r="AI328" s="187"/>
      <c r="AJ328" s="187"/>
      <c r="AK328" s="93"/>
      <c r="AL328" s="94"/>
      <c r="AM328" s="95"/>
      <c r="AN328" s="96"/>
      <c r="AO328" s="70"/>
      <c r="AP328" s="70"/>
      <c r="AQ328" s="70"/>
      <c r="AR328" s="98"/>
      <c r="AS328" s="98"/>
      <c r="AT328" s="98"/>
      <c r="AU328" s="98"/>
      <c r="AV328" s="98"/>
      <c r="AW328" s="98"/>
      <c r="AX328" s="98"/>
      <c r="AY328" s="99"/>
      <c r="AZ328" s="99"/>
      <c r="BA328" s="73"/>
    </row>
    <row r="329" customFormat="false" ht="12.75" hidden="false" customHeight="true" outlineLevel="0" collapsed="false">
      <c r="A329" s="57" t="n">
        <v>80</v>
      </c>
      <c r="B329" s="58" t="str">
        <f aca="false">IFERROR(VLOOKUP($C329,Списки!$A$1:$C$3999,2,0),"")</f>
        <v/>
      </c>
      <c r="C329" s="102"/>
      <c r="D329" s="60" t="str">
        <f aca="false">IFERROR(VLOOKUP($C329,Списки!$A$1:$C$3999,3,0),"")</f>
        <v/>
      </c>
      <c r="E329" s="92"/>
      <c r="F329" s="61" t="str">
        <f aca="false">VLOOKUP(F$11,Графік!$I$5:$L$32,3,0)</f>
        <v>Р</v>
      </c>
      <c r="G329" s="62" t="str">
        <f aca="false">VLOOKUP(G$11,Графік!$I$5:$L$32,3,0)</f>
        <v>Р</v>
      </c>
      <c r="H329" s="62" t="str">
        <f aca="false">VLOOKUP(H$11,Графік!$I$5:$L$32,3,0)</f>
        <v>Р</v>
      </c>
      <c r="I329" s="62" t="str">
        <f aca="false">VLOOKUP(I$11,Графік!$I$5:$L$32,3,0)</f>
        <v>Р</v>
      </c>
      <c r="J329" s="62" t="str">
        <f aca="false">VLOOKUP(J$11,Графік!$I$5:$L$32,3,0)</f>
        <v>ВВ</v>
      </c>
      <c r="K329" s="62" t="str">
        <f aca="false">VLOOKUP(K$11,Графік!$I$5:$L$32,3,0)</f>
        <v>ВВ</v>
      </c>
      <c r="L329" s="62" t="str">
        <f aca="false">VLOOKUP(L$11,Графік!$I$5:$L$32,3,0)</f>
        <v>Р</v>
      </c>
      <c r="M329" s="62" t="str">
        <f aca="false">VLOOKUP(M$11,Графік!$I$5:$L$32,3,0)</f>
        <v>Р</v>
      </c>
      <c r="N329" s="62" t="str">
        <f aca="false">VLOOKUP(N$11,Графік!$I$5:$L$32,3,0)</f>
        <v>Р</v>
      </c>
      <c r="O329" s="62" t="str">
        <f aca="false">VLOOKUP(O$11,Графік!$I$5:$L$32,3,0)</f>
        <v>Р</v>
      </c>
      <c r="P329" s="62" t="str">
        <f aca="false">VLOOKUP(P$11,Графік!$I$5:$L$32,3,0)</f>
        <v>ВВ</v>
      </c>
      <c r="Q329" s="62" t="str">
        <f aca="false">VLOOKUP(Q$11,Графік!$I$5:$L$32,3,0)</f>
        <v>ВВ</v>
      </c>
      <c r="R329" s="62" t="str">
        <f aca="false">VLOOKUP(R$11,Графік!$I$5:$L$32,3,0)</f>
        <v>Р</v>
      </c>
      <c r="S329" s="62" t="str">
        <f aca="false">VLOOKUP(S$11,Графік!$I$5:$L$32,3,0)</f>
        <v>Р</v>
      </c>
      <c r="T329" s="62" t="str">
        <f aca="false">VLOOKUP(T$11,Графік!$I$5:$L$32,3,0)</f>
        <v>Р</v>
      </c>
      <c r="U329" s="62" t="str">
        <f aca="false">VLOOKUP(U$11,Графік!$I$5:$L$32,3,0)</f>
        <v>Р</v>
      </c>
      <c r="V329" s="62" t="str">
        <f aca="false">VLOOKUP(V$11,Графік!$I$5:$L$32,3,0)</f>
        <v>ВВ</v>
      </c>
      <c r="W329" s="62" t="str">
        <f aca="false">VLOOKUP(W$11,Графік!$I$5:$L$32,3,0)</f>
        <v>ВВ</v>
      </c>
      <c r="X329" s="62" t="str">
        <f aca="false">VLOOKUP(X$11,Графік!$I$5:$L$32,3,0)</f>
        <v>Р</v>
      </c>
      <c r="Y329" s="62" t="str">
        <f aca="false">VLOOKUP(Y$11,Графік!$I$5:$L$32,3,0)</f>
        <v>Р</v>
      </c>
      <c r="Z329" s="62" t="str">
        <f aca="false">VLOOKUP(Z$11,Графік!$I$5:$L$32,3,0)</f>
        <v>Р</v>
      </c>
      <c r="AA329" s="62" t="str">
        <f aca="false">VLOOKUP(AA$11,Графік!$I$5:$L$32,3,0)</f>
        <v>Р</v>
      </c>
      <c r="AB329" s="62" t="str">
        <f aca="false">VLOOKUP(AB$11,Графік!$I$5:$L$32,3,0)</f>
        <v>ВВ</v>
      </c>
      <c r="AC329" s="62" t="str">
        <f aca="false">VLOOKUP(AC$11,Графік!$I$5:$L$32,3,0)</f>
        <v>ВВ</v>
      </c>
      <c r="AD329" s="62" t="str">
        <f aca="false">VLOOKUP(AD$11,Графік!$I$5:$L$32,3,0)</f>
        <v>Р</v>
      </c>
      <c r="AE329" s="62" t="str">
        <f aca="false">VLOOKUP(AE$11,Графік!$I$5:$L$32,3,0)</f>
        <v>Р</v>
      </c>
      <c r="AF329" s="62" t="str">
        <f aca="false">VLOOKUP(AF$11,Графік!$I$5:$L$32,3,0)</f>
        <v>Р</v>
      </c>
      <c r="AG329" s="62" t="str">
        <f aca="false">VLOOKUP(AG$11,Графік!$I$5:$L$32,3,0)</f>
        <v>Р</v>
      </c>
      <c r="AH329" s="62"/>
      <c r="AI329" s="62"/>
      <c r="AJ329" s="62"/>
      <c r="AK329" s="93" t="n">
        <f aca="false">SUMIF($F329:$AJ332,"Р",$F330:$AJ330)</f>
        <v>160</v>
      </c>
      <c r="AL329" s="94" t="n">
        <f aca="false">SUMIF($F331:$AJ332,"НУ",$F332:$AJ332)</f>
        <v>0</v>
      </c>
      <c r="AM329" s="95" t="n">
        <f aca="false">SUMIF(F329:AJ332,"РВ",F330:AJ330)</f>
        <v>0</v>
      </c>
      <c r="AN329" s="96" t="n">
        <f aca="false">AK329+AL329+AM329</f>
        <v>160</v>
      </c>
      <c r="AO329" s="70" t="n">
        <f aca="false">COUNTIF($F329:$AJ332,"=Р")</f>
        <v>20</v>
      </c>
      <c r="AP329" s="97" t="n">
        <f aca="false">COUNTIF($F329:$AJ332,"=ВВ")</f>
        <v>8</v>
      </c>
      <c r="AQ329" s="97" t="n">
        <f aca="false">COUNTIF($F329:$AJ332,"=В")</f>
        <v>0</v>
      </c>
      <c r="AR329" s="98" t="n">
        <f aca="false">COUNTIF($F329:$AJ332,"=НА")</f>
        <v>0</v>
      </c>
      <c r="AS329" s="98" t="n">
        <f aca="false">COUNTIF(F329:AJ332,"=ТН")</f>
        <v>0</v>
      </c>
      <c r="AT329" s="98" t="n">
        <f aca="false">COUNTIF($F329:$AJ332,"=ВД")</f>
        <v>0</v>
      </c>
      <c r="AU329" s="98" t="n">
        <f aca="false">COUNTIF($F329:$AJ332,"=ВП")</f>
        <v>0</v>
      </c>
      <c r="AV329" s="98" t="n">
        <f aca="false">COUNTIF($F329:$AJ332,"=ДД")</f>
        <v>0</v>
      </c>
      <c r="AW329" s="98" t="n">
        <f aca="false">COUNTIF($F329:$AJ332,"=П")</f>
        <v>0</v>
      </c>
      <c r="AX329" s="98" t="n">
        <f aca="false">COUNTIF($F329:$AJ332,"=ПР")</f>
        <v>0</v>
      </c>
      <c r="AY329" s="99" t="n">
        <f aca="false">COUNTIF($F329:$AJ332,"=І")</f>
        <v>0</v>
      </c>
      <c r="AZ329" s="99" t="n">
        <f aca="false">COUNTIF($F329:$AJ332,"=НЗ")</f>
        <v>0</v>
      </c>
      <c r="BA329" s="73" t="str">
        <f aca="false">IF(C329&gt;1,Графік!$L$36,"")</f>
        <v/>
      </c>
    </row>
    <row r="330" customFormat="false" ht="12.75" hidden="false" customHeight="true" outlineLevel="0" collapsed="false">
      <c r="A330" s="57"/>
      <c r="B330" s="58"/>
      <c r="C330" s="102"/>
      <c r="D330" s="60"/>
      <c r="E330" s="100"/>
      <c r="F330" s="75" t="n">
        <f aca="false">IF(F329="Р",8,"")</f>
        <v>8</v>
      </c>
      <c r="G330" s="170" t="n">
        <f aca="false">IF(G329="Р",8,"")</f>
        <v>8</v>
      </c>
      <c r="H330" s="170" t="n">
        <f aca="false">IF(H329="Р",8,"")</f>
        <v>8</v>
      </c>
      <c r="I330" s="170" t="n">
        <f aca="false">IF(I329="Р",8,"")</f>
        <v>8</v>
      </c>
      <c r="J330" s="170" t="str">
        <f aca="false">IF(J329="Р",8,"")</f>
        <v/>
      </c>
      <c r="K330" s="170" t="str">
        <f aca="false">IF(K329="Р",8,"")</f>
        <v/>
      </c>
      <c r="L330" s="170" t="n">
        <f aca="false">IF(L329="Р",8,"")</f>
        <v>8</v>
      </c>
      <c r="M330" s="170" t="n">
        <f aca="false">IF(M329="Р",8,"")</f>
        <v>8</v>
      </c>
      <c r="N330" s="170" t="n">
        <f aca="false">IF(N329="Р",8,"")</f>
        <v>8</v>
      </c>
      <c r="O330" s="170" t="n">
        <f aca="false">IF(O329="Р",8,"")</f>
        <v>8</v>
      </c>
      <c r="P330" s="170" t="str">
        <f aca="false">IF(P329="Р",8,"")</f>
        <v/>
      </c>
      <c r="Q330" s="170" t="str">
        <f aca="false">IF(Q329="Р",8,"")</f>
        <v/>
      </c>
      <c r="R330" s="170" t="n">
        <f aca="false">IF(R329="Р",8,"")</f>
        <v>8</v>
      </c>
      <c r="S330" s="170" t="n">
        <f aca="false">IF(S329="Р",8,"")</f>
        <v>8</v>
      </c>
      <c r="T330" s="170" t="n">
        <f aca="false">IF(T329="Р",8,"")</f>
        <v>8</v>
      </c>
      <c r="U330" s="170" t="n">
        <f aca="false">IF(U329="Р",8,"")</f>
        <v>8</v>
      </c>
      <c r="V330" s="170" t="str">
        <f aca="false">IF(V329="Р",8,"")</f>
        <v/>
      </c>
      <c r="W330" s="170" t="str">
        <f aca="false">IF(W329="Р",8,"")</f>
        <v/>
      </c>
      <c r="X330" s="170" t="n">
        <f aca="false">IF(X329="Р",8,"")</f>
        <v>8</v>
      </c>
      <c r="Y330" s="170" t="n">
        <f aca="false">IF(Y329="Р",8,"")</f>
        <v>8</v>
      </c>
      <c r="Z330" s="170" t="n">
        <f aca="false">IF(Z329="Р",8,"")</f>
        <v>8</v>
      </c>
      <c r="AA330" s="170" t="n">
        <f aca="false">IF(AA329="Р",8,"")</f>
        <v>8</v>
      </c>
      <c r="AB330" s="170" t="str">
        <f aca="false">IF(AB329="Р",8,"")</f>
        <v/>
      </c>
      <c r="AC330" s="170" t="str">
        <f aca="false">IF(AC329="Р",8,"")</f>
        <v/>
      </c>
      <c r="AD330" s="170" t="n">
        <f aca="false">IF(AD329="Р",8,"")</f>
        <v>8</v>
      </c>
      <c r="AE330" s="170" t="n">
        <f aca="false">IF(AE329="Р",8,"")</f>
        <v>8</v>
      </c>
      <c r="AF330" s="170" t="n">
        <f aca="false">IF(AF329="Р",8,"")</f>
        <v>8</v>
      </c>
      <c r="AG330" s="170" t="n">
        <f aca="false">IF(AG329="Р",8,"")</f>
        <v>8</v>
      </c>
      <c r="AH330" s="170"/>
      <c r="AI330" s="170"/>
      <c r="AJ330" s="170"/>
      <c r="AK330" s="93"/>
      <c r="AL330" s="94"/>
      <c r="AM330" s="95"/>
      <c r="AN330" s="96"/>
      <c r="AO330" s="70"/>
      <c r="AP330" s="70"/>
      <c r="AQ330" s="70"/>
      <c r="AR330" s="98"/>
      <c r="AS330" s="98"/>
      <c r="AT330" s="98"/>
      <c r="AU330" s="98"/>
      <c r="AV330" s="98"/>
      <c r="AW330" s="98"/>
      <c r="AX330" s="98"/>
      <c r="AY330" s="99"/>
      <c r="AZ330" s="99"/>
      <c r="BA330" s="73"/>
    </row>
    <row r="331" customFormat="false" ht="12.75" hidden="false" customHeight="true" outlineLevel="0" collapsed="false">
      <c r="A331" s="57"/>
      <c r="B331" s="58"/>
      <c r="C331" s="102"/>
      <c r="D331" s="60"/>
      <c r="E331" s="100"/>
      <c r="F331" s="81" t="str">
        <f aca="false">IF(F332&gt;0,"НУ","")</f>
        <v/>
      </c>
      <c r="G331" s="183" t="str">
        <f aca="false">IF(G332&gt;0,"НУ","")</f>
        <v/>
      </c>
      <c r="H331" s="183" t="str">
        <f aca="false">IF(H332&gt;0,"НУ","")</f>
        <v/>
      </c>
      <c r="I331" s="183" t="str">
        <f aca="false">IF(I332&gt;0,"НУ","")</f>
        <v/>
      </c>
      <c r="J331" s="183" t="str">
        <f aca="false">IF(J332&gt;0,"НУ","")</f>
        <v/>
      </c>
      <c r="K331" s="183" t="str">
        <f aca="false">IF(K332&gt;0,"НУ","")</f>
        <v/>
      </c>
      <c r="L331" s="183" t="str">
        <f aca="false">IF(L332&gt;0,"НУ","")</f>
        <v/>
      </c>
      <c r="M331" s="183" t="str">
        <f aca="false">IF(M332&gt;0,"НУ","")</f>
        <v/>
      </c>
      <c r="N331" s="183" t="str">
        <f aca="false">IF(N332&gt;0,"НУ","")</f>
        <v/>
      </c>
      <c r="O331" s="183" t="str">
        <f aca="false">IF(O332&gt;0,"НУ","")</f>
        <v/>
      </c>
      <c r="P331" s="183" t="str">
        <f aca="false">IF(P332&gt;0,"НУ","")</f>
        <v/>
      </c>
      <c r="Q331" s="183" t="str">
        <f aca="false">IF(Q332&gt;0,"НУ","")</f>
        <v/>
      </c>
      <c r="R331" s="183" t="str">
        <f aca="false">IF(R332&gt;0,"НУ","")</f>
        <v/>
      </c>
      <c r="S331" s="183" t="str">
        <f aca="false">IF(S332&gt;0,"НУ","")</f>
        <v/>
      </c>
      <c r="T331" s="183" t="str">
        <f aca="false">IF(T332&gt;0,"НУ","")</f>
        <v/>
      </c>
      <c r="U331" s="183" t="str">
        <f aca="false">IF(U332&gt;0,"НУ","")</f>
        <v/>
      </c>
      <c r="V331" s="183" t="str">
        <f aca="false">IF(V332&gt;0,"НУ","")</f>
        <v/>
      </c>
      <c r="W331" s="183" t="str">
        <f aca="false">IF(W332&gt;0,"НУ","")</f>
        <v/>
      </c>
      <c r="X331" s="183" t="str">
        <f aca="false">IF(X332&gt;0,"НУ","")</f>
        <v/>
      </c>
      <c r="Y331" s="183" t="str">
        <f aca="false">IF(Y332&gt;0,"НУ","")</f>
        <v/>
      </c>
      <c r="Z331" s="183" t="str">
        <f aca="false">IF(Z332&gt;0,"НУ","")</f>
        <v/>
      </c>
      <c r="AA331" s="183" t="str">
        <f aca="false">IF(AA332&gt;0,"НУ","")</f>
        <v/>
      </c>
      <c r="AB331" s="183" t="str">
        <f aca="false">IF(AB332&gt;0,"НУ","")</f>
        <v/>
      </c>
      <c r="AC331" s="183" t="str">
        <f aca="false">IF(AC332&gt;0,"НУ","")</f>
        <v/>
      </c>
      <c r="AD331" s="183" t="str">
        <f aca="false">IF(AD332&gt;0,"НУ","")</f>
        <v/>
      </c>
      <c r="AE331" s="183" t="str">
        <f aca="false">IF(AE332&gt;0,"НУ","")</f>
        <v/>
      </c>
      <c r="AF331" s="183" t="str">
        <f aca="false">IF(AF332&gt;0,"НУ","")</f>
        <v/>
      </c>
      <c r="AG331" s="183" t="str">
        <f aca="false">IF(AG332&gt;0,"НУ","")</f>
        <v/>
      </c>
      <c r="AH331" s="183" t="str">
        <f aca="false">IF(AH332&gt;0,"НУ","")</f>
        <v/>
      </c>
      <c r="AI331" s="183" t="str">
        <f aca="false">IF(AI332&gt;0,"НУ","")</f>
        <v/>
      </c>
      <c r="AJ331" s="183" t="str">
        <f aca="false">IF(AJ332&gt;0,"НУ","")</f>
        <v/>
      </c>
      <c r="AK331" s="93"/>
      <c r="AL331" s="94"/>
      <c r="AM331" s="95"/>
      <c r="AN331" s="96"/>
      <c r="AO331" s="70"/>
      <c r="AP331" s="70"/>
      <c r="AQ331" s="70"/>
      <c r="AR331" s="98"/>
      <c r="AS331" s="98"/>
      <c r="AT331" s="98"/>
      <c r="AU331" s="98"/>
      <c r="AV331" s="98"/>
      <c r="AW331" s="98"/>
      <c r="AX331" s="98"/>
      <c r="AY331" s="99"/>
      <c r="AZ331" s="99"/>
      <c r="BA331" s="73"/>
    </row>
    <row r="332" customFormat="false" ht="13.5" hidden="false" customHeight="true" outlineLevel="0" collapsed="false">
      <c r="A332" s="57"/>
      <c r="B332" s="58"/>
      <c r="C332" s="102"/>
      <c r="D332" s="60"/>
      <c r="E332" s="101"/>
      <c r="F332" s="87"/>
      <c r="G332" s="187"/>
      <c r="H332" s="187"/>
      <c r="I332" s="187"/>
      <c r="J332" s="187"/>
      <c r="K332" s="187"/>
      <c r="L332" s="187"/>
      <c r="M332" s="187"/>
      <c r="N332" s="187"/>
      <c r="O332" s="187"/>
      <c r="P332" s="187"/>
      <c r="Q332" s="187"/>
      <c r="R332" s="187"/>
      <c r="S332" s="187"/>
      <c r="T332" s="187"/>
      <c r="U332" s="187"/>
      <c r="V332" s="187"/>
      <c r="W332" s="187"/>
      <c r="X332" s="187"/>
      <c r="Y332" s="187"/>
      <c r="Z332" s="187"/>
      <c r="AA332" s="187"/>
      <c r="AB332" s="187"/>
      <c r="AC332" s="187"/>
      <c r="AD332" s="187"/>
      <c r="AE332" s="187"/>
      <c r="AF332" s="187"/>
      <c r="AG332" s="187"/>
      <c r="AH332" s="187"/>
      <c r="AI332" s="187"/>
      <c r="AJ332" s="187"/>
      <c r="AK332" s="93"/>
      <c r="AL332" s="94"/>
      <c r="AM332" s="95"/>
      <c r="AN332" s="96"/>
      <c r="AO332" s="70"/>
      <c r="AP332" s="70"/>
      <c r="AQ332" s="70"/>
      <c r="AR332" s="98"/>
      <c r="AS332" s="98"/>
      <c r="AT332" s="98"/>
      <c r="AU332" s="98"/>
      <c r="AV332" s="98"/>
      <c r="AW332" s="98"/>
      <c r="AX332" s="98"/>
      <c r="AY332" s="99"/>
      <c r="AZ332" s="99"/>
      <c r="BA332" s="73"/>
    </row>
    <row r="333" customFormat="false" ht="12.75" hidden="false" customHeight="true" outlineLevel="0" collapsed="false">
      <c r="A333" s="57" t="n">
        <v>81</v>
      </c>
      <c r="B333" s="58" t="str">
        <f aca="false">IFERROR(VLOOKUP($C333,Списки!$A$1:$C$3999,2,0),"")</f>
        <v/>
      </c>
      <c r="C333" s="102"/>
      <c r="D333" s="60" t="str">
        <f aca="false">IFERROR(VLOOKUP($C333,Списки!$A$1:$C$3999,3,0),"")</f>
        <v/>
      </c>
      <c r="E333" s="92"/>
      <c r="F333" s="61" t="str">
        <f aca="false">VLOOKUP(F$11,Графік!$I$5:$L$32,3,0)</f>
        <v>Р</v>
      </c>
      <c r="G333" s="62" t="str">
        <f aca="false">VLOOKUP(G$11,Графік!$I$5:$L$32,3,0)</f>
        <v>Р</v>
      </c>
      <c r="H333" s="62" t="str">
        <f aca="false">VLOOKUP(H$11,Графік!$I$5:$L$32,3,0)</f>
        <v>Р</v>
      </c>
      <c r="I333" s="62" t="str">
        <f aca="false">VLOOKUP(I$11,Графік!$I$5:$L$32,3,0)</f>
        <v>Р</v>
      </c>
      <c r="J333" s="62" t="str">
        <f aca="false">VLOOKUP(J$11,Графік!$I$5:$L$32,3,0)</f>
        <v>ВВ</v>
      </c>
      <c r="K333" s="62" t="str">
        <f aca="false">VLOOKUP(K$11,Графік!$I$5:$L$32,3,0)</f>
        <v>ВВ</v>
      </c>
      <c r="L333" s="62" t="str">
        <f aca="false">VLOOKUP(L$11,Графік!$I$5:$L$32,3,0)</f>
        <v>Р</v>
      </c>
      <c r="M333" s="62" t="str">
        <f aca="false">VLOOKUP(M$11,Графік!$I$5:$L$32,3,0)</f>
        <v>Р</v>
      </c>
      <c r="N333" s="62" t="str">
        <f aca="false">VLOOKUP(N$11,Графік!$I$5:$L$32,3,0)</f>
        <v>Р</v>
      </c>
      <c r="O333" s="62" t="str">
        <f aca="false">VLOOKUP(O$11,Графік!$I$5:$L$32,3,0)</f>
        <v>Р</v>
      </c>
      <c r="P333" s="62" t="str">
        <f aca="false">VLOOKUP(P$11,Графік!$I$5:$L$32,3,0)</f>
        <v>ВВ</v>
      </c>
      <c r="Q333" s="62" t="str">
        <f aca="false">VLOOKUP(Q$11,Графік!$I$5:$L$32,3,0)</f>
        <v>ВВ</v>
      </c>
      <c r="R333" s="62" t="str">
        <f aca="false">VLOOKUP(R$11,Графік!$I$5:$L$32,3,0)</f>
        <v>Р</v>
      </c>
      <c r="S333" s="62" t="str">
        <f aca="false">VLOOKUP(S$11,Графік!$I$5:$L$32,3,0)</f>
        <v>Р</v>
      </c>
      <c r="T333" s="62" t="str">
        <f aca="false">VLOOKUP(T$11,Графік!$I$5:$L$32,3,0)</f>
        <v>Р</v>
      </c>
      <c r="U333" s="62" t="str">
        <f aca="false">VLOOKUP(U$11,Графік!$I$5:$L$32,3,0)</f>
        <v>Р</v>
      </c>
      <c r="V333" s="62" t="str">
        <f aca="false">VLOOKUP(V$11,Графік!$I$5:$L$32,3,0)</f>
        <v>ВВ</v>
      </c>
      <c r="W333" s="62" t="str">
        <f aca="false">VLOOKUP(W$11,Графік!$I$5:$L$32,3,0)</f>
        <v>ВВ</v>
      </c>
      <c r="X333" s="62" t="str">
        <f aca="false">VLOOKUP(X$11,Графік!$I$5:$L$32,3,0)</f>
        <v>Р</v>
      </c>
      <c r="Y333" s="62" t="str">
        <f aca="false">VLOOKUP(Y$11,Графік!$I$5:$L$32,3,0)</f>
        <v>Р</v>
      </c>
      <c r="Z333" s="62" t="str">
        <f aca="false">VLOOKUP(Z$11,Графік!$I$5:$L$32,3,0)</f>
        <v>Р</v>
      </c>
      <c r="AA333" s="62" t="str">
        <f aca="false">VLOOKUP(AA$11,Графік!$I$5:$L$32,3,0)</f>
        <v>Р</v>
      </c>
      <c r="AB333" s="62" t="str">
        <f aca="false">VLOOKUP(AB$11,Графік!$I$5:$L$32,3,0)</f>
        <v>ВВ</v>
      </c>
      <c r="AC333" s="62" t="str">
        <f aca="false">VLOOKUP(AC$11,Графік!$I$5:$L$32,3,0)</f>
        <v>ВВ</v>
      </c>
      <c r="AD333" s="62" t="str">
        <f aca="false">VLOOKUP(AD$11,Графік!$I$5:$L$32,3,0)</f>
        <v>Р</v>
      </c>
      <c r="AE333" s="62" t="str">
        <f aca="false">VLOOKUP(AE$11,Графік!$I$5:$L$32,3,0)</f>
        <v>Р</v>
      </c>
      <c r="AF333" s="62" t="str">
        <f aca="false">VLOOKUP(AF$11,Графік!$I$5:$L$32,3,0)</f>
        <v>Р</v>
      </c>
      <c r="AG333" s="62" t="str">
        <f aca="false">VLOOKUP(AG$11,Графік!$I$5:$L$32,3,0)</f>
        <v>Р</v>
      </c>
      <c r="AH333" s="62"/>
      <c r="AI333" s="62"/>
      <c r="AJ333" s="62"/>
      <c r="AK333" s="93" t="n">
        <f aca="false">SUMIF($F333:$AJ336,"Р",$F334:$AJ334)</f>
        <v>160</v>
      </c>
      <c r="AL333" s="94" t="n">
        <f aca="false">SUMIF($F335:$AJ336,"НУ",$F336:$AJ336)</f>
        <v>0</v>
      </c>
      <c r="AM333" s="95" t="n">
        <f aca="false">SUMIF(F333:AJ336,"РВ",F334:AJ334)</f>
        <v>0</v>
      </c>
      <c r="AN333" s="96" t="n">
        <f aca="false">AK333+AL333+AM333</f>
        <v>160</v>
      </c>
      <c r="AO333" s="70" t="n">
        <f aca="false">COUNTIF($F333:$AJ336,"=Р")</f>
        <v>20</v>
      </c>
      <c r="AP333" s="97" t="n">
        <f aca="false">COUNTIF($F333:$AJ336,"=ВВ")</f>
        <v>8</v>
      </c>
      <c r="AQ333" s="97" t="n">
        <f aca="false">COUNTIF($F333:$AJ336,"=В")</f>
        <v>0</v>
      </c>
      <c r="AR333" s="98" t="n">
        <f aca="false">COUNTIF($F333:$AJ336,"=НА")</f>
        <v>0</v>
      </c>
      <c r="AS333" s="98" t="n">
        <f aca="false">COUNTIF(F333:AJ336,"=ТН")</f>
        <v>0</v>
      </c>
      <c r="AT333" s="98" t="n">
        <f aca="false">COUNTIF($F333:$AJ336,"=ВД")</f>
        <v>0</v>
      </c>
      <c r="AU333" s="98" t="n">
        <f aca="false">COUNTIF($F333:$AJ336,"=ВП")</f>
        <v>0</v>
      </c>
      <c r="AV333" s="98" t="n">
        <f aca="false">COUNTIF($F333:$AJ336,"=ДД")</f>
        <v>0</v>
      </c>
      <c r="AW333" s="98" t="n">
        <f aca="false">COUNTIF($F333:$AJ336,"=П")</f>
        <v>0</v>
      </c>
      <c r="AX333" s="98" t="n">
        <f aca="false">COUNTIF($F333:$AJ336,"=ПР")</f>
        <v>0</v>
      </c>
      <c r="AY333" s="99" t="n">
        <f aca="false">COUNTIF($F333:$AJ336,"=І")</f>
        <v>0</v>
      </c>
      <c r="AZ333" s="99" t="n">
        <f aca="false">COUNTIF($F333:$AJ336,"=НЗ")</f>
        <v>0</v>
      </c>
      <c r="BA333" s="73" t="str">
        <f aca="false">IF(C333&gt;1,Графік!$L$36,"")</f>
        <v/>
      </c>
    </row>
    <row r="334" customFormat="false" ht="12.75" hidden="false" customHeight="true" outlineLevel="0" collapsed="false">
      <c r="A334" s="57"/>
      <c r="B334" s="58"/>
      <c r="C334" s="102"/>
      <c r="D334" s="60"/>
      <c r="E334" s="100"/>
      <c r="F334" s="75" t="n">
        <f aca="false">IF(F333="Р",8,"")</f>
        <v>8</v>
      </c>
      <c r="G334" s="170" t="n">
        <f aca="false">IF(G333="Р",8,"")</f>
        <v>8</v>
      </c>
      <c r="H334" s="170" t="n">
        <f aca="false">IF(H333="Р",8,"")</f>
        <v>8</v>
      </c>
      <c r="I334" s="170" t="n">
        <f aca="false">IF(I333="Р",8,"")</f>
        <v>8</v>
      </c>
      <c r="J334" s="170" t="str">
        <f aca="false">IF(J333="Р",8,"")</f>
        <v/>
      </c>
      <c r="K334" s="170" t="str">
        <f aca="false">IF(K333="Р",8,"")</f>
        <v/>
      </c>
      <c r="L334" s="170" t="n">
        <f aca="false">IF(L333="Р",8,"")</f>
        <v>8</v>
      </c>
      <c r="M334" s="170" t="n">
        <f aca="false">IF(M333="Р",8,"")</f>
        <v>8</v>
      </c>
      <c r="N334" s="170" t="n">
        <f aca="false">IF(N333="Р",8,"")</f>
        <v>8</v>
      </c>
      <c r="O334" s="170" t="n">
        <f aca="false">IF(O333="Р",8,"")</f>
        <v>8</v>
      </c>
      <c r="P334" s="170" t="str">
        <f aca="false">IF(P333="Р",8,"")</f>
        <v/>
      </c>
      <c r="Q334" s="170" t="str">
        <f aca="false">IF(Q333="Р",8,"")</f>
        <v/>
      </c>
      <c r="R334" s="170" t="n">
        <f aca="false">IF(R333="Р",8,"")</f>
        <v>8</v>
      </c>
      <c r="S334" s="170" t="n">
        <f aca="false">IF(S333="Р",8,"")</f>
        <v>8</v>
      </c>
      <c r="T334" s="170" t="n">
        <f aca="false">IF(T333="Р",8,"")</f>
        <v>8</v>
      </c>
      <c r="U334" s="170" t="n">
        <f aca="false">IF(U333="Р",8,"")</f>
        <v>8</v>
      </c>
      <c r="V334" s="170" t="str">
        <f aca="false">IF(V333="Р",8,"")</f>
        <v/>
      </c>
      <c r="W334" s="170" t="str">
        <f aca="false">IF(W333="Р",8,"")</f>
        <v/>
      </c>
      <c r="X334" s="170" t="n">
        <f aca="false">IF(X333="Р",8,"")</f>
        <v>8</v>
      </c>
      <c r="Y334" s="170" t="n">
        <f aca="false">IF(Y333="Р",8,"")</f>
        <v>8</v>
      </c>
      <c r="Z334" s="170" t="n">
        <f aca="false">IF(Z333="Р",8,"")</f>
        <v>8</v>
      </c>
      <c r="AA334" s="170" t="n">
        <f aca="false">IF(AA333="Р",8,"")</f>
        <v>8</v>
      </c>
      <c r="AB334" s="170" t="str">
        <f aca="false">IF(AB333="Р",8,"")</f>
        <v/>
      </c>
      <c r="AC334" s="170" t="str">
        <f aca="false">IF(AC333="Р",8,"")</f>
        <v/>
      </c>
      <c r="AD334" s="170" t="n">
        <f aca="false">IF(AD333="Р",8,"")</f>
        <v>8</v>
      </c>
      <c r="AE334" s="170" t="n">
        <f aca="false">IF(AE333="Р",8,"")</f>
        <v>8</v>
      </c>
      <c r="AF334" s="170" t="n">
        <f aca="false">IF(AF333="Р",8,"")</f>
        <v>8</v>
      </c>
      <c r="AG334" s="170" t="n">
        <f aca="false">IF(AG333="Р",8,"")</f>
        <v>8</v>
      </c>
      <c r="AH334" s="170"/>
      <c r="AI334" s="170"/>
      <c r="AJ334" s="170"/>
      <c r="AK334" s="93"/>
      <c r="AL334" s="94"/>
      <c r="AM334" s="95"/>
      <c r="AN334" s="96"/>
      <c r="AO334" s="70"/>
      <c r="AP334" s="70"/>
      <c r="AQ334" s="70"/>
      <c r="AR334" s="98"/>
      <c r="AS334" s="98"/>
      <c r="AT334" s="98"/>
      <c r="AU334" s="98"/>
      <c r="AV334" s="98"/>
      <c r="AW334" s="98"/>
      <c r="AX334" s="98"/>
      <c r="AY334" s="99"/>
      <c r="AZ334" s="99"/>
      <c r="BA334" s="73"/>
    </row>
    <row r="335" customFormat="false" ht="12.75" hidden="false" customHeight="true" outlineLevel="0" collapsed="false">
      <c r="A335" s="57"/>
      <c r="B335" s="58"/>
      <c r="C335" s="102"/>
      <c r="D335" s="60"/>
      <c r="E335" s="100"/>
      <c r="F335" s="81" t="str">
        <f aca="false">IF(F336&gt;0,"НУ","")</f>
        <v/>
      </c>
      <c r="G335" s="183" t="str">
        <f aca="false">IF(G336&gt;0,"НУ","")</f>
        <v/>
      </c>
      <c r="H335" s="183" t="str">
        <f aca="false">IF(H336&gt;0,"НУ","")</f>
        <v/>
      </c>
      <c r="I335" s="183" t="str">
        <f aca="false">IF(I336&gt;0,"НУ","")</f>
        <v/>
      </c>
      <c r="J335" s="183" t="str">
        <f aca="false">IF(J336&gt;0,"НУ","")</f>
        <v/>
      </c>
      <c r="K335" s="183" t="str">
        <f aca="false">IF(K336&gt;0,"НУ","")</f>
        <v/>
      </c>
      <c r="L335" s="183" t="str">
        <f aca="false">IF(L336&gt;0,"НУ","")</f>
        <v/>
      </c>
      <c r="M335" s="183" t="str">
        <f aca="false">IF(M336&gt;0,"НУ","")</f>
        <v/>
      </c>
      <c r="N335" s="183" t="str">
        <f aca="false">IF(N336&gt;0,"НУ","")</f>
        <v/>
      </c>
      <c r="O335" s="183" t="str">
        <f aca="false">IF(O336&gt;0,"НУ","")</f>
        <v/>
      </c>
      <c r="P335" s="183" t="str">
        <f aca="false">IF(P336&gt;0,"НУ","")</f>
        <v/>
      </c>
      <c r="Q335" s="183" t="str">
        <f aca="false">IF(Q336&gt;0,"НУ","")</f>
        <v/>
      </c>
      <c r="R335" s="183" t="str">
        <f aca="false">IF(R336&gt;0,"НУ","")</f>
        <v/>
      </c>
      <c r="S335" s="183" t="str">
        <f aca="false">IF(S336&gt;0,"НУ","")</f>
        <v/>
      </c>
      <c r="T335" s="183" t="str">
        <f aca="false">IF(T336&gt;0,"НУ","")</f>
        <v/>
      </c>
      <c r="U335" s="183" t="str">
        <f aca="false">IF(U336&gt;0,"НУ","")</f>
        <v/>
      </c>
      <c r="V335" s="183" t="str">
        <f aca="false">IF(V336&gt;0,"НУ","")</f>
        <v/>
      </c>
      <c r="W335" s="183" t="str">
        <f aca="false">IF(W336&gt;0,"НУ","")</f>
        <v/>
      </c>
      <c r="X335" s="183" t="str">
        <f aca="false">IF(X336&gt;0,"НУ","")</f>
        <v/>
      </c>
      <c r="Y335" s="183" t="str">
        <f aca="false">IF(Y336&gt;0,"НУ","")</f>
        <v/>
      </c>
      <c r="Z335" s="183" t="str">
        <f aca="false">IF(Z336&gt;0,"НУ","")</f>
        <v/>
      </c>
      <c r="AA335" s="183" t="str">
        <f aca="false">IF(AA336&gt;0,"НУ","")</f>
        <v/>
      </c>
      <c r="AB335" s="183" t="str">
        <f aca="false">IF(AB336&gt;0,"НУ","")</f>
        <v/>
      </c>
      <c r="AC335" s="183" t="str">
        <f aca="false">IF(AC336&gt;0,"НУ","")</f>
        <v/>
      </c>
      <c r="AD335" s="183" t="str">
        <f aca="false">IF(AD336&gt;0,"НУ","")</f>
        <v/>
      </c>
      <c r="AE335" s="183" t="str">
        <f aca="false">IF(AE336&gt;0,"НУ","")</f>
        <v/>
      </c>
      <c r="AF335" s="183" t="str">
        <f aca="false">IF(AF336&gt;0,"НУ","")</f>
        <v/>
      </c>
      <c r="AG335" s="183" t="str">
        <f aca="false">IF(AG336&gt;0,"НУ","")</f>
        <v/>
      </c>
      <c r="AH335" s="183" t="str">
        <f aca="false">IF(AH336&gt;0,"НУ","")</f>
        <v/>
      </c>
      <c r="AI335" s="183" t="str">
        <f aca="false">IF(AI336&gt;0,"НУ","")</f>
        <v/>
      </c>
      <c r="AJ335" s="183" t="str">
        <f aca="false">IF(AJ336&gt;0,"НУ","")</f>
        <v/>
      </c>
      <c r="AK335" s="93"/>
      <c r="AL335" s="94"/>
      <c r="AM335" s="95"/>
      <c r="AN335" s="96"/>
      <c r="AO335" s="70"/>
      <c r="AP335" s="70"/>
      <c r="AQ335" s="70"/>
      <c r="AR335" s="98"/>
      <c r="AS335" s="98"/>
      <c r="AT335" s="98"/>
      <c r="AU335" s="98"/>
      <c r="AV335" s="98"/>
      <c r="AW335" s="98"/>
      <c r="AX335" s="98"/>
      <c r="AY335" s="99"/>
      <c r="AZ335" s="99"/>
      <c r="BA335" s="73"/>
    </row>
    <row r="336" customFormat="false" ht="13.5" hidden="false" customHeight="true" outlineLevel="0" collapsed="false">
      <c r="A336" s="57"/>
      <c r="B336" s="58"/>
      <c r="C336" s="102"/>
      <c r="D336" s="60"/>
      <c r="E336" s="101"/>
      <c r="F336" s="87"/>
      <c r="G336" s="187"/>
      <c r="H336" s="187"/>
      <c r="I336" s="187"/>
      <c r="J336" s="187"/>
      <c r="K336" s="187"/>
      <c r="L336" s="187"/>
      <c r="M336" s="187"/>
      <c r="N336" s="187"/>
      <c r="O336" s="187"/>
      <c r="P336" s="187"/>
      <c r="Q336" s="187"/>
      <c r="R336" s="187"/>
      <c r="S336" s="187"/>
      <c r="T336" s="187"/>
      <c r="U336" s="187"/>
      <c r="V336" s="187"/>
      <c r="W336" s="187"/>
      <c r="X336" s="187"/>
      <c r="Y336" s="187"/>
      <c r="Z336" s="187"/>
      <c r="AA336" s="187"/>
      <c r="AB336" s="187"/>
      <c r="AC336" s="187"/>
      <c r="AD336" s="187"/>
      <c r="AE336" s="187"/>
      <c r="AF336" s="187"/>
      <c r="AG336" s="187"/>
      <c r="AH336" s="187"/>
      <c r="AI336" s="187"/>
      <c r="AJ336" s="187"/>
      <c r="AK336" s="93"/>
      <c r="AL336" s="94"/>
      <c r="AM336" s="95"/>
      <c r="AN336" s="96"/>
      <c r="AO336" s="70"/>
      <c r="AP336" s="70"/>
      <c r="AQ336" s="70"/>
      <c r="AR336" s="98"/>
      <c r="AS336" s="98"/>
      <c r="AT336" s="98"/>
      <c r="AU336" s="98"/>
      <c r="AV336" s="98"/>
      <c r="AW336" s="98"/>
      <c r="AX336" s="98"/>
      <c r="AY336" s="99"/>
      <c r="AZ336" s="99"/>
      <c r="BA336" s="73"/>
    </row>
    <row r="337" customFormat="false" ht="27" hidden="false" customHeight="true" outlineLevel="0" collapsed="false">
      <c r="A337" s="103" t="s">
        <v>77</v>
      </c>
      <c r="B337" s="103"/>
      <c r="C337" s="103"/>
      <c r="D337" s="103"/>
      <c r="E337" s="103"/>
      <c r="F337" s="103" t="n">
        <f aca="false">IF(COUNTIF(F$13:F$336,"Р")=0,"-",COUNTIF(F$13:F$336,"Р"))</f>
        <v>81</v>
      </c>
      <c r="G337" s="103" t="n">
        <f aca="false">IF(COUNTIF(G$13:G$336,"Р")=0,"-",COUNTIF(G$13:G$336,"Р"))</f>
        <v>81</v>
      </c>
      <c r="H337" s="103" t="n">
        <f aca="false">IF(COUNTIF(H$13:H$336,"Р")=0,"-",COUNTIF(H$13:H$336,"Р"))</f>
        <v>81</v>
      </c>
      <c r="I337" s="103" t="n">
        <f aca="false">IF(COUNTIF(I$13:I$336,"Р")=0,"-",COUNTIF(I$13:I$336,"Р"))</f>
        <v>81</v>
      </c>
      <c r="J337" s="103" t="str">
        <f aca="false">IF(COUNTIF(J$13:J$336,"Р")=0,"-",COUNTIF(J$13:J$336,"Р"))</f>
        <v>-</v>
      </c>
      <c r="K337" s="103" t="str">
        <f aca="false">IF(COUNTIF(K$13:K$336,"Р")=0,"-",COUNTIF(K$13:K$336,"Р"))</f>
        <v>-</v>
      </c>
      <c r="L337" s="103" t="n">
        <f aca="false">IF(COUNTIF(L$13:L$336,"Р")=0,"-",COUNTIF(L$13:L$336,"Р"))</f>
        <v>81</v>
      </c>
      <c r="M337" s="103" t="n">
        <f aca="false">IF(COUNTIF(M$13:M$336,"Р")=0,"-",COUNTIF(M$13:M$336,"Р"))</f>
        <v>81</v>
      </c>
      <c r="N337" s="103" t="n">
        <f aca="false">IF(COUNTIF(N$13:N$336,"Р")=0,"-",COUNTIF(N$13:N$336,"Р"))</f>
        <v>81</v>
      </c>
      <c r="O337" s="103" t="n">
        <f aca="false">IF(COUNTIF(O$13:O$336,"Р")=0,"-",COUNTIF(O$13:O$336,"Р"))</f>
        <v>81</v>
      </c>
      <c r="P337" s="103" t="str">
        <f aca="false">IF(COUNTIF(P$13:P$336,"Р")=0,"-",COUNTIF(P$13:P$336,"Р"))</f>
        <v>-</v>
      </c>
      <c r="Q337" s="103" t="str">
        <f aca="false">IF(COUNTIF(Q$13:Q$336,"Р")=0,"-",COUNTIF(Q$13:Q$336,"Р"))</f>
        <v>-</v>
      </c>
      <c r="R337" s="103" t="n">
        <f aca="false">IF(COUNTIF(R$13:R$336,"Р")=0,"-",COUNTIF(R$13:R$336,"Р"))</f>
        <v>81</v>
      </c>
      <c r="S337" s="103" t="n">
        <f aca="false">IF(COUNTIF(S$13:S$336,"Р")=0,"-",COUNTIF(S$13:S$336,"Р"))</f>
        <v>81</v>
      </c>
      <c r="T337" s="103" t="n">
        <f aca="false">IF(COUNTIF(T$13:T$336,"Р")=0,"-",COUNTIF(T$13:T$336,"Р"))</f>
        <v>81</v>
      </c>
      <c r="U337" s="103" t="n">
        <f aca="false">IF(COUNTIF(U$13:U$336,"Р")=0,"-",COUNTIF(U$13:U$336,"Р"))</f>
        <v>81</v>
      </c>
      <c r="V337" s="103" t="str">
        <f aca="false">IF(COUNTIF(V$13:V$336,"Р")=0,"-",COUNTIF(V$13:V$336,"Р"))</f>
        <v>-</v>
      </c>
      <c r="W337" s="103" t="str">
        <f aca="false">IF(COUNTIF(W$13:W$336,"Р")=0,"-",COUNTIF(W$13:W$336,"Р"))</f>
        <v>-</v>
      </c>
      <c r="X337" s="103" t="n">
        <f aca="false">IF(COUNTIF(X$13:X$336,"Р")=0,"-",COUNTIF(X$13:X$336,"Р"))</f>
        <v>81</v>
      </c>
      <c r="Y337" s="103" t="n">
        <f aca="false">IF(COUNTIF(Y$13:Y$336,"Р")=0,"-",COUNTIF(Y$13:Y$336,"Р"))</f>
        <v>81</v>
      </c>
      <c r="Z337" s="103" t="n">
        <f aca="false">IF(COUNTIF(Z$13:Z$336,"Р")=0,"-",COUNTIF(Z$13:Z$336,"Р"))</f>
        <v>81</v>
      </c>
      <c r="AA337" s="103" t="n">
        <f aca="false">IF(COUNTIF(AA$13:AA$336,"Р")=0,"-",COUNTIF(AA$13:AA$336,"Р"))</f>
        <v>81</v>
      </c>
      <c r="AB337" s="103" t="str">
        <f aca="false">IF(COUNTIF(AB$13:AB$336,"Р")=0,"-",COUNTIF(AB$13:AB$336,"Р"))</f>
        <v>-</v>
      </c>
      <c r="AC337" s="103" t="str">
        <f aca="false">IF(COUNTIF(AC$13:AC$336,"Р")=0,"-",COUNTIF(AC$13:AC$336,"Р"))</f>
        <v>-</v>
      </c>
      <c r="AD337" s="103" t="n">
        <f aca="false">IF(COUNTIF(AD$13:AD$336,"Р")=0,"-",COUNTIF(AD$13:AD$336,"Р"))</f>
        <v>81</v>
      </c>
      <c r="AE337" s="103" t="n">
        <f aca="false">IF(COUNTIF(AE$13:AE$336,"Р")=0,"-",COUNTIF(AE$13:AE$336,"Р"))</f>
        <v>81</v>
      </c>
      <c r="AF337" s="103" t="n">
        <f aca="false">IF(COUNTIF(AF$13:AF$336,"Р")=0,"-",COUNTIF(AF$13:AF$336,"Р"))</f>
        <v>81</v>
      </c>
      <c r="AG337" s="103" t="n">
        <f aca="false">IF(COUNTIF(AG$13:AG$336,"Р")=0,"-",COUNTIF(AG$13:AG$336,"Р"))</f>
        <v>81</v>
      </c>
      <c r="AH337" s="103" t="str">
        <f aca="false">IF(COUNTIF(AH$13:AH$336,"Р")=0,"-",COUNTIF(AH$13:AH$336,"Р"))</f>
        <v>-</v>
      </c>
      <c r="AI337" s="103" t="str">
        <f aca="false">IF(COUNTIF(AI$13:AI$336,"Р")=0,"-",COUNTIF(AI$13:AI$336,"Р"))</f>
        <v>-</v>
      </c>
      <c r="AJ337" s="103" t="str">
        <f aca="false">IF(COUNTIF(AJ$13:AJ$336,"Р")=0,"-",COUNTIF(AJ$13:AJ$336,"Р"))</f>
        <v>-</v>
      </c>
      <c r="AK337" s="106" t="n">
        <f aca="false">IF(SUM(AK$13:AK$336)&gt;0,SUM(AK$13:AK$336),"-")</f>
        <v>12960</v>
      </c>
      <c r="AL337" s="107" t="str">
        <f aca="false">IF(SUM(AL$13:AL$336)&gt;0,SUM(AL$13:AL$336),"-")</f>
        <v>-</v>
      </c>
      <c r="AM337" s="107" t="str">
        <f aca="false">IF(SUM(AM$13:AM$336)&gt;0,SUM(AM$13:AM$336),"-")</f>
        <v>-</v>
      </c>
      <c r="AN337" s="108" t="n">
        <f aca="false">IF(SUM(AN$13:AN$336)&gt;0,SUM(AN$13:AN$336),"-")</f>
        <v>12960</v>
      </c>
      <c r="AO337" s="109" t="n">
        <f aca="false">IF(SUM(AO$13:AO$336)&gt;0,SUM(AO$13:AO$336),"-")</f>
        <v>1620</v>
      </c>
      <c r="AP337" s="109" t="n">
        <f aca="false">IF(SUM(AP$13:AP$336)&gt;0,SUM(AP$13:AP$336),"-")</f>
        <v>648</v>
      </c>
      <c r="AQ337" s="109" t="str">
        <f aca="false">IF(SUM(AQ$13:AQ$336)&gt;0,SUM(AQ$13:AQ$336),"-")</f>
        <v>-</v>
      </c>
      <c r="AR337" s="109" t="str">
        <f aca="false">IF(SUM(AR$13:AR$336)&gt;0,SUM(AR$13:AR$336),"-")</f>
        <v>-</v>
      </c>
      <c r="AS337" s="109" t="str">
        <f aca="false">IF(SUM(AS$13:AS$336)&gt;0,SUM(AS$13:AS$336),"-")</f>
        <v>-</v>
      </c>
      <c r="AT337" s="109" t="str">
        <f aca="false">IF(SUM(AT$13:AT$336)&gt;0,SUM(AT$13:AT$336),"-")</f>
        <v>-</v>
      </c>
      <c r="AU337" s="109" t="str">
        <f aca="false">IF(SUM(AU$13:AU$336)&gt;0,SUM(AU$13:AU$336),"-")</f>
        <v>-</v>
      </c>
      <c r="AV337" s="109" t="str">
        <f aca="false">IF(SUM(AV$13:AV$336)&gt;0,SUM(AV$13:AV$336),"-")</f>
        <v>-</v>
      </c>
      <c r="AW337" s="109" t="str">
        <f aca="false">IF(SUM(AW$13:AW$336)&gt;0,SUM(AW$13:AW$336),"-")</f>
        <v>-</v>
      </c>
      <c r="AX337" s="109" t="str">
        <f aca="false">IF(SUM(AX$13:AX$336)&gt;0,SUM(AX$13:AX$336),"-")</f>
        <v>-</v>
      </c>
      <c r="AY337" s="109" t="str">
        <f aca="false">IF(SUM(AY$13:AY$336)&gt;0,SUM(AY$13:AY$336),"-")</f>
        <v>-</v>
      </c>
      <c r="AZ337" s="109" t="str">
        <f aca="false">IF(SUM(AZ$13:AZ$336)&gt;0,SUM(AZ$13:AZ$336),"-")</f>
        <v>-</v>
      </c>
      <c r="BA337" s="110" t="str">
        <f aca="false">IF(SUM(BA$13:BA$336)&gt;0,SUM(BA$13:BA$336),"-")</f>
        <v>-</v>
      </c>
    </row>
    <row r="338" customFormat="false" ht="27" hidden="false" customHeight="true" outlineLevel="0" collapsed="false">
      <c r="A338" s="103" t="s">
        <v>78</v>
      </c>
      <c r="B338" s="103"/>
      <c r="C338" s="103"/>
      <c r="D338" s="103"/>
      <c r="E338" s="103"/>
      <c r="F338" s="103" t="str">
        <f aca="false">IF(COUNTIF(F$13:F$336,"РВ")=0,"-",COUNTIF(F$13:F$336,"РВ"))</f>
        <v>-</v>
      </c>
      <c r="G338" s="103" t="str">
        <f aca="false">IF(COUNTIF(G$13:G$336,"РВ")=0,"-",COUNTIF(G$13:G$336,"РВ"))</f>
        <v>-</v>
      </c>
      <c r="H338" s="103" t="str">
        <f aca="false">IF(COUNTIF(H$13:H$336,"РВ")=0,"-",COUNTIF(H$13:H$336,"РВ"))</f>
        <v>-</v>
      </c>
      <c r="I338" s="103" t="str">
        <f aca="false">IF(COUNTIF(I$13:I$336,"РВ")=0,"-",COUNTIF(I$13:I$336,"РВ"))</f>
        <v>-</v>
      </c>
      <c r="J338" s="103" t="str">
        <f aca="false">IF(COUNTIF(J$13:J$336,"РВ")=0,"-",COUNTIF(J$13:J$336,"РВ"))</f>
        <v>-</v>
      </c>
      <c r="K338" s="103" t="str">
        <f aca="false">IF(COUNTIF(K$13:K$336,"РВ")=0,"-",COUNTIF(K$13:K$336,"РВ"))</f>
        <v>-</v>
      </c>
      <c r="L338" s="103" t="str">
        <f aca="false">IF(COUNTIF(L$13:L$336,"РВ")=0,"-",COUNTIF(L$13:L$336,"РВ"))</f>
        <v>-</v>
      </c>
      <c r="M338" s="103" t="str">
        <f aca="false">IF(COUNTIF(M$13:M$336,"РВ")=0,"-",COUNTIF(M$13:M$336,"РВ"))</f>
        <v>-</v>
      </c>
      <c r="N338" s="103" t="str">
        <f aca="false">IF(COUNTIF(N$13:N$336,"РВ")=0,"-",COUNTIF(N$13:N$336,"РВ"))</f>
        <v>-</v>
      </c>
      <c r="O338" s="103" t="str">
        <f aca="false">IF(COUNTIF(O$13:O$336,"РВ")=0,"-",COUNTIF(O$13:O$336,"РВ"))</f>
        <v>-</v>
      </c>
      <c r="P338" s="103" t="str">
        <f aca="false">IF(COUNTIF(P$13:P$336,"РВ")=0,"-",COUNTIF(P$13:P$336,"РВ"))</f>
        <v>-</v>
      </c>
      <c r="Q338" s="103" t="str">
        <f aca="false">IF(COUNTIF(Q$13:Q$336,"РВ")=0,"-",COUNTIF(Q$13:Q$336,"РВ"))</f>
        <v>-</v>
      </c>
      <c r="R338" s="103" t="str">
        <f aca="false">IF(COUNTIF(R$13:R$336,"РВ")=0,"-",COUNTIF(R$13:R$336,"РВ"))</f>
        <v>-</v>
      </c>
      <c r="S338" s="103" t="str">
        <f aca="false">IF(COUNTIF(S$13:S$336,"РВ")=0,"-",COUNTIF(S$13:S$336,"РВ"))</f>
        <v>-</v>
      </c>
      <c r="T338" s="103" t="str">
        <f aca="false">IF(COUNTIF(T$13:T$336,"РВ")=0,"-",COUNTIF(T$13:T$336,"РВ"))</f>
        <v>-</v>
      </c>
      <c r="U338" s="103" t="str">
        <f aca="false">IF(COUNTIF(U$13:U$336,"РВ")=0,"-",COUNTIF(U$13:U$336,"РВ"))</f>
        <v>-</v>
      </c>
      <c r="V338" s="103" t="str">
        <f aca="false">IF(COUNTIF(V$13:V$336,"РВ")=0,"-",COUNTIF(V$13:V$336,"РВ"))</f>
        <v>-</v>
      </c>
      <c r="W338" s="103" t="str">
        <f aca="false">IF(COUNTIF(W$13:W$336,"РВ")=0,"-",COUNTIF(W$13:W$336,"РВ"))</f>
        <v>-</v>
      </c>
      <c r="X338" s="103" t="str">
        <f aca="false">IF(COUNTIF(X$13:X$336,"РВ")=0,"-",COUNTIF(X$13:X$336,"РВ"))</f>
        <v>-</v>
      </c>
      <c r="Y338" s="103" t="str">
        <f aca="false">IF(COUNTIF(Y$13:Y$336,"РВ")=0,"-",COUNTIF(Y$13:Y$336,"РВ"))</f>
        <v>-</v>
      </c>
      <c r="Z338" s="103" t="str">
        <f aca="false">IF(COUNTIF(Z$13:Z$336,"РВ")=0,"-",COUNTIF(Z$13:Z$336,"РВ"))</f>
        <v>-</v>
      </c>
      <c r="AA338" s="103" t="str">
        <f aca="false">IF(COUNTIF(AA$13:AA$336,"РВ")=0,"-",COUNTIF(AA$13:AA$336,"РВ"))</f>
        <v>-</v>
      </c>
      <c r="AB338" s="103" t="str">
        <f aca="false">IF(COUNTIF(AB$13:AB$336,"РВ")=0,"-",COUNTIF(AB$13:AB$336,"РВ"))</f>
        <v>-</v>
      </c>
      <c r="AC338" s="103" t="str">
        <f aca="false">IF(COUNTIF(AC$13:AC$336,"РВ")=0,"-",COUNTIF(AC$13:AC$336,"РВ"))</f>
        <v>-</v>
      </c>
      <c r="AD338" s="103" t="str">
        <f aca="false">IF(COUNTIF(AD$13:AD$336,"РВ")=0,"-",COUNTIF(AD$13:AD$336,"РВ"))</f>
        <v>-</v>
      </c>
      <c r="AE338" s="103" t="str">
        <f aca="false">IF(COUNTIF(AE$13:AE$336,"РВ")=0,"-",COUNTIF(AE$13:AE$336,"РВ"))</f>
        <v>-</v>
      </c>
      <c r="AF338" s="103" t="str">
        <f aca="false">IF(COUNTIF(AF$13:AF$336,"РВ")=0,"-",COUNTIF(AF$13:AF$336,"РВ"))</f>
        <v>-</v>
      </c>
      <c r="AG338" s="103" t="str">
        <f aca="false">IF(COUNTIF(AG$13:AG$336,"РВ")=0,"-",COUNTIF(AG$13:AG$336,"РВ"))</f>
        <v>-</v>
      </c>
      <c r="AH338" s="103" t="str">
        <f aca="false">IF(COUNTIF(AH$13:AH$336,"РВ")=0,"-",COUNTIF(AH$13:AH$336,"РВ"))</f>
        <v>-</v>
      </c>
      <c r="AI338" s="103" t="str">
        <f aca="false">IF(COUNTIF(AI$13:AI$336,"РВ")=0,"-",COUNTIF(AI$13:AI$336,"РВ"))</f>
        <v>-</v>
      </c>
      <c r="AJ338" s="103" t="str">
        <f aca="false">IF(COUNTIF(AJ$13:AJ$336,"РВ")=0,"-",COUNTIF(AJ$13:AJ$336,"РВ"))</f>
        <v>-</v>
      </c>
      <c r="AK338" s="111"/>
      <c r="AL338" s="111"/>
      <c r="AM338" s="111"/>
      <c r="AN338" s="111"/>
      <c r="AO338" s="111"/>
      <c r="AP338" s="111"/>
      <c r="AQ338" s="111"/>
      <c r="AR338" s="111"/>
      <c r="AS338" s="111"/>
      <c r="AT338" s="111"/>
      <c r="AU338" s="111"/>
      <c r="AV338" s="111"/>
      <c r="AW338" s="111"/>
      <c r="AX338" s="111"/>
      <c r="AY338" s="111"/>
      <c r="AZ338" s="111"/>
      <c r="BA338" s="112"/>
    </row>
    <row r="339" customFormat="false" ht="27" hidden="false" customHeight="true" outlineLevel="0" collapsed="false">
      <c r="A339" s="113" t="s">
        <v>79</v>
      </c>
      <c r="B339" s="113"/>
      <c r="C339" s="113"/>
      <c r="D339" s="113"/>
      <c r="E339" s="113"/>
      <c r="F339" s="103" t="str">
        <f aca="false">IF(COUNTIF(F$13:F$336,"НУ")=0,"-",COUNTIF(F$13:F$336,"НУ"))</f>
        <v>-</v>
      </c>
      <c r="G339" s="103" t="str">
        <f aca="false">IF(COUNTIF(G$13:G$336,"НУ")=0,"-",COUNTIF(G$13:G$336,"НУ"))</f>
        <v>-</v>
      </c>
      <c r="H339" s="103" t="str">
        <f aca="false">IF(COUNTIF(H$13:H$336,"НУ")=0,"-",COUNTIF(H$13:H$336,"НУ"))</f>
        <v>-</v>
      </c>
      <c r="I339" s="103" t="str">
        <f aca="false">IF(COUNTIF(I$13:I$336,"НУ")=0,"-",COUNTIF(I$13:I$336,"НУ"))</f>
        <v>-</v>
      </c>
      <c r="J339" s="103" t="str">
        <f aca="false">IF(COUNTIF(J$13:J$336,"НУ")=0,"-",COUNTIF(J$13:J$336,"НУ"))</f>
        <v>-</v>
      </c>
      <c r="K339" s="103" t="str">
        <f aca="false">IF(COUNTIF(K$13:K$336,"НУ")=0,"-",COUNTIF(K$13:K$336,"НУ"))</f>
        <v>-</v>
      </c>
      <c r="L339" s="103" t="str">
        <f aca="false">IF(COUNTIF(L$13:L$336,"НУ")=0,"-",COUNTIF(L$13:L$336,"НУ"))</f>
        <v>-</v>
      </c>
      <c r="M339" s="103" t="str">
        <f aca="false">IF(COUNTIF(M$13:M$336,"НУ")=0,"-",COUNTIF(M$13:M$336,"НУ"))</f>
        <v>-</v>
      </c>
      <c r="N339" s="103" t="str">
        <f aca="false">IF(COUNTIF(N$13:N$336,"НУ")=0,"-",COUNTIF(N$13:N$336,"НУ"))</f>
        <v>-</v>
      </c>
      <c r="O339" s="103" t="str">
        <f aca="false">IF(COUNTIF(O$13:O$336,"НУ")=0,"-",COUNTIF(O$13:O$336,"НУ"))</f>
        <v>-</v>
      </c>
      <c r="P339" s="103" t="str">
        <f aca="false">IF(COUNTIF(P$13:P$336,"НУ")=0,"-",COUNTIF(P$13:P$336,"НУ"))</f>
        <v>-</v>
      </c>
      <c r="Q339" s="103" t="str">
        <f aca="false">IF(COUNTIF(Q$13:Q$336,"НУ")=0,"-",COUNTIF(Q$13:Q$336,"НУ"))</f>
        <v>-</v>
      </c>
      <c r="R339" s="103" t="str">
        <f aca="false">IF(COUNTIF(R$13:R$336,"НУ")=0,"-",COUNTIF(R$13:R$336,"НУ"))</f>
        <v>-</v>
      </c>
      <c r="S339" s="103" t="str">
        <f aca="false">IF(COUNTIF(S$13:S$336,"НУ")=0,"-",COUNTIF(S$13:S$336,"НУ"))</f>
        <v>-</v>
      </c>
      <c r="T339" s="103" t="str">
        <f aca="false">IF(COUNTIF(T$13:T$336,"НУ")=0,"-",COUNTIF(T$13:T$336,"НУ"))</f>
        <v>-</v>
      </c>
      <c r="U339" s="103" t="str">
        <f aca="false">IF(COUNTIF(U$13:U$336,"НУ")=0,"-",COUNTIF(U$13:U$336,"НУ"))</f>
        <v>-</v>
      </c>
      <c r="V339" s="103" t="str">
        <f aca="false">IF(COUNTIF(V$13:V$336,"НУ")=0,"-",COUNTIF(V$13:V$336,"НУ"))</f>
        <v>-</v>
      </c>
      <c r="W339" s="103" t="str">
        <f aca="false">IF(COUNTIF(W$13:W$336,"НУ")=0,"-",COUNTIF(W$13:W$336,"НУ"))</f>
        <v>-</v>
      </c>
      <c r="X339" s="103" t="str">
        <f aca="false">IF(COUNTIF(X$13:X$336,"НУ")=0,"-",COUNTIF(X$13:X$336,"НУ"))</f>
        <v>-</v>
      </c>
      <c r="Y339" s="103" t="str">
        <f aca="false">IF(COUNTIF(Y$13:Y$336,"НУ")=0,"-",COUNTIF(Y$13:Y$336,"НУ"))</f>
        <v>-</v>
      </c>
      <c r="Z339" s="103" t="str">
        <f aca="false">IF(COUNTIF(Z$13:Z$336,"НУ")=0,"-",COUNTIF(Z$13:Z$336,"НУ"))</f>
        <v>-</v>
      </c>
      <c r="AA339" s="103" t="str">
        <f aca="false">IF(COUNTIF(AA$13:AA$336,"НУ")=0,"-",COUNTIF(AA$13:AA$336,"НУ"))</f>
        <v>-</v>
      </c>
      <c r="AB339" s="103" t="str">
        <f aca="false">IF(COUNTIF(AB$13:AB$336,"НУ")=0,"-",COUNTIF(AB$13:AB$336,"НУ"))</f>
        <v>-</v>
      </c>
      <c r="AC339" s="103" t="str">
        <f aca="false">IF(COUNTIF(AC$13:AC$336,"НУ")=0,"-",COUNTIF(AC$13:AC$336,"НУ"))</f>
        <v>-</v>
      </c>
      <c r="AD339" s="103" t="str">
        <f aca="false">IF(COUNTIF(AD$13:AD$336,"НУ")=0,"-",COUNTIF(AD$13:AD$336,"НУ"))</f>
        <v>-</v>
      </c>
      <c r="AE339" s="103" t="str">
        <f aca="false">IF(COUNTIF(AE$13:AE$336,"НУ")=0,"-",COUNTIF(AE$13:AE$336,"НУ"))</f>
        <v>-</v>
      </c>
      <c r="AF339" s="103" t="str">
        <f aca="false">IF(COUNTIF(AF$13:AF$336,"НУ")=0,"-",COUNTIF(AF$13:AF$336,"НУ"))</f>
        <v>-</v>
      </c>
      <c r="AG339" s="103" t="str">
        <f aca="false">IF(COUNTIF(AG$13:AG$336,"НУ")=0,"-",COUNTIF(AG$13:AG$336,"НУ"))</f>
        <v>-</v>
      </c>
      <c r="AH339" s="103" t="str">
        <f aca="false">IF(COUNTIF(AH$13:AH$336,"НУ")=0,"-",COUNTIF(AH$13:AH$336,"НУ"))</f>
        <v>-</v>
      </c>
      <c r="AI339" s="103" t="str">
        <f aca="false">IF(COUNTIF(AI$13:AI$336,"НУ")=0,"-",COUNTIF(AI$13:AI$336,"НУ"))</f>
        <v>-</v>
      </c>
      <c r="AJ339" s="103" t="str">
        <f aca="false">IF(COUNTIF(AJ$13:AJ$336,"НУ")=0,"-",COUNTIF(AJ$13:AJ$336,"НУ"))</f>
        <v>-</v>
      </c>
      <c r="AK339" s="111"/>
      <c r="AL339" s="111"/>
      <c r="AM339" s="111"/>
      <c r="AN339" s="111"/>
      <c r="AO339" s="111"/>
      <c r="AP339" s="111"/>
      <c r="AQ339" s="111"/>
      <c r="AR339" s="111"/>
      <c r="AS339" s="111"/>
      <c r="AT339" s="111"/>
      <c r="AU339" s="111"/>
      <c r="AV339" s="111"/>
      <c r="AW339" s="111"/>
      <c r="AX339" s="111"/>
      <c r="AY339" s="111"/>
      <c r="AZ339" s="111"/>
      <c r="BA339" s="112"/>
    </row>
    <row r="340" customFormat="false" ht="27" hidden="false" customHeight="true" outlineLevel="0" collapsed="false">
      <c r="A340" s="114" t="s">
        <v>80</v>
      </c>
      <c r="B340" s="114"/>
      <c r="C340" s="114"/>
      <c r="D340" s="114"/>
      <c r="E340" s="114"/>
      <c r="F340" s="115" t="str">
        <f aca="false">IF(COUNTIF(F$13:F$336,"ВВ"),"-",IF(COUNTIF(F$13:F$336,"НЗ")+COUNTIF(F$13:F$336,"ТН")+COUNTIF(F$13:F$336,"ПР")+COUNTIF(F$13:F$336,"П")+COUNTIF(F$13:F$336,"В")+COUNTIF(F$13:F$336,"НА")+COUNTIF(F$13:F$336,"ВД")+COUNTIF(F$13:F$336,"ВП")+COUNTIF(F$13:F$336,"ДД")+COUNTIF(F$13:F$336,"І")=0,"-",COUNTIF(F$13:F$336,"НЗ")+COUNTIF(F$13:F$336,"ТН")+COUNTIF(F$13:F$336,"ПР")+COUNTIF(F$13:F$336,"П")+COUNTIF(F$13:F$336,"В")+COUNTIF(F$13:F$336,"НА")+COUNTIF(F$13:F$336,"ВД")+COUNTIF(F$13:F$336,"ВП")+COUNTIF(F$13:F$336,"ДД")+COUNTIF(F$13:F$336,"І")))</f>
        <v>-</v>
      </c>
      <c r="G340" s="115" t="str">
        <f aca="false">IF(COUNTIF(G$13:G$336,"ВВ"),"-",IF(COUNTIF(G$13:G$336,"НЗ")+COUNTIF(G$13:G$336,"ТН")+COUNTIF(G$13:G$336,"ПР")+COUNTIF(G$13:G$336,"П")+COUNTIF(G$13:G$336,"В")+COUNTIF(G$13:G$336,"НА")+COUNTIF(G$13:G$336,"ВД")+COUNTIF(G$13:G$336,"ВП")+COUNTIF(G$13:G$336,"ДД")+COUNTIF(G$13:G$336,"І")=0,"-",COUNTIF(G$13:G$336,"НЗ")+COUNTIF(G$13:G$336,"ТН")+COUNTIF(G$13:G$336,"ПР")+COUNTIF(G$13:G$336,"П")+COUNTIF(G$13:G$336,"В")+COUNTIF(G$13:G$336,"НА")+COUNTIF(G$13:G$336,"ВД")+COUNTIF(G$13:G$336,"ВП")+COUNTIF(G$13:G$336,"ДД")+COUNTIF(G$13:G$336,"І")))</f>
        <v>-</v>
      </c>
      <c r="H340" s="115" t="str">
        <f aca="false">IF(COUNTIF(H$13:H$336,"ВВ"),"-",IF(COUNTIF(H$13:H$336,"НЗ")+COUNTIF(H$13:H$336,"ТН")+COUNTIF(H$13:H$336,"ПР")+COUNTIF(H$13:H$336,"П")+COUNTIF(H$13:H$336,"В")+COUNTIF(H$13:H$336,"НА")+COUNTIF(H$13:H$336,"ВД")+COUNTIF(H$13:H$336,"ВП")+COUNTIF(H$13:H$336,"ДД")+COUNTIF(H$13:H$336,"І")=0,"-",COUNTIF(H$13:H$336,"НЗ")+COUNTIF(H$13:H$336,"ТН")+COUNTIF(H$13:H$336,"ПР")+COUNTIF(H$13:H$336,"П")+COUNTIF(H$13:H$336,"В")+COUNTIF(H$13:H$336,"НА")+COUNTIF(H$13:H$336,"ВД")+COUNTIF(H$13:H$336,"ВП")+COUNTIF(H$13:H$336,"ДД")+COUNTIF(H$13:H$336,"І")))</f>
        <v>-</v>
      </c>
      <c r="I340" s="115" t="str">
        <f aca="false">IF(COUNTIF(I$13:I$336,"ВВ"),"-",IF(COUNTIF(I$13:I$336,"НЗ")+COUNTIF(I$13:I$336,"ТН")+COUNTIF(I$13:I$336,"ПР")+COUNTIF(I$13:I$336,"П")+COUNTIF(I$13:I$336,"В")+COUNTIF(I$13:I$336,"НА")+COUNTIF(I$13:I$336,"ВД")+COUNTIF(I$13:I$336,"ВП")+COUNTIF(I$13:I$336,"ДД")+COUNTIF(I$13:I$336,"І")=0,"-",COUNTIF(I$13:I$336,"НЗ")+COUNTIF(I$13:I$336,"ТН")+COUNTIF(I$13:I$336,"ПР")+COUNTIF(I$13:I$336,"П")+COUNTIF(I$13:I$336,"В")+COUNTIF(I$13:I$336,"НА")+COUNTIF(I$13:I$336,"ВД")+COUNTIF(I$13:I$336,"ВП")+COUNTIF(I$13:I$336,"ДД")+COUNTIF(I$13:I$336,"І")))</f>
        <v>-</v>
      </c>
      <c r="J340" s="115" t="str">
        <f aca="false">IF(COUNTIF(J$13:J$336,"ВВ"),"-",IF(COUNTIF(J$13:J$336,"НЗ")+COUNTIF(J$13:J$336,"ТН")+COUNTIF(J$13:J$336,"ПР")+COUNTIF(J$13:J$336,"П")+COUNTIF(J$13:J$336,"В")+COUNTIF(J$13:J$336,"НА")+COUNTIF(J$13:J$336,"ВД")+COUNTIF(J$13:J$336,"ВП")+COUNTIF(J$13:J$336,"ДД")+COUNTIF(J$13:J$336,"І")=0,"-",COUNTIF(J$13:J$336,"НЗ")+COUNTIF(J$13:J$336,"ТН")+COUNTIF(J$13:J$336,"ПР")+COUNTIF(J$13:J$336,"П")+COUNTIF(J$13:J$336,"В")+COUNTIF(J$13:J$336,"НА")+COUNTIF(J$13:J$336,"ВД")+COUNTIF(J$13:J$336,"ВП")+COUNTIF(J$13:J$336,"ДД")+COUNTIF(J$13:J$336,"І")))</f>
        <v>-</v>
      </c>
      <c r="K340" s="115" t="str">
        <f aca="false">IF(COUNTIF(K$13:K$336,"ВВ"),"-",IF(COUNTIF(K$13:K$336,"НЗ")+COUNTIF(K$13:K$336,"ТН")+COUNTIF(K$13:K$336,"ПР")+COUNTIF(K$13:K$336,"П")+COUNTIF(K$13:K$336,"В")+COUNTIF(K$13:K$336,"НА")+COUNTIF(K$13:K$336,"ВД")+COUNTIF(K$13:K$336,"ВП")+COUNTIF(K$13:K$336,"ДД")+COUNTIF(K$13:K$336,"І")=0,"-",COUNTIF(K$13:K$336,"НЗ")+COUNTIF(K$13:K$336,"ТН")+COUNTIF(K$13:K$336,"ПР")+COUNTIF(K$13:K$336,"П")+COUNTIF(K$13:K$336,"В")+COUNTIF(K$13:K$336,"НА")+COUNTIF(K$13:K$336,"ВД")+COUNTIF(K$13:K$336,"ВП")+COUNTIF(K$13:K$336,"ДД")+COUNTIF(K$13:K$336,"І")))</f>
        <v>-</v>
      </c>
      <c r="L340" s="115" t="str">
        <f aca="false">IF(COUNTIF(L$13:L$336,"ВВ"),"-",IF(COUNTIF(L$13:L$336,"НЗ")+COUNTIF(L$13:L$336,"ТН")+COUNTIF(L$13:L$336,"ПР")+COUNTIF(L$13:L$336,"П")+COUNTIF(L$13:L$336,"В")+COUNTIF(L$13:L$336,"НА")+COUNTIF(L$13:L$336,"ВД")+COUNTIF(L$13:L$336,"ВП")+COUNTIF(L$13:L$336,"ДД")+COUNTIF(L$13:L$336,"І")=0,"-",COUNTIF(L$13:L$336,"НЗ")+COUNTIF(L$13:L$336,"ТН")+COUNTIF(L$13:L$336,"ПР")+COUNTIF(L$13:L$336,"П")+COUNTIF(L$13:L$336,"В")+COUNTIF(L$13:L$336,"НА")+COUNTIF(L$13:L$336,"ВД")+COUNTIF(L$13:L$336,"ВП")+COUNTIF(L$13:L$336,"ДД")+COUNTIF(L$13:L$336,"І")))</f>
        <v>-</v>
      </c>
      <c r="M340" s="115" t="str">
        <f aca="false">IF(COUNTIF(M$13:M$336,"ВВ"),"-",IF(COUNTIF(M$13:M$336,"НЗ")+COUNTIF(M$13:M$336,"ТН")+COUNTIF(M$13:M$336,"ПР")+COUNTIF(M$13:M$336,"П")+COUNTIF(M$13:M$336,"В")+COUNTIF(M$13:M$336,"НА")+COUNTIF(M$13:M$336,"ВД")+COUNTIF(M$13:M$336,"ВП")+COUNTIF(M$13:M$336,"ДД")+COUNTIF(M$13:M$336,"І")=0,"-",COUNTIF(M$13:M$336,"НЗ")+COUNTIF(M$13:M$336,"ТН")+COUNTIF(M$13:M$336,"ПР")+COUNTIF(M$13:M$336,"П")+COUNTIF(M$13:M$336,"В")+COUNTIF(M$13:M$336,"НА")+COUNTIF(M$13:M$336,"ВД")+COUNTIF(M$13:M$336,"ВП")+COUNTIF(M$13:M$336,"ДД")+COUNTIF(M$13:M$336,"І")))</f>
        <v>-</v>
      </c>
      <c r="N340" s="115" t="str">
        <f aca="false">IF(COUNTIF(N$13:N$336,"ВВ"),"-",IF(COUNTIF(N$13:N$336,"НЗ")+COUNTIF(N$13:N$336,"ТН")+COUNTIF(N$13:N$336,"ПР")+COUNTIF(N$13:N$336,"П")+COUNTIF(N$13:N$336,"В")+COUNTIF(N$13:N$336,"НА")+COUNTIF(N$13:N$336,"ВД")+COUNTIF(N$13:N$336,"ВП")+COUNTIF(N$13:N$336,"ДД")+COUNTIF(N$13:N$336,"І")=0,"-",COUNTIF(N$13:N$336,"НЗ")+COUNTIF(N$13:N$336,"ТН")+COUNTIF(N$13:N$336,"ПР")+COUNTIF(N$13:N$336,"П")+COUNTIF(N$13:N$336,"В")+COUNTIF(N$13:N$336,"НА")+COUNTIF(N$13:N$336,"ВД")+COUNTIF(N$13:N$336,"ВП")+COUNTIF(N$13:N$336,"ДД")+COUNTIF(N$13:N$336,"І")))</f>
        <v>-</v>
      </c>
      <c r="O340" s="115" t="str">
        <f aca="false">IF(COUNTIF(O$13:O$336,"ВВ"),"-",IF(COUNTIF(O$13:O$336,"НЗ")+COUNTIF(O$13:O$336,"ТН")+COUNTIF(O$13:O$336,"ПР")+COUNTIF(O$13:O$336,"П")+COUNTIF(O$13:O$336,"В")+COUNTIF(O$13:O$336,"НА")+COUNTIF(O$13:O$336,"ВД")+COUNTIF(O$13:O$336,"ВП")+COUNTIF(O$13:O$336,"ДД")+COUNTIF(O$13:O$336,"І")=0,"-",COUNTIF(O$13:O$336,"НЗ")+COUNTIF(O$13:O$336,"ТН")+COUNTIF(O$13:O$336,"ПР")+COUNTIF(O$13:O$336,"П")+COUNTIF(O$13:O$336,"В")+COUNTIF(O$13:O$336,"НА")+COUNTIF(O$13:O$336,"ВД")+COUNTIF(O$13:O$336,"ВП")+COUNTIF(O$13:O$336,"ДД")+COUNTIF(O$13:O$336,"І")))</f>
        <v>-</v>
      </c>
      <c r="P340" s="115" t="str">
        <f aca="false">IF(COUNTIF(P$13:P$336,"ВВ"),"-",IF(COUNTIF(P$13:P$336,"НЗ")+COUNTIF(P$13:P$336,"ТН")+COUNTIF(P$13:P$336,"ПР")+COUNTIF(P$13:P$336,"П")+COUNTIF(P$13:P$336,"В")+COUNTIF(P$13:P$336,"НА")+COUNTIF(P$13:P$336,"ВД")+COUNTIF(P$13:P$336,"ВП")+COUNTIF(P$13:P$336,"ДД")+COUNTIF(P$13:P$336,"І")=0,"-",COUNTIF(P$13:P$336,"НЗ")+COUNTIF(P$13:P$336,"ТН")+COUNTIF(P$13:P$336,"ПР")+COUNTIF(P$13:P$336,"П")+COUNTIF(P$13:P$336,"В")+COUNTIF(P$13:P$336,"НА")+COUNTIF(P$13:P$336,"ВД")+COUNTIF(P$13:P$336,"ВП")+COUNTIF(P$13:P$336,"ДД")+COUNTIF(P$13:P$336,"І")))</f>
        <v>-</v>
      </c>
      <c r="Q340" s="115" t="str">
        <f aca="false">IF(COUNTIF(Q$13:Q$336,"ВВ"),"-",IF(COUNTIF(Q$13:Q$336,"НЗ")+COUNTIF(Q$13:Q$336,"ТН")+COUNTIF(Q$13:Q$336,"ПР")+COUNTIF(Q$13:Q$336,"П")+COUNTIF(Q$13:Q$336,"В")+COUNTIF(Q$13:Q$336,"НА")+COUNTIF(Q$13:Q$336,"ВД")+COUNTIF(Q$13:Q$336,"ВП")+COUNTIF(Q$13:Q$336,"ДД")+COUNTIF(Q$13:Q$336,"І")=0,"-",COUNTIF(Q$13:Q$336,"НЗ")+COUNTIF(Q$13:Q$336,"ТН")+COUNTIF(Q$13:Q$336,"ПР")+COUNTIF(Q$13:Q$336,"П")+COUNTIF(Q$13:Q$336,"В")+COUNTIF(Q$13:Q$336,"НА")+COUNTIF(Q$13:Q$336,"ВД")+COUNTIF(Q$13:Q$336,"ВП")+COUNTIF(Q$13:Q$336,"ДД")+COUNTIF(Q$13:Q$336,"І")))</f>
        <v>-</v>
      </c>
      <c r="R340" s="115" t="str">
        <f aca="false">IF(COUNTIF(R$13:R$336,"ВВ"),"-",IF(COUNTIF(R$13:R$336,"НЗ")+COUNTIF(R$13:R$336,"ТН")+COUNTIF(R$13:R$336,"ПР")+COUNTIF(R$13:R$336,"П")+COUNTIF(R$13:R$336,"В")+COUNTIF(R$13:R$336,"НА")+COUNTIF(R$13:R$336,"ВД")+COUNTIF(R$13:R$336,"ВП")+COUNTIF(R$13:R$336,"ДД")+COUNTIF(R$13:R$336,"І")=0,"-",COUNTIF(R$13:R$336,"НЗ")+COUNTIF(R$13:R$336,"ТН")+COUNTIF(R$13:R$336,"ПР")+COUNTIF(R$13:R$336,"П")+COUNTIF(R$13:R$336,"В")+COUNTIF(R$13:R$336,"НА")+COUNTIF(R$13:R$336,"ВД")+COUNTIF(R$13:R$336,"ВП")+COUNTIF(R$13:R$336,"ДД")+COUNTIF(R$13:R$336,"І")))</f>
        <v>-</v>
      </c>
      <c r="S340" s="115" t="str">
        <f aca="false">IF(COUNTIF(S$13:S$336,"ВВ"),"-",IF(COUNTIF(S$13:S$336,"НЗ")+COUNTIF(S$13:S$336,"ТН")+COUNTIF(S$13:S$336,"ПР")+COUNTIF(S$13:S$336,"П")+COUNTIF(S$13:S$336,"В")+COUNTIF(S$13:S$336,"НА")+COUNTIF(S$13:S$336,"ВД")+COUNTIF(S$13:S$336,"ВП")+COUNTIF(S$13:S$336,"ДД")+COUNTIF(S$13:S$336,"І")=0,"-",COUNTIF(S$13:S$336,"НЗ")+COUNTIF(S$13:S$336,"ТН")+COUNTIF(S$13:S$336,"ПР")+COUNTIF(S$13:S$336,"П")+COUNTIF(S$13:S$336,"В")+COUNTIF(S$13:S$336,"НА")+COUNTIF(S$13:S$336,"ВД")+COUNTIF(S$13:S$336,"ВП")+COUNTIF(S$13:S$336,"ДД")+COUNTIF(S$13:S$336,"І")))</f>
        <v>-</v>
      </c>
      <c r="T340" s="115" t="str">
        <f aca="false">IF(COUNTIF(T$13:T$336,"ВВ"),"-",IF(COUNTIF(T$13:T$336,"НЗ")+COUNTIF(T$13:T$336,"ТН")+COUNTIF(T$13:T$336,"ПР")+COUNTIF(T$13:T$336,"П")+COUNTIF(T$13:T$336,"В")+COUNTIF(T$13:T$336,"НА")+COUNTIF(T$13:T$336,"ВД")+COUNTIF(T$13:T$336,"ВП")+COUNTIF(T$13:T$336,"ДД")+COUNTIF(T$13:T$336,"І")=0,"-",COUNTIF(T$13:T$336,"НЗ")+COUNTIF(T$13:T$336,"ТН")+COUNTIF(T$13:T$336,"ПР")+COUNTIF(T$13:T$336,"П")+COUNTIF(T$13:T$336,"В")+COUNTIF(T$13:T$336,"НА")+COUNTIF(T$13:T$336,"ВД")+COUNTIF(T$13:T$336,"ВП")+COUNTIF(T$13:T$336,"ДД")+COUNTIF(T$13:T$336,"І")))</f>
        <v>-</v>
      </c>
      <c r="U340" s="115" t="str">
        <f aca="false">IF(COUNTIF(U$13:U$336,"ВВ"),"-",IF(COUNTIF(U$13:U$336,"НЗ")+COUNTIF(U$13:U$336,"ТН")+COUNTIF(U$13:U$336,"ПР")+COUNTIF(U$13:U$336,"П")+COUNTIF(U$13:U$336,"В")+COUNTIF(U$13:U$336,"НА")+COUNTIF(U$13:U$336,"ВД")+COUNTIF(U$13:U$336,"ВП")+COUNTIF(U$13:U$336,"ДД")+COUNTIF(U$13:U$336,"І")=0,"-",COUNTIF(U$13:U$336,"НЗ")+COUNTIF(U$13:U$336,"ТН")+COUNTIF(U$13:U$336,"ПР")+COUNTIF(U$13:U$336,"П")+COUNTIF(U$13:U$336,"В")+COUNTIF(U$13:U$336,"НА")+COUNTIF(U$13:U$336,"ВД")+COUNTIF(U$13:U$336,"ВП")+COUNTIF(U$13:U$336,"ДД")+COUNTIF(U$13:U$336,"І")))</f>
        <v>-</v>
      </c>
      <c r="V340" s="115" t="str">
        <f aca="false">IF(COUNTIF(V$13:V$336,"ВВ"),"-",IF(COUNTIF(V$13:V$336,"НЗ")+COUNTIF(V$13:V$336,"ТН")+COUNTIF(V$13:V$336,"ПР")+COUNTIF(V$13:V$336,"П")+COUNTIF(V$13:V$336,"В")+COUNTIF(V$13:V$336,"НА")+COUNTIF(V$13:V$336,"ВД")+COUNTIF(V$13:V$336,"ВП")+COUNTIF(V$13:V$336,"ДД")+COUNTIF(V$13:V$336,"І")=0,"-",COUNTIF(V$13:V$336,"НЗ")+COUNTIF(V$13:V$336,"ТН")+COUNTIF(V$13:V$336,"ПР")+COUNTIF(V$13:V$336,"П")+COUNTIF(V$13:V$336,"В")+COUNTIF(V$13:V$336,"НА")+COUNTIF(V$13:V$336,"ВД")+COUNTIF(V$13:V$336,"ВП")+COUNTIF(V$13:V$336,"ДД")+COUNTIF(V$13:V$336,"І")))</f>
        <v>-</v>
      </c>
      <c r="W340" s="115" t="str">
        <f aca="false">IF(COUNTIF(W$13:W$336,"ВВ"),"-",IF(COUNTIF(W$13:W$336,"НЗ")+COUNTIF(W$13:W$336,"ТН")+COUNTIF(W$13:W$336,"ПР")+COUNTIF(W$13:W$336,"П")+COUNTIF(W$13:W$336,"В")+COUNTIF(W$13:W$336,"НА")+COUNTIF(W$13:W$336,"ВД")+COUNTIF(W$13:W$336,"ВП")+COUNTIF(W$13:W$336,"ДД")+COUNTIF(W$13:W$336,"І")=0,"-",COUNTIF(W$13:W$336,"НЗ")+COUNTIF(W$13:W$336,"ТН")+COUNTIF(W$13:W$336,"ПР")+COUNTIF(W$13:W$336,"П")+COUNTIF(W$13:W$336,"В")+COUNTIF(W$13:W$336,"НА")+COUNTIF(W$13:W$336,"ВД")+COUNTIF(W$13:W$336,"ВП")+COUNTIF(W$13:W$336,"ДД")+COUNTIF(W$13:W$336,"І")))</f>
        <v>-</v>
      </c>
      <c r="X340" s="115" t="str">
        <f aca="false">IF(COUNTIF(X$13:X$336,"ВВ"),"-",IF(COUNTIF(X$13:X$336,"НЗ")+COUNTIF(X$13:X$336,"ТН")+COUNTIF(X$13:X$336,"ПР")+COUNTIF(X$13:X$336,"П")+COUNTIF(X$13:X$336,"В")+COUNTIF(X$13:X$336,"НА")+COUNTIF(X$13:X$336,"ВД")+COUNTIF(X$13:X$336,"ВП")+COUNTIF(X$13:X$336,"ДД")+COUNTIF(X$13:X$336,"І")=0,"-",COUNTIF(X$13:X$336,"НЗ")+COUNTIF(X$13:X$336,"ТН")+COUNTIF(X$13:X$336,"ПР")+COUNTIF(X$13:X$336,"П")+COUNTIF(X$13:X$336,"В")+COUNTIF(X$13:X$336,"НА")+COUNTIF(X$13:X$336,"ВД")+COUNTIF(X$13:X$336,"ВП")+COUNTIF(X$13:X$336,"ДД")+COUNTIF(X$13:X$336,"І")))</f>
        <v>-</v>
      </c>
      <c r="Y340" s="115" t="str">
        <f aca="false">IF(COUNTIF(Y$13:Y$336,"ВВ"),"-",IF(COUNTIF(Y$13:Y$336,"НЗ")+COUNTIF(Y$13:Y$336,"ТН")+COUNTIF(Y$13:Y$336,"ПР")+COUNTIF(Y$13:Y$336,"П")+COUNTIF(Y$13:Y$336,"В")+COUNTIF(Y$13:Y$336,"НА")+COUNTIF(Y$13:Y$336,"ВД")+COUNTIF(Y$13:Y$336,"ВП")+COUNTIF(Y$13:Y$336,"ДД")+COUNTIF(Y$13:Y$336,"І")=0,"-",COUNTIF(Y$13:Y$336,"НЗ")+COUNTIF(Y$13:Y$336,"ТН")+COUNTIF(Y$13:Y$336,"ПР")+COUNTIF(Y$13:Y$336,"П")+COUNTIF(Y$13:Y$336,"В")+COUNTIF(Y$13:Y$336,"НА")+COUNTIF(Y$13:Y$336,"ВД")+COUNTIF(Y$13:Y$336,"ВП")+COUNTIF(Y$13:Y$336,"ДД")+COUNTIF(Y$13:Y$336,"І")))</f>
        <v>-</v>
      </c>
      <c r="Z340" s="115" t="str">
        <f aca="false">IF(COUNTIF(Z$13:Z$336,"ВВ"),"-",IF(COUNTIF(Z$13:Z$336,"НЗ")+COUNTIF(Z$13:Z$336,"ТН")+COUNTIF(Z$13:Z$336,"ПР")+COUNTIF(Z$13:Z$336,"П")+COUNTIF(Z$13:Z$336,"В")+COUNTIF(Z$13:Z$336,"НА")+COUNTIF(Z$13:Z$336,"ВД")+COUNTIF(Z$13:Z$336,"ВП")+COUNTIF(Z$13:Z$336,"ДД")+COUNTIF(Z$13:Z$336,"І")=0,"-",COUNTIF(Z$13:Z$336,"НЗ")+COUNTIF(Z$13:Z$336,"ТН")+COUNTIF(Z$13:Z$336,"ПР")+COUNTIF(Z$13:Z$336,"П")+COUNTIF(Z$13:Z$336,"В")+COUNTIF(Z$13:Z$336,"НА")+COUNTIF(Z$13:Z$336,"ВД")+COUNTIF(Z$13:Z$336,"ВП")+COUNTIF(Z$13:Z$336,"ДД")+COUNTIF(Z$13:Z$336,"І")))</f>
        <v>-</v>
      </c>
      <c r="AA340" s="115" t="str">
        <f aca="false">IF(COUNTIF(AA$13:AA$336,"ВВ"),"-",IF(COUNTIF(AA$13:AA$336,"НЗ")+COUNTIF(AA$13:AA$336,"ТН")+COUNTIF(AA$13:AA$336,"ПР")+COUNTIF(AA$13:AA$336,"П")+COUNTIF(AA$13:AA$336,"В")+COUNTIF(AA$13:AA$336,"НА")+COUNTIF(AA$13:AA$336,"ВД")+COUNTIF(AA$13:AA$336,"ВП")+COUNTIF(AA$13:AA$336,"ДД")+COUNTIF(AA$13:AA$336,"І")=0,"-",COUNTIF(AA$13:AA$336,"НЗ")+COUNTIF(AA$13:AA$336,"ТН")+COUNTIF(AA$13:AA$336,"ПР")+COUNTIF(AA$13:AA$336,"П")+COUNTIF(AA$13:AA$336,"В")+COUNTIF(AA$13:AA$336,"НА")+COUNTIF(AA$13:AA$336,"ВД")+COUNTIF(AA$13:AA$336,"ВП")+COUNTIF(AA$13:AA$336,"ДД")+COUNTIF(AA$13:AA$336,"І")))</f>
        <v>-</v>
      </c>
      <c r="AB340" s="115" t="str">
        <f aca="false">IF(COUNTIF(AB$13:AB$336,"ВВ"),"-",IF(COUNTIF(AB$13:AB$336,"НЗ")+COUNTIF(AB$13:AB$336,"ТН")+COUNTIF(AB$13:AB$336,"ПР")+COUNTIF(AB$13:AB$336,"П")+COUNTIF(AB$13:AB$336,"В")+COUNTIF(AB$13:AB$336,"НА")+COUNTIF(AB$13:AB$336,"ВД")+COUNTIF(AB$13:AB$336,"ВП")+COUNTIF(AB$13:AB$336,"ДД")+COUNTIF(AB$13:AB$336,"І")=0,"-",COUNTIF(AB$13:AB$336,"НЗ")+COUNTIF(AB$13:AB$336,"ТН")+COUNTIF(AB$13:AB$336,"ПР")+COUNTIF(AB$13:AB$336,"П")+COUNTIF(AB$13:AB$336,"В")+COUNTIF(AB$13:AB$336,"НА")+COUNTIF(AB$13:AB$336,"ВД")+COUNTIF(AB$13:AB$336,"ВП")+COUNTIF(AB$13:AB$336,"ДД")+COUNTIF(AB$13:AB$336,"І")))</f>
        <v>-</v>
      </c>
      <c r="AC340" s="115" t="str">
        <f aca="false">IF(COUNTIF(AC$13:AC$336,"ВВ"),"-",IF(COUNTIF(AC$13:AC$336,"НЗ")+COUNTIF(AC$13:AC$336,"ТН")+COUNTIF(AC$13:AC$336,"ПР")+COUNTIF(AC$13:AC$336,"П")+COUNTIF(AC$13:AC$336,"В")+COUNTIF(AC$13:AC$336,"НА")+COUNTIF(AC$13:AC$336,"ВД")+COUNTIF(AC$13:AC$336,"ВП")+COUNTIF(AC$13:AC$336,"ДД")+COUNTIF(AC$13:AC$336,"І")=0,"-",COUNTIF(AC$13:AC$336,"НЗ")+COUNTIF(AC$13:AC$336,"ТН")+COUNTIF(AC$13:AC$336,"ПР")+COUNTIF(AC$13:AC$336,"П")+COUNTIF(AC$13:AC$336,"В")+COUNTIF(AC$13:AC$336,"НА")+COUNTIF(AC$13:AC$336,"ВД")+COUNTIF(AC$13:AC$336,"ВП")+COUNTIF(AC$13:AC$336,"ДД")+COUNTIF(AC$13:AC$336,"І")))</f>
        <v>-</v>
      </c>
      <c r="AD340" s="115" t="str">
        <f aca="false">IF(COUNTIF(AD$13:AD$336,"ВВ"),"-",IF(COUNTIF(AD$13:AD$336,"НЗ")+COUNTIF(AD$13:AD$336,"ТН")+COUNTIF(AD$13:AD$336,"ПР")+COUNTIF(AD$13:AD$336,"П")+COUNTIF(AD$13:AD$336,"В")+COUNTIF(AD$13:AD$336,"НА")+COUNTIF(AD$13:AD$336,"ВД")+COUNTIF(AD$13:AD$336,"ВП")+COUNTIF(AD$13:AD$336,"ДД")+COUNTIF(AD$13:AD$336,"І")=0,"-",COUNTIF(AD$13:AD$336,"НЗ")+COUNTIF(AD$13:AD$336,"ТН")+COUNTIF(AD$13:AD$336,"ПР")+COUNTIF(AD$13:AD$336,"П")+COUNTIF(AD$13:AD$336,"В")+COUNTIF(AD$13:AD$336,"НА")+COUNTIF(AD$13:AD$336,"ВД")+COUNTIF(AD$13:AD$336,"ВП")+COUNTIF(AD$13:AD$336,"ДД")+COUNTIF(AD$13:AD$336,"І")))</f>
        <v>-</v>
      </c>
      <c r="AE340" s="115" t="str">
        <f aca="false">IF(COUNTIF(AE$13:AE$336,"ВВ"),"-",IF(COUNTIF(AE$13:AE$336,"НЗ")+COUNTIF(AE$13:AE$336,"ТН")+COUNTIF(AE$13:AE$336,"ПР")+COUNTIF(AE$13:AE$336,"П")+COUNTIF(AE$13:AE$336,"В")+COUNTIF(AE$13:AE$336,"НА")+COUNTIF(AE$13:AE$336,"ВД")+COUNTIF(AE$13:AE$336,"ВП")+COUNTIF(AE$13:AE$336,"ДД")+COUNTIF(AE$13:AE$336,"І")=0,"-",COUNTIF(AE$13:AE$336,"НЗ")+COUNTIF(AE$13:AE$336,"ТН")+COUNTIF(AE$13:AE$336,"ПР")+COUNTIF(AE$13:AE$336,"П")+COUNTIF(AE$13:AE$336,"В")+COUNTIF(AE$13:AE$336,"НА")+COUNTIF(AE$13:AE$336,"ВД")+COUNTIF(AE$13:AE$336,"ВП")+COUNTIF(AE$13:AE$336,"ДД")+COUNTIF(AE$13:AE$336,"І")))</f>
        <v>-</v>
      </c>
      <c r="AF340" s="115" t="str">
        <f aca="false">IF(COUNTIF(AF$13:AF$336,"ВВ"),"-",IF(COUNTIF(AF$13:AF$336,"НЗ")+COUNTIF(AF$13:AF$336,"ТН")+COUNTIF(AF$13:AF$336,"ПР")+COUNTIF(AF$13:AF$336,"П")+COUNTIF(AF$13:AF$336,"В")+COUNTIF(AF$13:AF$336,"НА")+COUNTIF(AF$13:AF$336,"ВД")+COUNTIF(AF$13:AF$336,"ВП")+COUNTIF(AF$13:AF$336,"ДД")+COUNTIF(AF$13:AF$336,"І")=0,"-",COUNTIF(AF$13:AF$336,"НЗ")+COUNTIF(AF$13:AF$336,"ТН")+COUNTIF(AF$13:AF$336,"ПР")+COUNTIF(AF$13:AF$336,"П")+COUNTIF(AF$13:AF$336,"В")+COUNTIF(AF$13:AF$336,"НА")+COUNTIF(AF$13:AF$336,"ВД")+COUNTIF(AF$13:AF$336,"ВП")+COUNTIF(AF$13:AF$336,"ДД")+COUNTIF(AF$13:AF$336,"І")))</f>
        <v>-</v>
      </c>
      <c r="AG340" s="115" t="str">
        <f aca="false">IF(COUNTIF(AG$13:AG$336,"ВВ"),"-",IF(COUNTIF(AG$13:AG$336,"НЗ")+COUNTIF(AG$13:AG$336,"ТН")+COUNTIF(AG$13:AG$336,"ПР")+COUNTIF(AG$13:AG$336,"П")+COUNTIF(AG$13:AG$336,"В")+COUNTIF(AG$13:AG$336,"НА")+COUNTIF(AG$13:AG$336,"ВД")+COUNTIF(AG$13:AG$336,"ВП")+COUNTIF(AG$13:AG$336,"ДД")+COUNTIF(AG$13:AG$336,"І")=0,"-",COUNTIF(AG$13:AG$336,"НЗ")+COUNTIF(AG$13:AG$336,"ТН")+COUNTIF(AG$13:AG$336,"ПР")+COUNTIF(AG$13:AG$336,"П")+COUNTIF(AG$13:AG$336,"В")+COUNTIF(AG$13:AG$336,"НА")+COUNTIF(AG$13:AG$336,"ВД")+COUNTIF(AG$13:AG$336,"ВП")+COUNTIF(AG$13:AG$336,"ДД")+COUNTIF(AG$13:AG$336,"І")))</f>
        <v>-</v>
      </c>
      <c r="AH340" s="115" t="str">
        <f aca="false">IF(COUNTIF(AH$13:AH$336,"ВВ"),"-",IF(COUNTIF(AH$13:AH$336,"НЗ")+COUNTIF(AH$13:AH$336,"ТН")+COUNTIF(AH$13:AH$336,"ПР")+COUNTIF(AH$13:AH$336,"П")+COUNTIF(AH$13:AH$336,"В")+COUNTIF(AH$13:AH$336,"НА")+COUNTIF(AH$13:AH$336,"ВД")+COUNTIF(AH$13:AH$336,"ВП")+COUNTIF(AH$13:AH$336,"ДД")+COUNTIF(AH$13:AH$336,"І")=0,"-",COUNTIF(AH$13:AH$336,"НЗ")+COUNTIF(AH$13:AH$336,"ТН")+COUNTIF(AH$13:AH$336,"ПР")+COUNTIF(AH$13:AH$336,"П")+COUNTIF(AH$13:AH$336,"В")+COUNTIF(AH$13:AH$336,"НА")+COUNTIF(AH$13:AH$336,"ВД")+COUNTIF(AH$13:AH$336,"ВП")+COUNTIF(AH$13:AH$336,"ДД")+COUNTIF(AH$13:AH$336,"І")))</f>
        <v>-</v>
      </c>
      <c r="AI340" s="115" t="str">
        <f aca="false">IF(COUNTIF(AI$13:AI$336,"ВВ"),"-",IF(COUNTIF(AI$13:AI$336,"НЗ")+COUNTIF(AI$13:AI$336,"ТН")+COUNTIF(AI$13:AI$336,"ПР")+COUNTIF(AI$13:AI$336,"П")+COUNTIF(AI$13:AI$336,"В")+COUNTIF(AI$13:AI$336,"НА")+COUNTIF(AI$13:AI$336,"ВД")+COUNTIF(AI$13:AI$336,"ВП")+COUNTIF(AI$13:AI$336,"ДД")+COUNTIF(AI$13:AI$336,"І")=0,"-",COUNTIF(AI$13:AI$336,"НЗ")+COUNTIF(AI$13:AI$336,"ТН")+COUNTIF(AI$13:AI$336,"ПР")+COUNTIF(AI$13:AI$336,"П")+COUNTIF(AI$13:AI$336,"В")+COUNTIF(AI$13:AI$336,"НА")+COUNTIF(AI$13:AI$336,"ВД")+COUNTIF(AI$13:AI$336,"ВП")+COUNTIF(AI$13:AI$336,"ДД")+COUNTIF(AI$13:AI$336,"І")))</f>
        <v>-</v>
      </c>
      <c r="AJ340" s="115" t="str">
        <f aca="false">IF(COUNTIF(AJ$13:AJ$336,"ВВ"),"-",IF(COUNTIF(AJ$13:AJ$336,"НЗ")+COUNTIF(AJ$13:AJ$336,"ТН")+COUNTIF(AJ$13:AJ$336,"ПР")+COUNTIF(AJ$13:AJ$336,"П")+COUNTIF(AJ$13:AJ$336,"В")+COUNTIF(AJ$13:AJ$336,"НА")+COUNTIF(AJ$13:AJ$336,"ВД")+COUNTIF(AJ$13:AJ$336,"ВП")+COUNTIF(AJ$13:AJ$336,"ДД")+COUNTIF(AJ$13:AJ$336,"І")=0,"-",COUNTIF(AJ$13:AJ$336,"НЗ")+COUNTIF(AJ$13:AJ$336,"ТН")+COUNTIF(AJ$13:AJ$336,"ПР")+COUNTIF(AJ$13:AJ$336,"П")+COUNTIF(AJ$13:AJ$336,"В")+COUNTIF(AJ$13:AJ$336,"НА")+COUNTIF(AJ$13:AJ$336,"ВД")+COUNTIF(AJ$13:AJ$336,"ВП")+COUNTIF(AJ$13:AJ$336,"ДД")+COUNTIF(AJ$13:AJ$336,"І")))</f>
        <v>-</v>
      </c>
      <c r="AK340" s="118"/>
      <c r="AL340" s="118"/>
      <c r="AM340" s="118"/>
      <c r="AN340" s="118"/>
      <c r="AO340" s="118"/>
      <c r="AP340" s="118"/>
      <c r="AQ340" s="118"/>
      <c r="AR340" s="118"/>
      <c r="AS340" s="118"/>
      <c r="AT340" s="118"/>
      <c r="AU340" s="118"/>
      <c r="AV340" s="118"/>
      <c r="AW340" s="118"/>
      <c r="AX340" s="118"/>
      <c r="AY340" s="118"/>
      <c r="AZ340" s="118"/>
      <c r="BA340" s="119"/>
    </row>
    <row r="341" customFormat="false" ht="12.75" hidden="false" customHeight="false" outlineLevel="0" collapsed="false">
      <c r="D341" s="120"/>
      <c r="E341" s="120"/>
    </row>
    <row r="342" customFormat="false" ht="12.75" hidden="false" customHeight="true" outlineLevel="0" collapsed="false">
      <c r="A342" s="121" t="s">
        <v>81</v>
      </c>
      <c r="B342" s="121"/>
      <c r="C342" s="121"/>
      <c r="D342" s="121"/>
      <c r="E342" s="122"/>
      <c r="F342" s="122"/>
      <c r="G342" s="122"/>
      <c r="H342" s="122"/>
      <c r="I342" s="122"/>
      <c r="J342" s="122"/>
      <c r="L342" s="123"/>
      <c r="M342" s="123"/>
      <c r="N342" s="123"/>
      <c r="P342" s="124"/>
      <c r="Q342" s="124"/>
      <c r="R342" s="124"/>
      <c r="S342" s="124"/>
      <c r="T342" s="124"/>
      <c r="U342" s="125"/>
      <c r="V342" s="125"/>
      <c r="W342" s="125"/>
      <c r="X342" s="125"/>
      <c r="Y342" s="125"/>
      <c r="Z342" s="125"/>
      <c r="AA342" s="125"/>
      <c r="AB342" s="125"/>
      <c r="AC342" s="125"/>
      <c r="AD342" s="125"/>
      <c r="AE342" s="125"/>
      <c r="AF342" s="125"/>
      <c r="AG342" s="125"/>
      <c r="AH342" s="125"/>
      <c r="AI342" s="125"/>
      <c r="AJ342" s="125"/>
      <c r="AK342" s="128"/>
      <c r="AL342" s="128"/>
      <c r="AM342" s="128"/>
      <c r="AN342" s="129"/>
      <c r="AO342" s="129"/>
    </row>
    <row r="343" customFormat="false" ht="12.75" hidden="false" customHeight="true" outlineLevel="0" collapsed="false">
      <c r="A343" s="40"/>
      <c r="B343" s="130"/>
      <c r="C343" s="200"/>
      <c r="D343" s="40"/>
      <c r="E343" s="132" t="s">
        <v>82</v>
      </c>
      <c r="F343" s="132"/>
      <c r="G343" s="132"/>
      <c r="H343" s="132"/>
      <c r="I343" s="132"/>
      <c r="J343" s="132"/>
      <c r="K343" s="40"/>
      <c r="L343" s="132" t="s">
        <v>83</v>
      </c>
      <c r="M343" s="132"/>
      <c r="N343" s="132"/>
      <c r="O343" s="40"/>
      <c r="P343" s="132" t="s">
        <v>84</v>
      </c>
      <c r="Q343" s="132"/>
      <c r="R343" s="132"/>
      <c r="S343" s="132"/>
      <c r="T343" s="132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135"/>
      <c r="AM343" s="40"/>
      <c r="AN343" s="136"/>
      <c r="AO343" s="136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137"/>
    </row>
    <row r="344" customFormat="false" ht="12.75" hidden="false" customHeight="true" outlineLevel="0" collapsed="false">
      <c r="A344" s="138" t="s">
        <v>85</v>
      </c>
      <c r="B344" s="138"/>
      <c r="C344" s="201"/>
      <c r="E344" s="140" t="s">
        <v>86</v>
      </c>
      <c r="F344" s="140"/>
      <c r="G344" s="140"/>
      <c r="H344" s="140"/>
      <c r="I344" s="140"/>
      <c r="J344" s="140"/>
      <c r="L344" s="123"/>
      <c r="M344" s="123"/>
      <c r="N344" s="123"/>
      <c r="P344" s="124"/>
      <c r="Q344" s="124"/>
      <c r="R344" s="124"/>
      <c r="S344" s="124"/>
      <c r="T344" s="124"/>
      <c r="U344" s="125"/>
      <c r="V344" s="125"/>
      <c r="W344" s="125"/>
      <c r="X344" s="125"/>
      <c r="Y344" s="125"/>
      <c r="Z344" s="125"/>
      <c r="AA344" s="125"/>
      <c r="AB344" s="125"/>
      <c r="AC344" s="125"/>
      <c r="AD344" s="125"/>
      <c r="AE344" s="125"/>
      <c r="AF344" s="125"/>
      <c r="AG344" s="125"/>
      <c r="AH344" s="125"/>
      <c r="AI344" s="125"/>
      <c r="AJ344" s="125"/>
      <c r="AK344" s="141" t="n">
        <f aca="false">AO4</f>
        <v>43522</v>
      </c>
      <c r="AL344" s="141"/>
      <c r="AM344" s="141"/>
      <c r="AN344" s="129"/>
      <c r="AO344" s="129"/>
    </row>
    <row r="345" customFormat="false" ht="12.75" hidden="false" customHeight="true" outlineLevel="0" collapsed="false">
      <c r="A345" s="40"/>
      <c r="B345" s="40"/>
      <c r="C345" s="202"/>
      <c r="D345" s="40"/>
      <c r="E345" s="132" t="s">
        <v>82</v>
      </c>
      <c r="F345" s="132"/>
      <c r="G345" s="132"/>
      <c r="H345" s="132"/>
      <c r="I345" s="132"/>
      <c r="J345" s="132"/>
      <c r="K345" s="40"/>
      <c r="L345" s="132" t="s">
        <v>83</v>
      </c>
      <c r="M345" s="132"/>
      <c r="N345" s="132"/>
      <c r="O345" s="40"/>
      <c r="P345" s="132" t="s">
        <v>84</v>
      </c>
      <c r="Q345" s="132"/>
      <c r="R345" s="132"/>
      <c r="S345" s="132"/>
      <c r="T345" s="132"/>
      <c r="U345" s="136"/>
      <c r="V345" s="136"/>
      <c r="W345" s="136"/>
      <c r="X345" s="136"/>
      <c r="Y345" s="136"/>
      <c r="Z345" s="136"/>
      <c r="AA345" s="136"/>
      <c r="AB345" s="136"/>
      <c r="AC345" s="136"/>
      <c r="AD345" s="136"/>
      <c r="AE345" s="136"/>
      <c r="AF345" s="136"/>
      <c r="AG345" s="136"/>
      <c r="AH345" s="136"/>
      <c r="AI345" s="136"/>
      <c r="AJ345" s="136"/>
      <c r="AK345" s="136"/>
      <c r="AL345" s="40"/>
      <c r="AM345" s="136"/>
      <c r="AN345" s="136"/>
      <c r="AO345" s="136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137"/>
    </row>
    <row r="347" customFormat="false" ht="12.75" hidden="false" customHeight="true" outlineLevel="0" collapsed="false">
      <c r="D347" s="144" t="s">
        <v>87</v>
      </c>
      <c r="E347" s="144"/>
      <c r="F347" s="144"/>
      <c r="G347" s="144"/>
      <c r="H347" s="144"/>
      <c r="I347" s="144"/>
      <c r="J347" s="144"/>
      <c r="K347" s="144"/>
      <c r="L347" s="144"/>
      <c r="M347" s="144"/>
      <c r="N347" s="144"/>
      <c r="O347" s="144"/>
      <c r="P347" s="144"/>
      <c r="Q347" s="144"/>
      <c r="R347" s="144"/>
      <c r="S347" s="144"/>
      <c r="T347" s="144"/>
      <c r="U347" s="144"/>
      <c r="V347" s="144"/>
      <c r="W347" s="144"/>
      <c r="X347" s="144"/>
      <c r="Y347" s="144"/>
      <c r="Z347" s="144"/>
      <c r="AA347" s="144"/>
      <c r="AB347" s="144"/>
      <c r="AC347" s="144"/>
      <c r="AD347" s="144"/>
      <c r="AE347" s="144"/>
      <c r="AF347" s="144"/>
      <c r="AG347" s="144"/>
      <c r="AH347" s="144"/>
      <c r="AI347" s="144"/>
      <c r="AJ347" s="144"/>
      <c r="AK347" s="144"/>
      <c r="AL347" s="144"/>
      <c r="AM347" s="144"/>
    </row>
    <row r="348" customFormat="false" ht="12.75" hidden="false" customHeight="true" outlineLevel="0" collapsed="false">
      <c r="D348" s="6" t="s">
        <v>35</v>
      </c>
      <c r="E348" s="6" t="s">
        <v>88</v>
      </c>
      <c r="F348" s="145" t="s">
        <v>89</v>
      </c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  <c r="AB348" s="145"/>
      <c r="AC348" s="145"/>
      <c r="AD348" s="145"/>
      <c r="AE348" s="145"/>
      <c r="AF348" s="145"/>
      <c r="AG348" s="145"/>
      <c r="AH348" s="145"/>
      <c r="AI348" s="145"/>
      <c r="AJ348" s="145"/>
      <c r="AK348" s="145"/>
      <c r="AL348" s="145"/>
      <c r="AM348" s="145"/>
    </row>
    <row r="349" customFormat="false" ht="12.75" hidden="false" customHeight="true" outlineLevel="0" collapsed="false">
      <c r="D349" s="6" t="s">
        <v>38</v>
      </c>
      <c r="E349" s="6" t="s">
        <v>88</v>
      </c>
      <c r="F349" s="145" t="s">
        <v>90</v>
      </c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  <c r="AA349" s="145"/>
      <c r="AB349" s="145"/>
      <c r="AC349" s="145"/>
      <c r="AD349" s="145"/>
      <c r="AE349" s="145"/>
      <c r="AF349" s="145"/>
      <c r="AG349" s="145"/>
      <c r="AH349" s="145"/>
      <c r="AI349" s="145"/>
      <c r="AJ349" s="145"/>
      <c r="AK349" s="145"/>
      <c r="AL349" s="145"/>
      <c r="AM349" s="145"/>
    </row>
    <row r="350" customFormat="false" ht="12.75" hidden="false" customHeight="true" outlineLevel="0" collapsed="false">
      <c r="D350" s="6" t="s">
        <v>91</v>
      </c>
      <c r="E350" s="6" t="s">
        <v>88</v>
      </c>
      <c r="F350" s="145" t="s">
        <v>92</v>
      </c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  <c r="AA350" s="145"/>
      <c r="AB350" s="145"/>
      <c r="AC350" s="145"/>
      <c r="AD350" s="145"/>
      <c r="AE350" s="145"/>
      <c r="AF350" s="145"/>
      <c r="AG350" s="145"/>
      <c r="AH350" s="145"/>
      <c r="AI350" s="145"/>
      <c r="AJ350" s="145"/>
      <c r="AK350" s="145"/>
      <c r="AL350" s="145"/>
      <c r="AM350" s="145"/>
    </row>
    <row r="351" customFormat="false" ht="12.75" hidden="false" customHeight="true" outlineLevel="0" collapsed="false">
      <c r="D351" s="6" t="s">
        <v>93</v>
      </c>
      <c r="E351" s="6" t="s">
        <v>88</v>
      </c>
      <c r="F351" s="145" t="s">
        <v>94</v>
      </c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  <c r="AA351" s="145"/>
      <c r="AB351" s="145"/>
      <c r="AC351" s="145"/>
      <c r="AD351" s="145"/>
      <c r="AE351" s="145"/>
      <c r="AF351" s="145"/>
      <c r="AG351" s="145"/>
      <c r="AH351" s="145"/>
      <c r="AI351" s="145"/>
      <c r="AJ351" s="145"/>
      <c r="AK351" s="145"/>
      <c r="AL351" s="145"/>
      <c r="AM351" s="145"/>
    </row>
    <row r="352" customFormat="false" ht="12.75" hidden="false" customHeight="true" outlineLevel="0" collapsed="false">
      <c r="D352" s="6" t="s">
        <v>36</v>
      </c>
      <c r="E352" s="6" t="s">
        <v>88</v>
      </c>
      <c r="F352" s="145" t="s">
        <v>95</v>
      </c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  <c r="AA352" s="145"/>
      <c r="AB352" s="145"/>
      <c r="AC352" s="145"/>
      <c r="AD352" s="145"/>
      <c r="AE352" s="145"/>
      <c r="AF352" s="145"/>
      <c r="AG352" s="145"/>
      <c r="AH352" s="145"/>
      <c r="AI352" s="145"/>
      <c r="AJ352" s="145"/>
      <c r="AK352" s="145"/>
      <c r="AL352" s="145"/>
      <c r="AM352" s="145"/>
    </row>
    <row r="353" customFormat="false" ht="12.75" hidden="false" customHeight="true" outlineLevel="0" collapsed="false">
      <c r="D353" s="6" t="s">
        <v>37</v>
      </c>
      <c r="E353" s="6" t="s">
        <v>88</v>
      </c>
      <c r="F353" s="145" t="s">
        <v>96</v>
      </c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  <c r="AA353" s="145"/>
      <c r="AB353" s="145"/>
      <c r="AC353" s="145"/>
      <c r="AD353" s="145"/>
      <c r="AE353" s="145"/>
      <c r="AF353" s="145"/>
      <c r="AG353" s="145"/>
      <c r="AH353" s="145"/>
      <c r="AI353" s="145"/>
      <c r="AJ353" s="145"/>
      <c r="AK353" s="145"/>
      <c r="AL353" s="145"/>
      <c r="AM353" s="145"/>
    </row>
    <row r="354" customFormat="false" ht="12.75" hidden="false" customHeight="true" outlineLevel="0" collapsed="false">
      <c r="D354" s="6" t="s">
        <v>42</v>
      </c>
      <c r="E354" s="6" t="s">
        <v>88</v>
      </c>
      <c r="F354" s="145" t="s">
        <v>27</v>
      </c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  <c r="AA354" s="145"/>
      <c r="AB354" s="145"/>
      <c r="AC354" s="145"/>
      <c r="AD354" s="145"/>
      <c r="AE354" s="145"/>
      <c r="AF354" s="145"/>
      <c r="AG354" s="145"/>
      <c r="AH354" s="145"/>
      <c r="AI354" s="145"/>
      <c r="AJ354" s="145"/>
      <c r="AK354" s="145"/>
      <c r="AL354" s="145"/>
      <c r="AM354" s="145"/>
    </row>
    <row r="355" customFormat="false" ht="12.75" hidden="false" customHeight="true" outlineLevel="0" collapsed="false">
      <c r="D355" s="6" t="s">
        <v>97</v>
      </c>
      <c r="E355" s="6" t="s">
        <v>88</v>
      </c>
      <c r="F355" s="145" t="s">
        <v>98</v>
      </c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  <c r="AA355" s="145"/>
      <c r="AB355" s="145"/>
      <c r="AC355" s="145"/>
      <c r="AD355" s="145"/>
      <c r="AE355" s="145"/>
      <c r="AF355" s="145"/>
      <c r="AG355" s="145"/>
      <c r="AH355" s="145"/>
      <c r="AI355" s="145"/>
      <c r="AJ355" s="145"/>
      <c r="AK355" s="145"/>
      <c r="AL355" s="145"/>
      <c r="AM355" s="145"/>
    </row>
    <row r="356" customFormat="false" ht="12.75" hidden="false" customHeight="true" outlineLevel="0" collapsed="false">
      <c r="D356" s="6" t="s">
        <v>43</v>
      </c>
      <c r="E356" s="6" t="s">
        <v>88</v>
      </c>
      <c r="F356" s="145" t="s">
        <v>99</v>
      </c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  <c r="AA356" s="145"/>
      <c r="AB356" s="145"/>
      <c r="AC356" s="145"/>
      <c r="AD356" s="145"/>
      <c r="AE356" s="145"/>
      <c r="AF356" s="145"/>
      <c r="AG356" s="145"/>
      <c r="AH356" s="145"/>
      <c r="AI356" s="145"/>
      <c r="AJ356" s="145"/>
      <c r="AK356" s="145"/>
      <c r="AL356" s="145"/>
      <c r="AM356" s="145"/>
    </row>
    <row r="357" customFormat="false" ht="12.75" hidden="false" customHeight="true" outlineLevel="0" collapsed="false">
      <c r="D357" s="6" t="s">
        <v>44</v>
      </c>
      <c r="E357" s="6" t="s">
        <v>88</v>
      </c>
      <c r="F357" s="145" t="s">
        <v>100</v>
      </c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  <c r="AA357" s="145"/>
      <c r="AB357" s="145"/>
      <c r="AC357" s="145"/>
      <c r="AD357" s="145"/>
      <c r="AE357" s="145"/>
      <c r="AF357" s="145"/>
      <c r="AG357" s="145"/>
      <c r="AH357" s="145"/>
      <c r="AI357" s="145"/>
      <c r="AJ357" s="145"/>
      <c r="AK357" s="145"/>
      <c r="AL357" s="145"/>
      <c r="AM357" s="145"/>
    </row>
    <row r="358" customFormat="false" ht="12.75" hidden="false" customHeight="true" outlineLevel="0" collapsed="false">
      <c r="D358" s="6" t="s">
        <v>40</v>
      </c>
      <c r="E358" s="6" t="s">
        <v>88</v>
      </c>
      <c r="F358" s="145" t="s">
        <v>101</v>
      </c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  <c r="AA358" s="145"/>
      <c r="AB358" s="145"/>
      <c r="AC358" s="145"/>
      <c r="AD358" s="145"/>
      <c r="AE358" s="145"/>
      <c r="AF358" s="145"/>
      <c r="AG358" s="145"/>
      <c r="AH358" s="145"/>
      <c r="AI358" s="145"/>
      <c r="AJ358" s="145"/>
      <c r="AK358" s="145"/>
      <c r="AL358" s="145"/>
      <c r="AM358" s="145"/>
    </row>
    <row r="359" customFormat="false" ht="12.75" hidden="false" customHeight="true" outlineLevel="0" collapsed="false">
      <c r="D359" s="6" t="s">
        <v>45</v>
      </c>
      <c r="E359" s="6" t="s">
        <v>88</v>
      </c>
      <c r="F359" s="145" t="s">
        <v>30</v>
      </c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  <c r="AA359" s="145"/>
      <c r="AB359" s="145"/>
      <c r="AC359" s="145"/>
      <c r="AD359" s="145"/>
      <c r="AE359" s="145"/>
      <c r="AF359" s="145"/>
      <c r="AG359" s="145"/>
      <c r="AH359" s="145"/>
      <c r="AI359" s="145"/>
      <c r="AJ359" s="145"/>
      <c r="AK359" s="145"/>
      <c r="AL359" s="145"/>
      <c r="AM359" s="145"/>
    </row>
    <row r="360" customFormat="false" ht="12.75" hidden="false" customHeight="true" outlineLevel="0" collapsed="false">
      <c r="D360" s="6" t="s">
        <v>46</v>
      </c>
      <c r="E360" s="6" t="s">
        <v>88</v>
      </c>
      <c r="F360" s="145" t="s">
        <v>31</v>
      </c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5"/>
      <c r="AD360" s="145"/>
      <c r="AE360" s="145"/>
      <c r="AF360" s="145"/>
      <c r="AG360" s="145"/>
      <c r="AH360" s="145"/>
      <c r="AI360" s="145"/>
      <c r="AJ360" s="145"/>
      <c r="AK360" s="145"/>
      <c r="AL360" s="145"/>
      <c r="AM360" s="145"/>
    </row>
    <row r="361" customFormat="false" ht="12.75" hidden="false" customHeight="true" outlineLevel="0" collapsed="false">
      <c r="D361" s="6" t="s">
        <v>41</v>
      </c>
      <c r="E361" s="6" t="s">
        <v>88</v>
      </c>
      <c r="F361" s="145" t="s">
        <v>102</v>
      </c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  <c r="AA361" s="145"/>
      <c r="AB361" s="145"/>
      <c r="AC361" s="145"/>
      <c r="AD361" s="145"/>
      <c r="AE361" s="145"/>
      <c r="AF361" s="145"/>
      <c r="AG361" s="145"/>
      <c r="AH361" s="145"/>
      <c r="AI361" s="145"/>
      <c r="AJ361" s="145"/>
      <c r="AK361" s="145"/>
      <c r="AL361" s="145"/>
      <c r="AM361" s="145"/>
    </row>
    <row r="362" customFormat="false" ht="12.75" hidden="false" customHeight="true" outlineLevel="0" collapsed="false">
      <c r="D362" s="6" t="s">
        <v>47</v>
      </c>
      <c r="E362" s="6" t="s">
        <v>88</v>
      </c>
      <c r="F362" s="145" t="s">
        <v>32</v>
      </c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  <c r="AA362" s="145"/>
      <c r="AB362" s="145"/>
      <c r="AC362" s="145"/>
      <c r="AD362" s="145"/>
      <c r="AE362" s="145"/>
      <c r="AF362" s="145"/>
      <c r="AG362" s="145"/>
      <c r="AH362" s="145"/>
      <c r="AI362" s="145"/>
      <c r="AJ362" s="145"/>
      <c r="AK362" s="145"/>
      <c r="AL362" s="145"/>
      <c r="AM362" s="145"/>
    </row>
    <row r="363" customFormat="false" ht="12.75" hidden="false" customHeight="true" outlineLevel="0" collapsed="false">
      <c r="D363" s="6" t="s">
        <v>48</v>
      </c>
      <c r="E363" s="6" t="s">
        <v>88</v>
      </c>
      <c r="F363" s="145" t="s">
        <v>33</v>
      </c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  <c r="AA363" s="145"/>
      <c r="AB363" s="145"/>
      <c r="AC363" s="145"/>
      <c r="AD363" s="145"/>
      <c r="AE363" s="145"/>
      <c r="AF363" s="145"/>
      <c r="AG363" s="145"/>
      <c r="AH363" s="145"/>
      <c r="AI363" s="145"/>
      <c r="AJ363" s="145"/>
      <c r="AK363" s="145"/>
      <c r="AL363" s="145"/>
      <c r="AM363" s="145"/>
    </row>
  </sheetData>
  <autoFilter ref="A12:BA338"/>
  <mergeCells count="1775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A76"/>
    <mergeCell ref="B73:B76"/>
    <mergeCell ref="C73:C76"/>
    <mergeCell ref="D73:D76"/>
    <mergeCell ref="AK73:AK76"/>
    <mergeCell ref="AL73:AL76"/>
    <mergeCell ref="AM73:AM76"/>
    <mergeCell ref="AN73:AN76"/>
    <mergeCell ref="AO73:AO76"/>
    <mergeCell ref="AP73:AP76"/>
    <mergeCell ref="AQ73:AQ76"/>
    <mergeCell ref="AR73:AR76"/>
    <mergeCell ref="AS73:AS76"/>
    <mergeCell ref="AT73:AT76"/>
    <mergeCell ref="AU73:AU76"/>
    <mergeCell ref="AV73:AV76"/>
    <mergeCell ref="AW73:AW76"/>
    <mergeCell ref="AX73:AX76"/>
    <mergeCell ref="AY73:AY76"/>
    <mergeCell ref="AZ73:AZ76"/>
    <mergeCell ref="BA73:BA76"/>
    <mergeCell ref="A77:A80"/>
    <mergeCell ref="B77:B80"/>
    <mergeCell ref="C77:C80"/>
    <mergeCell ref="D77:D80"/>
    <mergeCell ref="AK77:AK80"/>
    <mergeCell ref="AL77:AL80"/>
    <mergeCell ref="AM77:AM80"/>
    <mergeCell ref="AN77:AN80"/>
    <mergeCell ref="AO77:AO80"/>
    <mergeCell ref="AP77:AP80"/>
    <mergeCell ref="AQ77:AQ80"/>
    <mergeCell ref="AR77:AR80"/>
    <mergeCell ref="AS77:AS80"/>
    <mergeCell ref="AT77:AT80"/>
    <mergeCell ref="AU77:AU80"/>
    <mergeCell ref="AV77:AV80"/>
    <mergeCell ref="AW77:AW80"/>
    <mergeCell ref="AX77:AX80"/>
    <mergeCell ref="AY77:AY80"/>
    <mergeCell ref="AZ77:AZ80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O81:AO84"/>
    <mergeCell ref="AP81:AP84"/>
    <mergeCell ref="AQ81:AQ84"/>
    <mergeCell ref="AR81:AR84"/>
    <mergeCell ref="AS81:AS84"/>
    <mergeCell ref="AT81:AT84"/>
    <mergeCell ref="AU81:AU84"/>
    <mergeCell ref="AV81:AV84"/>
    <mergeCell ref="AW81:AW84"/>
    <mergeCell ref="AX81:AX84"/>
    <mergeCell ref="AY81:AY84"/>
    <mergeCell ref="AZ81:AZ84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P85:AP88"/>
    <mergeCell ref="AQ85:AQ88"/>
    <mergeCell ref="AR85:AR88"/>
    <mergeCell ref="AS85:AS88"/>
    <mergeCell ref="AT85:AT88"/>
    <mergeCell ref="AU85:AU88"/>
    <mergeCell ref="AV85:AV88"/>
    <mergeCell ref="AW85:AW88"/>
    <mergeCell ref="AX85:AX88"/>
    <mergeCell ref="AY85:AY88"/>
    <mergeCell ref="AZ85:AZ88"/>
    <mergeCell ref="BA85:BA88"/>
    <mergeCell ref="A89:A92"/>
    <mergeCell ref="B89:B92"/>
    <mergeCell ref="C89:C92"/>
    <mergeCell ref="D89:D92"/>
    <mergeCell ref="AK89:AK92"/>
    <mergeCell ref="AL89:AL92"/>
    <mergeCell ref="AM89:AM92"/>
    <mergeCell ref="AN89:AN92"/>
    <mergeCell ref="AO89:AO92"/>
    <mergeCell ref="AP89:AP92"/>
    <mergeCell ref="AQ89:AQ92"/>
    <mergeCell ref="AR89:AR92"/>
    <mergeCell ref="AS89:AS92"/>
    <mergeCell ref="AT89:AT92"/>
    <mergeCell ref="AU89:AU92"/>
    <mergeCell ref="AV89:AV92"/>
    <mergeCell ref="AW89:AW92"/>
    <mergeCell ref="AX89:AX92"/>
    <mergeCell ref="AY89:AY92"/>
    <mergeCell ref="AZ89:AZ92"/>
    <mergeCell ref="BA89:BA92"/>
    <mergeCell ref="A93:A96"/>
    <mergeCell ref="B93:B96"/>
    <mergeCell ref="C93:C96"/>
    <mergeCell ref="D93:D96"/>
    <mergeCell ref="AK93:AK96"/>
    <mergeCell ref="AL93:AL96"/>
    <mergeCell ref="AM93:AM96"/>
    <mergeCell ref="AN93:AN96"/>
    <mergeCell ref="AO93:AO96"/>
    <mergeCell ref="AP93:AP96"/>
    <mergeCell ref="AQ93:AQ96"/>
    <mergeCell ref="AR93:AR96"/>
    <mergeCell ref="AS93:AS96"/>
    <mergeCell ref="AT93:AT96"/>
    <mergeCell ref="AU93:AU96"/>
    <mergeCell ref="AV93:AV96"/>
    <mergeCell ref="AW93:AW96"/>
    <mergeCell ref="AX93:AX96"/>
    <mergeCell ref="AY93:AY96"/>
    <mergeCell ref="AZ93:AZ96"/>
    <mergeCell ref="BA93:BA96"/>
    <mergeCell ref="A97:A100"/>
    <mergeCell ref="B97:B100"/>
    <mergeCell ref="C97:C100"/>
    <mergeCell ref="D97:D100"/>
    <mergeCell ref="AK97:AK100"/>
    <mergeCell ref="AL97:AL100"/>
    <mergeCell ref="AM97:AM100"/>
    <mergeCell ref="AN97:AN100"/>
    <mergeCell ref="AO97:AO100"/>
    <mergeCell ref="AP97:AP100"/>
    <mergeCell ref="AQ97:AQ100"/>
    <mergeCell ref="AR97:AR100"/>
    <mergeCell ref="AS97:AS100"/>
    <mergeCell ref="AT97:AT100"/>
    <mergeCell ref="AU97:AU100"/>
    <mergeCell ref="AV97:AV100"/>
    <mergeCell ref="AW97:AW100"/>
    <mergeCell ref="AX97:AX100"/>
    <mergeCell ref="AY97:AY100"/>
    <mergeCell ref="AZ97:AZ100"/>
    <mergeCell ref="BA97:BA100"/>
    <mergeCell ref="A101:A104"/>
    <mergeCell ref="B101:B104"/>
    <mergeCell ref="C101:C104"/>
    <mergeCell ref="D101:D104"/>
    <mergeCell ref="AK101:AK104"/>
    <mergeCell ref="AL101:AL104"/>
    <mergeCell ref="AM101:AM104"/>
    <mergeCell ref="AN101:AN104"/>
    <mergeCell ref="AO101:AO104"/>
    <mergeCell ref="AP101:AP104"/>
    <mergeCell ref="AQ101:AQ104"/>
    <mergeCell ref="AR101:AR104"/>
    <mergeCell ref="AS101:AS104"/>
    <mergeCell ref="AT101:AT104"/>
    <mergeCell ref="AU101:AU104"/>
    <mergeCell ref="AV101:AV104"/>
    <mergeCell ref="AW101:AW104"/>
    <mergeCell ref="AX101:AX104"/>
    <mergeCell ref="AY101:AY104"/>
    <mergeCell ref="AZ101:AZ104"/>
    <mergeCell ref="BA101:BA104"/>
    <mergeCell ref="A105:A108"/>
    <mergeCell ref="B105:B108"/>
    <mergeCell ref="C105:C108"/>
    <mergeCell ref="D105:D108"/>
    <mergeCell ref="AK105:AK108"/>
    <mergeCell ref="AL105:AL108"/>
    <mergeCell ref="AM105:AM108"/>
    <mergeCell ref="AN105:AN108"/>
    <mergeCell ref="AO105:AO108"/>
    <mergeCell ref="AP105:AP108"/>
    <mergeCell ref="AQ105:AQ108"/>
    <mergeCell ref="AR105:AR108"/>
    <mergeCell ref="AS105:AS108"/>
    <mergeCell ref="AT105:AT108"/>
    <mergeCell ref="AU105:AU108"/>
    <mergeCell ref="AV105:AV108"/>
    <mergeCell ref="AW105:AW108"/>
    <mergeCell ref="AX105:AX108"/>
    <mergeCell ref="AY105:AY108"/>
    <mergeCell ref="AZ105:AZ108"/>
    <mergeCell ref="BA105:BA108"/>
    <mergeCell ref="A109:A112"/>
    <mergeCell ref="B109:B112"/>
    <mergeCell ref="C109:C112"/>
    <mergeCell ref="D109:D112"/>
    <mergeCell ref="AK109:AK112"/>
    <mergeCell ref="AL109:AL112"/>
    <mergeCell ref="AM109:AM112"/>
    <mergeCell ref="AN109:AN112"/>
    <mergeCell ref="AO109:AO112"/>
    <mergeCell ref="AP109:AP112"/>
    <mergeCell ref="AQ109:AQ112"/>
    <mergeCell ref="AR109:AR112"/>
    <mergeCell ref="AS109:AS112"/>
    <mergeCell ref="AT109:AT112"/>
    <mergeCell ref="AU109:AU112"/>
    <mergeCell ref="AV109:AV112"/>
    <mergeCell ref="AW109:AW112"/>
    <mergeCell ref="AX109:AX112"/>
    <mergeCell ref="AY109:AY112"/>
    <mergeCell ref="AZ109:AZ112"/>
    <mergeCell ref="BA109:BA112"/>
    <mergeCell ref="A113:A116"/>
    <mergeCell ref="B113:B116"/>
    <mergeCell ref="C113:C116"/>
    <mergeCell ref="D113:D116"/>
    <mergeCell ref="AK113:AK116"/>
    <mergeCell ref="AL113:AL116"/>
    <mergeCell ref="AM113:AM116"/>
    <mergeCell ref="AN113:AN116"/>
    <mergeCell ref="AO113:AO116"/>
    <mergeCell ref="AP113:AP116"/>
    <mergeCell ref="AQ113:AQ116"/>
    <mergeCell ref="AR113:AR116"/>
    <mergeCell ref="AS113:AS116"/>
    <mergeCell ref="AT113:AT116"/>
    <mergeCell ref="AU113:AU116"/>
    <mergeCell ref="AV113:AV116"/>
    <mergeCell ref="AW113:AW116"/>
    <mergeCell ref="AX113:AX116"/>
    <mergeCell ref="AY113:AY116"/>
    <mergeCell ref="AZ113:AZ116"/>
    <mergeCell ref="BA113:BA116"/>
    <mergeCell ref="A117:A120"/>
    <mergeCell ref="B117:B120"/>
    <mergeCell ref="C117:C120"/>
    <mergeCell ref="D117:D120"/>
    <mergeCell ref="AK117:AK120"/>
    <mergeCell ref="AL117:AL120"/>
    <mergeCell ref="AM117:AM120"/>
    <mergeCell ref="AN117:AN120"/>
    <mergeCell ref="AO117:AO120"/>
    <mergeCell ref="AP117:AP120"/>
    <mergeCell ref="AQ117:AQ120"/>
    <mergeCell ref="AR117:AR120"/>
    <mergeCell ref="AS117:AS120"/>
    <mergeCell ref="AT117:AT120"/>
    <mergeCell ref="AU117:AU120"/>
    <mergeCell ref="AV117:AV120"/>
    <mergeCell ref="AW117:AW120"/>
    <mergeCell ref="AX117:AX120"/>
    <mergeCell ref="AY117:AY120"/>
    <mergeCell ref="AZ117:AZ120"/>
    <mergeCell ref="BA117:BA120"/>
    <mergeCell ref="A121:A124"/>
    <mergeCell ref="B121:B124"/>
    <mergeCell ref="C121:C124"/>
    <mergeCell ref="D121:D124"/>
    <mergeCell ref="AK121:AK124"/>
    <mergeCell ref="AL121:AL124"/>
    <mergeCell ref="AM121:AM124"/>
    <mergeCell ref="AN121:AN124"/>
    <mergeCell ref="AO121:AO124"/>
    <mergeCell ref="AP121:AP124"/>
    <mergeCell ref="AQ121:AQ124"/>
    <mergeCell ref="AR121:AR124"/>
    <mergeCell ref="AS121:AS124"/>
    <mergeCell ref="AT121:AT124"/>
    <mergeCell ref="AU121:AU124"/>
    <mergeCell ref="AV121:AV124"/>
    <mergeCell ref="AW121:AW124"/>
    <mergeCell ref="AX121:AX124"/>
    <mergeCell ref="AY121:AY124"/>
    <mergeCell ref="AZ121:AZ124"/>
    <mergeCell ref="BA121:BA124"/>
    <mergeCell ref="A125:A128"/>
    <mergeCell ref="B125:B128"/>
    <mergeCell ref="C125:C128"/>
    <mergeCell ref="D125:D128"/>
    <mergeCell ref="AK125:AK128"/>
    <mergeCell ref="AL125:AL128"/>
    <mergeCell ref="AM125:AM128"/>
    <mergeCell ref="AN125:AN128"/>
    <mergeCell ref="AO125:AO128"/>
    <mergeCell ref="AP125:AP128"/>
    <mergeCell ref="AQ125:AQ128"/>
    <mergeCell ref="AR125:AR128"/>
    <mergeCell ref="AS125:AS128"/>
    <mergeCell ref="AT125:AT128"/>
    <mergeCell ref="AU125:AU128"/>
    <mergeCell ref="AV125:AV128"/>
    <mergeCell ref="AW125:AW128"/>
    <mergeCell ref="AX125:AX128"/>
    <mergeCell ref="AY125:AY128"/>
    <mergeCell ref="AZ125:AZ128"/>
    <mergeCell ref="BA125:BA128"/>
    <mergeCell ref="A129:A132"/>
    <mergeCell ref="B129:B132"/>
    <mergeCell ref="C129:C132"/>
    <mergeCell ref="D129:D132"/>
    <mergeCell ref="AK129:AK132"/>
    <mergeCell ref="AL129:AL132"/>
    <mergeCell ref="AM129:AM132"/>
    <mergeCell ref="AN129:AN132"/>
    <mergeCell ref="AO129:AO132"/>
    <mergeCell ref="AP129:AP132"/>
    <mergeCell ref="AQ129:AQ132"/>
    <mergeCell ref="AR129:AR132"/>
    <mergeCell ref="AS129:AS132"/>
    <mergeCell ref="AT129:AT132"/>
    <mergeCell ref="AU129:AU132"/>
    <mergeCell ref="AV129:AV132"/>
    <mergeCell ref="AW129:AW132"/>
    <mergeCell ref="AX129:AX132"/>
    <mergeCell ref="AY129:AY132"/>
    <mergeCell ref="AZ129:AZ132"/>
    <mergeCell ref="BA129:BA132"/>
    <mergeCell ref="A133:A136"/>
    <mergeCell ref="B133:B136"/>
    <mergeCell ref="C133:C136"/>
    <mergeCell ref="D133:D136"/>
    <mergeCell ref="AK133:AK136"/>
    <mergeCell ref="AL133:AL136"/>
    <mergeCell ref="AM133:AM136"/>
    <mergeCell ref="AN133:AN136"/>
    <mergeCell ref="AO133:AO136"/>
    <mergeCell ref="AP133:AP136"/>
    <mergeCell ref="AQ133:AQ136"/>
    <mergeCell ref="AR133:AR136"/>
    <mergeCell ref="AS133:AS136"/>
    <mergeCell ref="AT133:AT136"/>
    <mergeCell ref="AU133:AU136"/>
    <mergeCell ref="AV133:AV136"/>
    <mergeCell ref="AW133:AW136"/>
    <mergeCell ref="AX133:AX136"/>
    <mergeCell ref="AY133:AY136"/>
    <mergeCell ref="AZ133:AZ136"/>
    <mergeCell ref="BA133:BA136"/>
    <mergeCell ref="A137:A140"/>
    <mergeCell ref="B137:B140"/>
    <mergeCell ref="C137:C140"/>
    <mergeCell ref="D137:D140"/>
    <mergeCell ref="AK137:AK140"/>
    <mergeCell ref="AL137:AL140"/>
    <mergeCell ref="AM137:AM140"/>
    <mergeCell ref="AN137:AN140"/>
    <mergeCell ref="AO137:AO140"/>
    <mergeCell ref="AP137:AP140"/>
    <mergeCell ref="AQ137:AQ140"/>
    <mergeCell ref="AR137:AR140"/>
    <mergeCell ref="AS137:AS140"/>
    <mergeCell ref="AT137:AT140"/>
    <mergeCell ref="AU137:AU140"/>
    <mergeCell ref="AV137:AV140"/>
    <mergeCell ref="AW137:AW140"/>
    <mergeCell ref="AX137:AX140"/>
    <mergeCell ref="AY137:AY140"/>
    <mergeCell ref="AZ137:AZ140"/>
    <mergeCell ref="BA137:BA140"/>
    <mergeCell ref="A141:A144"/>
    <mergeCell ref="B141:B144"/>
    <mergeCell ref="C141:C144"/>
    <mergeCell ref="D141:D144"/>
    <mergeCell ref="AK141:AK144"/>
    <mergeCell ref="AL141:AL144"/>
    <mergeCell ref="AM141:AM144"/>
    <mergeCell ref="AN141:AN144"/>
    <mergeCell ref="AO141:AO144"/>
    <mergeCell ref="AP141:AP144"/>
    <mergeCell ref="AQ141:AQ144"/>
    <mergeCell ref="AR141:AR144"/>
    <mergeCell ref="AS141:AS144"/>
    <mergeCell ref="AT141:AT144"/>
    <mergeCell ref="AU141:AU144"/>
    <mergeCell ref="AV141:AV144"/>
    <mergeCell ref="AW141:AW144"/>
    <mergeCell ref="AX141:AX144"/>
    <mergeCell ref="AY141:AY144"/>
    <mergeCell ref="AZ141:AZ144"/>
    <mergeCell ref="BA141:BA144"/>
    <mergeCell ref="A145:A148"/>
    <mergeCell ref="B145:B148"/>
    <mergeCell ref="C145:C148"/>
    <mergeCell ref="D145:D148"/>
    <mergeCell ref="AK145:AK148"/>
    <mergeCell ref="AL145:AL148"/>
    <mergeCell ref="AM145:AM148"/>
    <mergeCell ref="AN145:AN148"/>
    <mergeCell ref="AO145:AO148"/>
    <mergeCell ref="AP145:AP148"/>
    <mergeCell ref="AQ145:AQ148"/>
    <mergeCell ref="AR145:AR148"/>
    <mergeCell ref="AS145:AS148"/>
    <mergeCell ref="AT145:AT148"/>
    <mergeCell ref="AU145:AU148"/>
    <mergeCell ref="AV145:AV148"/>
    <mergeCell ref="AW145:AW148"/>
    <mergeCell ref="AX145:AX148"/>
    <mergeCell ref="AY145:AY148"/>
    <mergeCell ref="AZ145:AZ148"/>
    <mergeCell ref="BA145:BA148"/>
    <mergeCell ref="A149:A152"/>
    <mergeCell ref="B149:B152"/>
    <mergeCell ref="C149:C152"/>
    <mergeCell ref="D149:D152"/>
    <mergeCell ref="AK149:AK152"/>
    <mergeCell ref="AL149:AL152"/>
    <mergeCell ref="AM149:AM152"/>
    <mergeCell ref="AN149:AN152"/>
    <mergeCell ref="AO149:AO152"/>
    <mergeCell ref="AP149:AP152"/>
    <mergeCell ref="AQ149:AQ152"/>
    <mergeCell ref="AR149:AR152"/>
    <mergeCell ref="AS149:AS152"/>
    <mergeCell ref="AT149:AT152"/>
    <mergeCell ref="AU149:AU152"/>
    <mergeCell ref="AV149:AV152"/>
    <mergeCell ref="AW149:AW152"/>
    <mergeCell ref="AX149:AX152"/>
    <mergeCell ref="AY149:AY152"/>
    <mergeCell ref="AZ149:AZ152"/>
    <mergeCell ref="BA149:BA152"/>
    <mergeCell ref="A153:A156"/>
    <mergeCell ref="B153:B156"/>
    <mergeCell ref="C153:C156"/>
    <mergeCell ref="D153:D156"/>
    <mergeCell ref="AK153:AK156"/>
    <mergeCell ref="AL153:AL156"/>
    <mergeCell ref="AM153:AM156"/>
    <mergeCell ref="AN153:AN156"/>
    <mergeCell ref="AO153:AO156"/>
    <mergeCell ref="AP153:AP156"/>
    <mergeCell ref="AQ153:AQ156"/>
    <mergeCell ref="AR153:AR156"/>
    <mergeCell ref="AS153:AS156"/>
    <mergeCell ref="AT153:AT156"/>
    <mergeCell ref="AU153:AU156"/>
    <mergeCell ref="AV153:AV156"/>
    <mergeCell ref="AW153:AW156"/>
    <mergeCell ref="AX153:AX156"/>
    <mergeCell ref="AY153:AY156"/>
    <mergeCell ref="AZ153:AZ156"/>
    <mergeCell ref="BA153:BA156"/>
    <mergeCell ref="A157:A160"/>
    <mergeCell ref="B157:B160"/>
    <mergeCell ref="C157:C160"/>
    <mergeCell ref="D157:D160"/>
    <mergeCell ref="AK157:AK160"/>
    <mergeCell ref="AL157:AL160"/>
    <mergeCell ref="AM157:AM160"/>
    <mergeCell ref="AN157:AN160"/>
    <mergeCell ref="AO157:AO160"/>
    <mergeCell ref="AP157:AP160"/>
    <mergeCell ref="AQ157:AQ160"/>
    <mergeCell ref="AR157:AR160"/>
    <mergeCell ref="AS157:AS160"/>
    <mergeCell ref="AT157:AT160"/>
    <mergeCell ref="AU157:AU160"/>
    <mergeCell ref="AV157:AV160"/>
    <mergeCell ref="AW157:AW160"/>
    <mergeCell ref="AX157:AX160"/>
    <mergeCell ref="AY157:AY160"/>
    <mergeCell ref="AZ157:AZ160"/>
    <mergeCell ref="BA157:BA160"/>
    <mergeCell ref="A161:A164"/>
    <mergeCell ref="B161:B164"/>
    <mergeCell ref="C161:C164"/>
    <mergeCell ref="D161:D164"/>
    <mergeCell ref="AK161:AK164"/>
    <mergeCell ref="AL161:AL164"/>
    <mergeCell ref="AM161:AM164"/>
    <mergeCell ref="AN161:AN164"/>
    <mergeCell ref="AO161:AO164"/>
    <mergeCell ref="AP161:AP164"/>
    <mergeCell ref="AQ161:AQ164"/>
    <mergeCell ref="AR161:AR164"/>
    <mergeCell ref="AS161:AS164"/>
    <mergeCell ref="AT161:AT164"/>
    <mergeCell ref="AU161:AU164"/>
    <mergeCell ref="AV161:AV164"/>
    <mergeCell ref="AW161:AW164"/>
    <mergeCell ref="AX161:AX164"/>
    <mergeCell ref="AY161:AY164"/>
    <mergeCell ref="AZ161:AZ164"/>
    <mergeCell ref="BA161:BA164"/>
    <mergeCell ref="A165:A168"/>
    <mergeCell ref="B165:B168"/>
    <mergeCell ref="C165:C168"/>
    <mergeCell ref="D165:D168"/>
    <mergeCell ref="AK165:AK168"/>
    <mergeCell ref="AL165:AL168"/>
    <mergeCell ref="AM165:AM168"/>
    <mergeCell ref="AN165:AN168"/>
    <mergeCell ref="AO165:AO168"/>
    <mergeCell ref="AP165:AP168"/>
    <mergeCell ref="AQ165:AQ168"/>
    <mergeCell ref="AR165:AR168"/>
    <mergeCell ref="AS165:AS168"/>
    <mergeCell ref="AT165:AT168"/>
    <mergeCell ref="AU165:AU168"/>
    <mergeCell ref="AV165:AV168"/>
    <mergeCell ref="AW165:AW168"/>
    <mergeCell ref="AX165:AX168"/>
    <mergeCell ref="AY165:AY168"/>
    <mergeCell ref="AZ165:AZ168"/>
    <mergeCell ref="BA165:BA168"/>
    <mergeCell ref="A169:A172"/>
    <mergeCell ref="B169:B172"/>
    <mergeCell ref="C169:C172"/>
    <mergeCell ref="D169:D172"/>
    <mergeCell ref="AK169:AK172"/>
    <mergeCell ref="AL169:AL172"/>
    <mergeCell ref="AM169:AM172"/>
    <mergeCell ref="AN169:AN172"/>
    <mergeCell ref="AO169:AO172"/>
    <mergeCell ref="AP169:AP172"/>
    <mergeCell ref="AQ169:AQ172"/>
    <mergeCell ref="AR169:AR172"/>
    <mergeCell ref="AS169:AS172"/>
    <mergeCell ref="AT169:AT172"/>
    <mergeCell ref="AU169:AU172"/>
    <mergeCell ref="AV169:AV172"/>
    <mergeCell ref="AW169:AW172"/>
    <mergeCell ref="AX169:AX172"/>
    <mergeCell ref="AY169:AY172"/>
    <mergeCell ref="AZ169:AZ172"/>
    <mergeCell ref="BA169:BA172"/>
    <mergeCell ref="A173:A176"/>
    <mergeCell ref="B173:B176"/>
    <mergeCell ref="C173:C176"/>
    <mergeCell ref="D173:D176"/>
    <mergeCell ref="AK173:AK176"/>
    <mergeCell ref="AL173:AL176"/>
    <mergeCell ref="AM173:AM176"/>
    <mergeCell ref="AN173:AN176"/>
    <mergeCell ref="AO173:AO176"/>
    <mergeCell ref="AP173:AP176"/>
    <mergeCell ref="AQ173:AQ176"/>
    <mergeCell ref="AR173:AR176"/>
    <mergeCell ref="AS173:AS176"/>
    <mergeCell ref="AT173:AT176"/>
    <mergeCell ref="AU173:AU176"/>
    <mergeCell ref="AV173:AV176"/>
    <mergeCell ref="AW173:AW176"/>
    <mergeCell ref="AX173:AX176"/>
    <mergeCell ref="AY173:AY176"/>
    <mergeCell ref="AZ173:AZ176"/>
    <mergeCell ref="BA173:BA176"/>
    <mergeCell ref="A177:A180"/>
    <mergeCell ref="B177:B180"/>
    <mergeCell ref="C177:C180"/>
    <mergeCell ref="D177:D180"/>
    <mergeCell ref="AK177:AK180"/>
    <mergeCell ref="AL177:AL180"/>
    <mergeCell ref="AM177:AM180"/>
    <mergeCell ref="AN177:AN180"/>
    <mergeCell ref="AO177:AO180"/>
    <mergeCell ref="AP177:AP180"/>
    <mergeCell ref="AQ177:AQ180"/>
    <mergeCell ref="AR177:AR180"/>
    <mergeCell ref="AS177:AS180"/>
    <mergeCell ref="AT177:AT180"/>
    <mergeCell ref="AU177:AU180"/>
    <mergeCell ref="AV177:AV180"/>
    <mergeCell ref="AW177:AW180"/>
    <mergeCell ref="AX177:AX180"/>
    <mergeCell ref="AY177:AY180"/>
    <mergeCell ref="AZ177:AZ180"/>
    <mergeCell ref="BA177:BA180"/>
    <mergeCell ref="A181:A184"/>
    <mergeCell ref="B181:B184"/>
    <mergeCell ref="C181:C184"/>
    <mergeCell ref="D181:D184"/>
    <mergeCell ref="AK181:AK184"/>
    <mergeCell ref="AL181:AL184"/>
    <mergeCell ref="AM181:AM184"/>
    <mergeCell ref="AN181:AN184"/>
    <mergeCell ref="AO181:AO184"/>
    <mergeCell ref="AP181:AP184"/>
    <mergeCell ref="AQ181:AQ184"/>
    <mergeCell ref="AR181:AR184"/>
    <mergeCell ref="AS181:AS184"/>
    <mergeCell ref="AT181:AT184"/>
    <mergeCell ref="AU181:AU184"/>
    <mergeCell ref="AV181:AV184"/>
    <mergeCell ref="AW181:AW184"/>
    <mergeCell ref="AX181:AX184"/>
    <mergeCell ref="AY181:AY184"/>
    <mergeCell ref="AZ181:AZ184"/>
    <mergeCell ref="BA181:BA184"/>
    <mergeCell ref="A185:A188"/>
    <mergeCell ref="B185:B188"/>
    <mergeCell ref="C185:C188"/>
    <mergeCell ref="D185:D188"/>
    <mergeCell ref="AK185:AK188"/>
    <mergeCell ref="AL185:AL188"/>
    <mergeCell ref="AM185:AM188"/>
    <mergeCell ref="AN185:AN188"/>
    <mergeCell ref="AO185:AO188"/>
    <mergeCell ref="AP185:AP188"/>
    <mergeCell ref="AQ185:AQ188"/>
    <mergeCell ref="AR185:AR188"/>
    <mergeCell ref="AS185:AS188"/>
    <mergeCell ref="AT185:AT188"/>
    <mergeCell ref="AU185:AU188"/>
    <mergeCell ref="AV185:AV188"/>
    <mergeCell ref="AW185:AW188"/>
    <mergeCell ref="AX185:AX188"/>
    <mergeCell ref="AY185:AY188"/>
    <mergeCell ref="AZ185:AZ188"/>
    <mergeCell ref="BA185:BA188"/>
    <mergeCell ref="A189:A192"/>
    <mergeCell ref="B189:B192"/>
    <mergeCell ref="C189:C192"/>
    <mergeCell ref="D189:D192"/>
    <mergeCell ref="AK189:AK192"/>
    <mergeCell ref="AL189:AL192"/>
    <mergeCell ref="AM189:AM192"/>
    <mergeCell ref="AN189:AN192"/>
    <mergeCell ref="AO189:AO192"/>
    <mergeCell ref="AP189:AP192"/>
    <mergeCell ref="AQ189:AQ192"/>
    <mergeCell ref="AR189:AR192"/>
    <mergeCell ref="AS189:AS192"/>
    <mergeCell ref="AT189:AT192"/>
    <mergeCell ref="AU189:AU192"/>
    <mergeCell ref="AV189:AV192"/>
    <mergeCell ref="AW189:AW192"/>
    <mergeCell ref="AX189:AX192"/>
    <mergeCell ref="AY189:AY192"/>
    <mergeCell ref="AZ189:AZ192"/>
    <mergeCell ref="BA189:BA192"/>
    <mergeCell ref="A193:A196"/>
    <mergeCell ref="B193:B196"/>
    <mergeCell ref="C193:C196"/>
    <mergeCell ref="D193:D196"/>
    <mergeCell ref="AK193:AK196"/>
    <mergeCell ref="AL193:AL196"/>
    <mergeCell ref="AM193:AM196"/>
    <mergeCell ref="AN193:AN196"/>
    <mergeCell ref="AO193:AO196"/>
    <mergeCell ref="AP193:AP196"/>
    <mergeCell ref="AQ193:AQ196"/>
    <mergeCell ref="AR193:AR196"/>
    <mergeCell ref="AS193:AS196"/>
    <mergeCell ref="AT193:AT196"/>
    <mergeCell ref="AU193:AU196"/>
    <mergeCell ref="AV193:AV196"/>
    <mergeCell ref="AW193:AW196"/>
    <mergeCell ref="AX193:AX196"/>
    <mergeCell ref="AY193:AY196"/>
    <mergeCell ref="AZ193:AZ196"/>
    <mergeCell ref="BA193:BA196"/>
    <mergeCell ref="A197:A200"/>
    <mergeCell ref="B197:B200"/>
    <mergeCell ref="C197:C200"/>
    <mergeCell ref="D197:D200"/>
    <mergeCell ref="AK197:AK200"/>
    <mergeCell ref="AL197:AL200"/>
    <mergeCell ref="AM197:AM200"/>
    <mergeCell ref="AN197:AN200"/>
    <mergeCell ref="AO197:AO200"/>
    <mergeCell ref="AP197:AP200"/>
    <mergeCell ref="AQ197:AQ200"/>
    <mergeCell ref="AR197:AR200"/>
    <mergeCell ref="AS197:AS200"/>
    <mergeCell ref="AT197:AT200"/>
    <mergeCell ref="AU197:AU200"/>
    <mergeCell ref="AV197:AV200"/>
    <mergeCell ref="AW197:AW200"/>
    <mergeCell ref="AX197:AX200"/>
    <mergeCell ref="AY197:AY200"/>
    <mergeCell ref="AZ197:AZ200"/>
    <mergeCell ref="BA197:BA200"/>
    <mergeCell ref="A201:A204"/>
    <mergeCell ref="B201:B204"/>
    <mergeCell ref="C201:C204"/>
    <mergeCell ref="D201:D204"/>
    <mergeCell ref="AK201:AK204"/>
    <mergeCell ref="AL201:AL204"/>
    <mergeCell ref="AM201:AM204"/>
    <mergeCell ref="AN201:AN204"/>
    <mergeCell ref="AO201:AO204"/>
    <mergeCell ref="AP201:AP204"/>
    <mergeCell ref="AQ201:AQ204"/>
    <mergeCell ref="AR201:AR204"/>
    <mergeCell ref="AS201:AS204"/>
    <mergeCell ref="AT201:AT204"/>
    <mergeCell ref="AU201:AU204"/>
    <mergeCell ref="AV201:AV204"/>
    <mergeCell ref="AW201:AW204"/>
    <mergeCell ref="AX201:AX204"/>
    <mergeCell ref="AY201:AY204"/>
    <mergeCell ref="AZ201:AZ204"/>
    <mergeCell ref="BA201:BA204"/>
    <mergeCell ref="A205:A208"/>
    <mergeCell ref="B205:B208"/>
    <mergeCell ref="C205:C208"/>
    <mergeCell ref="D205:D208"/>
    <mergeCell ref="AK205:AK208"/>
    <mergeCell ref="AL205:AL208"/>
    <mergeCell ref="AM205:AM208"/>
    <mergeCell ref="AN205:AN208"/>
    <mergeCell ref="AO205:AO208"/>
    <mergeCell ref="AP205:AP208"/>
    <mergeCell ref="AQ205:AQ208"/>
    <mergeCell ref="AR205:AR208"/>
    <mergeCell ref="AS205:AS208"/>
    <mergeCell ref="AT205:AT208"/>
    <mergeCell ref="AU205:AU208"/>
    <mergeCell ref="AV205:AV208"/>
    <mergeCell ref="AW205:AW208"/>
    <mergeCell ref="AX205:AX208"/>
    <mergeCell ref="AY205:AY208"/>
    <mergeCell ref="AZ205:AZ208"/>
    <mergeCell ref="BA205:BA208"/>
    <mergeCell ref="A209:A212"/>
    <mergeCell ref="B209:B212"/>
    <mergeCell ref="C209:C212"/>
    <mergeCell ref="D209:D212"/>
    <mergeCell ref="AK209:AK212"/>
    <mergeCell ref="AL209:AL212"/>
    <mergeCell ref="AM209:AM212"/>
    <mergeCell ref="AN209:AN212"/>
    <mergeCell ref="AO209:AO212"/>
    <mergeCell ref="AP209:AP212"/>
    <mergeCell ref="AQ209:AQ212"/>
    <mergeCell ref="AR209:AR212"/>
    <mergeCell ref="AS209:AS212"/>
    <mergeCell ref="AT209:AT212"/>
    <mergeCell ref="AU209:AU212"/>
    <mergeCell ref="AV209:AV212"/>
    <mergeCell ref="AW209:AW212"/>
    <mergeCell ref="AX209:AX212"/>
    <mergeCell ref="AY209:AY212"/>
    <mergeCell ref="AZ209:AZ212"/>
    <mergeCell ref="BA209:BA212"/>
    <mergeCell ref="A213:A216"/>
    <mergeCell ref="B213:B216"/>
    <mergeCell ref="C213:C216"/>
    <mergeCell ref="D213:D216"/>
    <mergeCell ref="AK213:AK216"/>
    <mergeCell ref="AL213:AL216"/>
    <mergeCell ref="AM213:AM216"/>
    <mergeCell ref="AN213:AN216"/>
    <mergeCell ref="AO213:AO216"/>
    <mergeCell ref="AP213:AP216"/>
    <mergeCell ref="AQ213:AQ216"/>
    <mergeCell ref="AR213:AR216"/>
    <mergeCell ref="AS213:AS216"/>
    <mergeCell ref="AT213:AT216"/>
    <mergeCell ref="AU213:AU216"/>
    <mergeCell ref="AV213:AV216"/>
    <mergeCell ref="AW213:AW216"/>
    <mergeCell ref="AX213:AX216"/>
    <mergeCell ref="AY213:AY216"/>
    <mergeCell ref="AZ213:AZ216"/>
    <mergeCell ref="BA213:BA216"/>
    <mergeCell ref="A217:A220"/>
    <mergeCell ref="B217:B220"/>
    <mergeCell ref="C217:C220"/>
    <mergeCell ref="D217:D220"/>
    <mergeCell ref="AK217:AK220"/>
    <mergeCell ref="AL217:AL220"/>
    <mergeCell ref="AM217:AM220"/>
    <mergeCell ref="AN217:AN220"/>
    <mergeCell ref="AO217:AO220"/>
    <mergeCell ref="AP217:AP220"/>
    <mergeCell ref="AQ217:AQ220"/>
    <mergeCell ref="AR217:AR220"/>
    <mergeCell ref="AS217:AS220"/>
    <mergeCell ref="AT217:AT220"/>
    <mergeCell ref="AU217:AU220"/>
    <mergeCell ref="AV217:AV220"/>
    <mergeCell ref="AW217:AW220"/>
    <mergeCell ref="AX217:AX220"/>
    <mergeCell ref="AY217:AY220"/>
    <mergeCell ref="AZ217:AZ220"/>
    <mergeCell ref="BA217:BA220"/>
    <mergeCell ref="A221:A224"/>
    <mergeCell ref="B221:B224"/>
    <mergeCell ref="C221:C224"/>
    <mergeCell ref="D221:D224"/>
    <mergeCell ref="AK221:AK224"/>
    <mergeCell ref="AL221:AL224"/>
    <mergeCell ref="AM221:AM224"/>
    <mergeCell ref="AN221:AN224"/>
    <mergeCell ref="AO221:AO224"/>
    <mergeCell ref="AP221:AP224"/>
    <mergeCell ref="AQ221:AQ224"/>
    <mergeCell ref="AR221:AR224"/>
    <mergeCell ref="AS221:AS224"/>
    <mergeCell ref="AT221:AT224"/>
    <mergeCell ref="AU221:AU224"/>
    <mergeCell ref="AV221:AV224"/>
    <mergeCell ref="AW221:AW224"/>
    <mergeCell ref="AX221:AX224"/>
    <mergeCell ref="AY221:AY224"/>
    <mergeCell ref="AZ221:AZ224"/>
    <mergeCell ref="BA221:BA224"/>
    <mergeCell ref="A225:A228"/>
    <mergeCell ref="B225:B228"/>
    <mergeCell ref="C225:C228"/>
    <mergeCell ref="D225:D228"/>
    <mergeCell ref="AK225:AK228"/>
    <mergeCell ref="AL225:AL228"/>
    <mergeCell ref="AM225:AM228"/>
    <mergeCell ref="AN225:AN228"/>
    <mergeCell ref="AO225:AO228"/>
    <mergeCell ref="AP225:AP228"/>
    <mergeCell ref="AQ225:AQ228"/>
    <mergeCell ref="AR225:AR228"/>
    <mergeCell ref="AS225:AS228"/>
    <mergeCell ref="AT225:AT228"/>
    <mergeCell ref="AU225:AU228"/>
    <mergeCell ref="AV225:AV228"/>
    <mergeCell ref="AW225:AW228"/>
    <mergeCell ref="AX225:AX228"/>
    <mergeCell ref="AY225:AY228"/>
    <mergeCell ref="AZ225:AZ228"/>
    <mergeCell ref="BA225:BA228"/>
    <mergeCell ref="A229:A232"/>
    <mergeCell ref="B229:B232"/>
    <mergeCell ref="C229:C232"/>
    <mergeCell ref="D229:D232"/>
    <mergeCell ref="AK229:AK232"/>
    <mergeCell ref="AL229:AL232"/>
    <mergeCell ref="AM229:AM232"/>
    <mergeCell ref="AN229:AN232"/>
    <mergeCell ref="AO229:AO232"/>
    <mergeCell ref="AP229:AP232"/>
    <mergeCell ref="AQ229:AQ232"/>
    <mergeCell ref="AR229:AR232"/>
    <mergeCell ref="AS229:AS232"/>
    <mergeCell ref="AT229:AT232"/>
    <mergeCell ref="AU229:AU232"/>
    <mergeCell ref="AV229:AV232"/>
    <mergeCell ref="AW229:AW232"/>
    <mergeCell ref="AX229:AX232"/>
    <mergeCell ref="AY229:AY232"/>
    <mergeCell ref="AZ229:AZ232"/>
    <mergeCell ref="BA229:BA232"/>
    <mergeCell ref="A233:A236"/>
    <mergeCell ref="B233:B236"/>
    <mergeCell ref="C233:C236"/>
    <mergeCell ref="D233:D236"/>
    <mergeCell ref="AK233:AK236"/>
    <mergeCell ref="AL233:AL236"/>
    <mergeCell ref="AM233:AM236"/>
    <mergeCell ref="AN233:AN236"/>
    <mergeCell ref="AO233:AO236"/>
    <mergeCell ref="AP233:AP236"/>
    <mergeCell ref="AQ233:AQ236"/>
    <mergeCell ref="AR233:AR236"/>
    <mergeCell ref="AS233:AS236"/>
    <mergeCell ref="AT233:AT236"/>
    <mergeCell ref="AU233:AU236"/>
    <mergeCell ref="AV233:AV236"/>
    <mergeCell ref="AW233:AW236"/>
    <mergeCell ref="AX233:AX236"/>
    <mergeCell ref="AY233:AY236"/>
    <mergeCell ref="AZ233:AZ236"/>
    <mergeCell ref="BA233:BA236"/>
    <mergeCell ref="A237:A240"/>
    <mergeCell ref="B237:B240"/>
    <mergeCell ref="C237:C240"/>
    <mergeCell ref="D237:D240"/>
    <mergeCell ref="AK237:AK240"/>
    <mergeCell ref="AL237:AL240"/>
    <mergeCell ref="AM237:AM240"/>
    <mergeCell ref="AN237:AN240"/>
    <mergeCell ref="AO237:AO240"/>
    <mergeCell ref="AP237:AP240"/>
    <mergeCell ref="AQ237:AQ240"/>
    <mergeCell ref="AR237:AR240"/>
    <mergeCell ref="AS237:AS240"/>
    <mergeCell ref="AT237:AT240"/>
    <mergeCell ref="AU237:AU240"/>
    <mergeCell ref="AV237:AV240"/>
    <mergeCell ref="AW237:AW240"/>
    <mergeCell ref="AX237:AX240"/>
    <mergeCell ref="AY237:AY240"/>
    <mergeCell ref="AZ237:AZ240"/>
    <mergeCell ref="BA237:BA240"/>
    <mergeCell ref="A241:A244"/>
    <mergeCell ref="B241:B244"/>
    <mergeCell ref="C241:C244"/>
    <mergeCell ref="D241:D244"/>
    <mergeCell ref="AK241:AK244"/>
    <mergeCell ref="AL241:AL244"/>
    <mergeCell ref="AM241:AM244"/>
    <mergeCell ref="AN241:AN244"/>
    <mergeCell ref="AO241:AO244"/>
    <mergeCell ref="AP241:AP244"/>
    <mergeCell ref="AQ241:AQ244"/>
    <mergeCell ref="AR241:AR244"/>
    <mergeCell ref="AS241:AS244"/>
    <mergeCell ref="AT241:AT244"/>
    <mergeCell ref="AU241:AU244"/>
    <mergeCell ref="AV241:AV244"/>
    <mergeCell ref="AW241:AW244"/>
    <mergeCell ref="AX241:AX244"/>
    <mergeCell ref="AY241:AY244"/>
    <mergeCell ref="AZ241:AZ244"/>
    <mergeCell ref="BA241:BA244"/>
    <mergeCell ref="A245:A248"/>
    <mergeCell ref="B245:B248"/>
    <mergeCell ref="C245:C248"/>
    <mergeCell ref="D245:D248"/>
    <mergeCell ref="AK245:AK248"/>
    <mergeCell ref="AL245:AL248"/>
    <mergeCell ref="AM245:AM248"/>
    <mergeCell ref="AN245:AN248"/>
    <mergeCell ref="AO245:AO248"/>
    <mergeCell ref="AP245:AP248"/>
    <mergeCell ref="AQ245:AQ248"/>
    <mergeCell ref="AR245:AR248"/>
    <mergeCell ref="AS245:AS248"/>
    <mergeCell ref="AT245:AT248"/>
    <mergeCell ref="AU245:AU248"/>
    <mergeCell ref="AV245:AV248"/>
    <mergeCell ref="AW245:AW248"/>
    <mergeCell ref="AX245:AX248"/>
    <mergeCell ref="AY245:AY248"/>
    <mergeCell ref="AZ245:AZ248"/>
    <mergeCell ref="BA245:BA248"/>
    <mergeCell ref="A249:A252"/>
    <mergeCell ref="B249:B252"/>
    <mergeCell ref="C249:C252"/>
    <mergeCell ref="D249:D252"/>
    <mergeCell ref="AK249:AK252"/>
    <mergeCell ref="AL249:AL252"/>
    <mergeCell ref="AM249:AM252"/>
    <mergeCell ref="AN249:AN252"/>
    <mergeCell ref="AO249:AO252"/>
    <mergeCell ref="AP249:AP252"/>
    <mergeCell ref="AQ249:AQ252"/>
    <mergeCell ref="AR249:AR252"/>
    <mergeCell ref="AS249:AS252"/>
    <mergeCell ref="AT249:AT252"/>
    <mergeCell ref="AU249:AU252"/>
    <mergeCell ref="AV249:AV252"/>
    <mergeCell ref="AW249:AW252"/>
    <mergeCell ref="AX249:AX252"/>
    <mergeCell ref="AY249:AY252"/>
    <mergeCell ref="AZ249:AZ252"/>
    <mergeCell ref="BA249:BA252"/>
    <mergeCell ref="A253:A256"/>
    <mergeCell ref="B253:B256"/>
    <mergeCell ref="C253:C256"/>
    <mergeCell ref="D253:D256"/>
    <mergeCell ref="AK253:AK256"/>
    <mergeCell ref="AL253:AL256"/>
    <mergeCell ref="AM253:AM256"/>
    <mergeCell ref="AN253:AN256"/>
    <mergeCell ref="AO253:AO256"/>
    <mergeCell ref="AP253:AP256"/>
    <mergeCell ref="AQ253:AQ256"/>
    <mergeCell ref="AR253:AR256"/>
    <mergeCell ref="AS253:AS256"/>
    <mergeCell ref="AT253:AT256"/>
    <mergeCell ref="AU253:AU256"/>
    <mergeCell ref="AV253:AV256"/>
    <mergeCell ref="AW253:AW256"/>
    <mergeCell ref="AX253:AX256"/>
    <mergeCell ref="AY253:AY256"/>
    <mergeCell ref="AZ253:AZ256"/>
    <mergeCell ref="BA253:BA256"/>
    <mergeCell ref="A257:A260"/>
    <mergeCell ref="B257:B260"/>
    <mergeCell ref="C257:C260"/>
    <mergeCell ref="D257:D260"/>
    <mergeCell ref="AK257:AK260"/>
    <mergeCell ref="AL257:AL260"/>
    <mergeCell ref="AM257:AM260"/>
    <mergeCell ref="AN257:AN260"/>
    <mergeCell ref="AO257:AO260"/>
    <mergeCell ref="AP257:AP260"/>
    <mergeCell ref="AQ257:AQ260"/>
    <mergeCell ref="AR257:AR260"/>
    <mergeCell ref="AS257:AS260"/>
    <mergeCell ref="AT257:AT260"/>
    <mergeCell ref="AU257:AU260"/>
    <mergeCell ref="AV257:AV260"/>
    <mergeCell ref="AW257:AW260"/>
    <mergeCell ref="AX257:AX260"/>
    <mergeCell ref="AY257:AY260"/>
    <mergeCell ref="AZ257:AZ260"/>
    <mergeCell ref="BA257:BA260"/>
    <mergeCell ref="A261:A264"/>
    <mergeCell ref="B261:B264"/>
    <mergeCell ref="C261:C264"/>
    <mergeCell ref="D261:D264"/>
    <mergeCell ref="AK261:AK264"/>
    <mergeCell ref="AL261:AL264"/>
    <mergeCell ref="AM261:AM264"/>
    <mergeCell ref="AN261:AN264"/>
    <mergeCell ref="AO261:AO264"/>
    <mergeCell ref="AP261:AP264"/>
    <mergeCell ref="AQ261:AQ264"/>
    <mergeCell ref="AR261:AR264"/>
    <mergeCell ref="AS261:AS264"/>
    <mergeCell ref="AT261:AT264"/>
    <mergeCell ref="AU261:AU264"/>
    <mergeCell ref="AV261:AV264"/>
    <mergeCell ref="AW261:AW264"/>
    <mergeCell ref="AX261:AX264"/>
    <mergeCell ref="AY261:AY264"/>
    <mergeCell ref="AZ261:AZ264"/>
    <mergeCell ref="BA261:BA264"/>
    <mergeCell ref="A265:A268"/>
    <mergeCell ref="B265:B268"/>
    <mergeCell ref="C265:C268"/>
    <mergeCell ref="D265:D268"/>
    <mergeCell ref="AK265:AK268"/>
    <mergeCell ref="AL265:AL268"/>
    <mergeCell ref="AM265:AM268"/>
    <mergeCell ref="AN265:AN268"/>
    <mergeCell ref="AO265:AO268"/>
    <mergeCell ref="AP265:AP268"/>
    <mergeCell ref="AQ265:AQ268"/>
    <mergeCell ref="AR265:AR268"/>
    <mergeCell ref="AS265:AS268"/>
    <mergeCell ref="AT265:AT268"/>
    <mergeCell ref="AU265:AU268"/>
    <mergeCell ref="AV265:AV268"/>
    <mergeCell ref="AW265:AW268"/>
    <mergeCell ref="AX265:AX268"/>
    <mergeCell ref="AY265:AY268"/>
    <mergeCell ref="AZ265:AZ268"/>
    <mergeCell ref="BA265:BA268"/>
    <mergeCell ref="A269:A272"/>
    <mergeCell ref="B269:B272"/>
    <mergeCell ref="C269:C272"/>
    <mergeCell ref="D269:D272"/>
    <mergeCell ref="AK269:AK272"/>
    <mergeCell ref="AL269:AL272"/>
    <mergeCell ref="AM269:AM272"/>
    <mergeCell ref="AN269:AN272"/>
    <mergeCell ref="AO269:AO272"/>
    <mergeCell ref="AP269:AP272"/>
    <mergeCell ref="AQ269:AQ272"/>
    <mergeCell ref="AR269:AR272"/>
    <mergeCell ref="AS269:AS272"/>
    <mergeCell ref="AT269:AT272"/>
    <mergeCell ref="AU269:AU272"/>
    <mergeCell ref="AV269:AV272"/>
    <mergeCell ref="AW269:AW272"/>
    <mergeCell ref="AX269:AX272"/>
    <mergeCell ref="AY269:AY272"/>
    <mergeCell ref="AZ269:AZ272"/>
    <mergeCell ref="BA269:BA272"/>
    <mergeCell ref="A273:A276"/>
    <mergeCell ref="B273:B276"/>
    <mergeCell ref="C273:C276"/>
    <mergeCell ref="D273:D276"/>
    <mergeCell ref="AK273:AK276"/>
    <mergeCell ref="AL273:AL276"/>
    <mergeCell ref="AM273:AM276"/>
    <mergeCell ref="AN273:AN276"/>
    <mergeCell ref="AO273:AO276"/>
    <mergeCell ref="AP273:AP276"/>
    <mergeCell ref="AQ273:AQ276"/>
    <mergeCell ref="AR273:AR276"/>
    <mergeCell ref="AS273:AS276"/>
    <mergeCell ref="AT273:AT276"/>
    <mergeCell ref="AU273:AU276"/>
    <mergeCell ref="AV273:AV276"/>
    <mergeCell ref="AW273:AW276"/>
    <mergeCell ref="AX273:AX276"/>
    <mergeCell ref="AY273:AY276"/>
    <mergeCell ref="AZ273:AZ276"/>
    <mergeCell ref="BA273:BA276"/>
    <mergeCell ref="A277:A280"/>
    <mergeCell ref="B277:B280"/>
    <mergeCell ref="C277:C280"/>
    <mergeCell ref="D277:D280"/>
    <mergeCell ref="AK277:AK280"/>
    <mergeCell ref="AL277:AL280"/>
    <mergeCell ref="AM277:AM280"/>
    <mergeCell ref="AN277:AN280"/>
    <mergeCell ref="AO277:AO280"/>
    <mergeCell ref="AP277:AP280"/>
    <mergeCell ref="AQ277:AQ280"/>
    <mergeCell ref="AR277:AR280"/>
    <mergeCell ref="AS277:AS280"/>
    <mergeCell ref="AT277:AT280"/>
    <mergeCell ref="AU277:AU280"/>
    <mergeCell ref="AV277:AV280"/>
    <mergeCell ref="AW277:AW280"/>
    <mergeCell ref="AX277:AX280"/>
    <mergeCell ref="AY277:AY280"/>
    <mergeCell ref="AZ277:AZ280"/>
    <mergeCell ref="BA277:BA280"/>
    <mergeCell ref="A281:A284"/>
    <mergeCell ref="B281:B284"/>
    <mergeCell ref="C281:C284"/>
    <mergeCell ref="D281:D284"/>
    <mergeCell ref="AK281:AK284"/>
    <mergeCell ref="AL281:AL284"/>
    <mergeCell ref="AM281:AM284"/>
    <mergeCell ref="AN281:AN284"/>
    <mergeCell ref="AO281:AO284"/>
    <mergeCell ref="AP281:AP284"/>
    <mergeCell ref="AQ281:AQ284"/>
    <mergeCell ref="AR281:AR284"/>
    <mergeCell ref="AS281:AS284"/>
    <mergeCell ref="AT281:AT284"/>
    <mergeCell ref="AU281:AU284"/>
    <mergeCell ref="AV281:AV284"/>
    <mergeCell ref="AW281:AW284"/>
    <mergeCell ref="AX281:AX284"/>
    <mergeCell ref="AY281:AY284"/>
    <mergeCell ref="AZ281:AZ284"/>
    <mergeCell ref="BA281:BA284"/>
    <mergeCell ref="A285:A288"/>
    <mergeCell ref="B285:B288"/>
    <mergeCell ref="C285:C288"/>
    <mergeCell ref="D285:D288"/>
    <mergeCell ref="AK285:AK288"/>
    <mergeCell ref="AL285:AL288"/>
    <mergeCell ref="AM285:AM288"/>
    <mergeCell ref="AN285:AN288"/>
    <mergeCell ref="AO285:AO288"/>
    <mergeCell ref="AP285:AP288"/>
    <mergeCell ref="AQ285:AQ288"/>
    <mergeCell ref="AR285:AR288"/>
    <mergeCell ref="AS285:AS288"/>
    <mergeCell ref="AT285:AT288"/>
    <mergeCell ref="AU285:AU288"/>
    <mergeCell ref="AV285:AV288"/>
    <mergeCell ref="AW285:AW288"/>
    <mergeCell ref="AX285:AX288"/>
    <mergeCell ref="AY285:AY288"/>
    <mergeCell ref="AZ285:AZ288"/>
    <mergeCell ref="BA285:BA288"/>
    <mergeCell ref="A289:A292"/>
    <mergeCell ref="B289:B292"/>
    <mergeCell ref="C289:C292"/>
    <mergeCell ref="D289:D292"/>
    <mergeCell ref="AK289:AK292"/>
    <mergeCell ref="AL289:AL292"/>
    <mergeCell ref="AM289:AM292"/>
    <mergeCell ref="AN289:AN292"/>
    <mergeCell ref="AO289:AO292"/>
    <mergeCell ref="AP289:AP292"/>
    <mergeCell ref="AQ289:AQ292"/>
    <mergeCell ref="AR289:AR292"/>
    <mergeCell ref="AS289:AS292"/>
    <mergeCell ref="AT289:AT292"/>
    <mergeCell ref="AU289:AU292"/>
    <mergeCell ref="AV289:AV292"/>
    <mergeCell ref="AW289:AW292"/>
    <mergeCell ref="AX289:AX292"/>
    <mergeCell ref="AY289:AY292"/>
    <mergeCell ref="AZ289:AZ292"/>
    <mergeCell ref="BA289:BA292"/>
    <mergeCell ref="A293:A296"/>
    <mergeCell ref="B293:B296"/>
    <mergeCell ref="C293:C296"/>
    <mergeCell ref="D293:D296"/>
    <mergeCell ref="AK293:AK296"/>
    <mergeCell ref="AL293:AL296"/>
    <mergeCell ref="AM293:AM296"/>
    <mergeCell ref="AN293:AN296"/>
    <mergeCell ref="AO293:AO296"/>
    <mergeCell ref="AP293:AP296"/>
    <mergeCell ref="AQ293:AQ296"/>
    <mergeCell ref="AR293:AR296"/>
    <mergeCell ref="AS293:AS296"/>
    <mergeCell ref="AT293:AT296"/>
    <mergeCell ref="AU293:AU296"/>
    <mergeCell ref="AV293:AV296"/>
    <mergeCell ref="AW293:AW296"/>
    <mergeCell ref="AX293:AX296"/>
    <mergeCell ref="AY293:AY296"/>
    <mergeCell ref="AZ293:AZ296"/>
    <mergeCell ref="BA293:BA296"/>
    <mergeCell ref="A297:A300"/>
    <mergeCell ref="B297:B300"/>
    <mergeCell ref="C297:C300"/>
    <mergeCell ref="D297:D300"/>
    <mergeCell ref="AK297:AK300"/>
    <mergeCell ref="AL297:AL300"/>
    <mergeCell ref="AM297:AM300"/>
    <mergeCell ref="AN297:AN300"/>
    <mergeCell ref="AO297:AO300"/>
    <mergeCell ref="AP297:AP300"/>
    <mergeCell ref="AQ297:AQ300"/>
    <mergeCell ref="AR297:AR300"/>
    <mergeCell ref="AS297:AS300"/>
    <mergeCell ref="AT297:AT300"/>
    <mergeCell ref="AU297:AU300"/>
    <mergeCell ref="AV297:AV300"/>
    <mergeCell ref="AW297:AW300"/>
    <mergeCell ref="AX297:AX300"/>
    <mergeCell ref="AY297:AY300"/>
    <mergeCell ref="AZ297:AZ300"/>
    <mergeCell ref="BA297:BA300"/>
    <mergeCell ref="A301:A304"/>
    <mergeCell ref="B301:B304"/>
    <mergeCell ref="C301:C304"/>
    <mergeCell ref="D301:D304"/>
    <mergeCell ref="AK301:AK304"/>
    <mergeCell ref="AL301:AL304"/>
    <mergeCell ref="AM301:AM304"/>
    <mergeCell ref="AN301:AN304"/>
    <mergeCell ref="AO301:AO304"/>
    <mergeCell ref="AP301:AP304"/>
    <mergeCell ref="AQ301:AQ304"/>
    <mergeCell ref="AR301:AR304"/>
    <mergeCell ref="AS301:AS304"/>
    <mergeCell ref="AT301:AT304"/>
    <mergeCell ref="AU301:AU304"/>
    <mergeCell ref="AV301:AV304"/>
    <mergeCell ref="AW301:AW304"/>
    <mergeCell ref="AX301:AX304"/>
    <mergeCell ref="AY301:AY304"/>
    <mergeCell ref="AZ301:AZ304"/>
    <mergeCell ref="BA301:BA304"/>
    <mergeCell ref="A305:A308"/>
    <mergeCell ref="B305:B308"/>
    <mergeCell ref="C305:C308"/>
    <mergeCell ref="D305:D308"/>
    <mergeCell ref="AK305:AK308"/>
    <mergeCell ref="AL305:AL308"/>
    <mergeCell ref="AM305:AM308"/>
    <mergeCell ref="AN305:AN308"/>
    <mergeCell ref="AO305:AO308"/>
    <mergeCell ref="AP305:AP308"/>
    <mergeCell ref="AQ305:AQ308"/>
    <mergeCell ref="AR305:AR308"/>
    <mergeCell ref="AS305:AS308"/>
    <mergeCell ref="AT305:AT308"/>
    <mergeCell ref="AU305:AU308"/>
    <mergeCell ref="AV305:AV308"/>
    <mergeCell ref="AW305:AW308"/>
    <mergeCell ref="AX305:AX308"/>
    <mergeCell ref="AY305:AY308"/>
    <mergeCell ref="AZ305:AZ308"/>
    <mergeCell ref="BA305:BA308"/>
    <mergeCell ref="A309:A312"/>
    <mergeCell ref="B309:B312"/>
    <mergeCell ref="C309:C312"/>
    <mergeCell ref="D309:D312"/>
    <mergeCell ref="AK309:AK312"/>
    <mergeCell ref="AL309:AL312"/>
    <mergeCell ref="AM309:AM312"/>
    <mergeCell ref="AN309:AN312"/>
    <mergeCell ref="AO309:AO312"/>
    <mergeCell ref="AP309:AP312"/>
    <mergeCell ref="AQ309:AQ312"/>
    <mergeCell ref="AR309:AR312"/>
    <mergeCell ref="AS309:AS312"/>
    <mergeCell ref="AT309:AT312"/>
    <mergeCell ref="AU309:AU312"/>
    <mergeCell ref="AV309:AV312"/>
    <mergeCell ref="AW309:AW312"/>
    <mergeCell ref="AX309:AX312"/>
    <mergeCell ref="AY309:AY312"/>
    <mergeCell ref="AZ309:AZ312"/>
    <mergeCell ref="BA309:BA312"/>
    <mergeCell ref="A313:A316"/>
    <mergeCell ref="B313:B316"/>
    <mergeCell ref="C313:C316"/>
    <mergeCell ref="D313:D316"/>
    <mergeCell ref="AK313:AK316"/>
    <mergeCell ref="AL313:AL316"/>
    <mergeCell ref="AM313:AM316"/>
    <mergeCell ref="AN313:AN316"/>
    <mergeCell ref="AO313:AO316"/>
    <mergeCell ref="AP313:AP316"/>
    <mergeCell ref="AQ313:AQ316"/>
    <mergeCell ref="AR313:AR316"/>
    <mergeCell ref="AS313:AS316"/>
    <mergeCell ref="AT313:AT316"/>
    <mergeCell ref="AU313:AU316"/>
    <mergeCell ref="AV313:AV316"/>
    <mergeCell ref="AW313:AW316"/>
    <mergeCell ref="AX313:AX316"/>
    <mergeCell ref="AY313:AY316"/>
    <mergeCell ref="AZ313:AZ316"/>
    <mergeCell ref="BA313:BA316"/>
    <mergeCell ref="A317:A320"/>
    <mergeCell ref="B317:B320"/>
    <mergeCell ref="C317:C320"/>
    <mergeCell ref="D317:D320"/>
    <mergeCell ref="AK317:AK320"/>
    <mergeCell ref="AL317:AL320"/>
    <mergeCell ref="AM317:AM320"/>
    <mergeCell ref="AN317:AN320"/>
    <mergeCell ref="AO317:AO320"/>
    <mergeCell ref="AP317:AP320"/>
    <mergeCell ref="AQ317:AQ320"/>
    <mergeCell ref="AR317:AR320"/>
    <mergeCell ref="AS317:AS320"/>
    <mergeCell ref="AT317:AT320"/>
    <mergeCell ref="AU317:AU320"/>
    <mergeCell ref="AV317:AV320"/>
    <mergeCell ref="AW317:AW320"/>
    <mergeCell ref="AX317:AX320"/>
    <mergeCell ref="AY317:AY320"/>
    <mergeCell ref="AZ317:AZ320"/>
    <mergeCell ref="BA317:BA320"/>
    <mergeCell ref="A321:A324"/>
    <mergeCell ref="B321:B324"/>
    <mergeCell ref="C321:C324"/>
    <mergeCell ref="D321:D324"/>
    <mergeCell ref="AK321:AK324"/>
    <mergeCell ref="AL321:AL324"/>
    <mergeCell ref="AM321:AM324"/>
    <mergeCell ref="AN321:AN324"/>
    <mergeCell ref="AO321:AO324"/>
    <mergeCell ref="AP321:AP324"/>
    <mergeCell ref="AQ321:AQ324"/>
    <mergeCell ref="AR321:AR324"/>
    <mergeCell ref="AS321:AS324"/>
    <mergeCell ref="AT321:AT324"/>
    <mergeCell ref="AU321:AU324"/>
    <mergeCell ref="AV321:AV324"/>
    <mergeCell ref="AW321:AW324"/>
    <mergeCell ref="AX321:AX324"/>
    <mergeCell ref="AY321:AY324"/>
    <mergeCell ref="AZ321:AZ324"/>
    <mergeCell ref="BA321:BA324"/>
    <mergeCell ref="A325:A328"/>
    <mergeCell ref="B325:B328"/>
    <mergeCell ref="C325:C328"/>
    <mergeCell ref="D325:D328"/>
    <mergeCell ref="AK325:AK328"/>
    <mergeCell ref="AL325:AL328"/>
    <mergeCell ref="AM325:AM328"/>
    <mergeCell ref="AN325:AN328"/>
    <mergeCell ref="AO325:AO328"/>
    <mergeCell ref="AP325:AP328"/>
    <mergeCell ref="AQ325:AQ328"/>
    <mergeCell ref="AR325:AR328"/>
    <mergeCell ref="AS325:AS328"/>
    <mergeCell ref="AT325:AT328"/>
    <mergeCell ref="AU325:AU328"/>
    <mergeCell ref="AV325:AV328"/>
    <mergeCell ref="AW325:AW328"/>
    <mergeCell ref="AX325:AX328"/>
    <mergeCell ref="AY325:AY328"/>
    <mergeCell ref="AZ325:AZ328"/>
    <mergeCell ref="BA325:BA328"/>
    <mergeCell ref="A329:A332"/>
    <mergeCell ref="B329:B332"/>
    <mergeCell ref="C329:C332"/>
    <mergeCell ref="D329:D332"/>
    <mergeCell ref="AK329:AK332"/>
    <mergeCell ref="AL329:AL332"/>
    <mergeCell ref="AM329:AM332"/>
    <mergeCell ref="AN329:AN332"/>
    <mergeCell ref="AO329:AO332"/>
    <mergeCell ref="AP329:AP332"/>
    <mergeCell ref="AQ329:AQ332"/>
    <mergeCell ref="AR329:AR332"/>
    <mergeCell ref="AS329:AS332"/>
    <mergeCell ref="AT329:AT332"/>
    <mergeCell ref="AU329:AU332"/>
    <mergeCell ref="AV329:AV332"/>
    <mergeCell ref="AW329:AW332"/>
    <mergeCell ref="AX329:AX332"/>
    <mergeCell ref="AY329:AY332"/>
    <mergeCell ref="AZ329:AZ332"/>
    <mergeCell ref="BA329:BA332"/>
    <mergeCell ref="A333:A336"/>
    <mergeCell ref="B333:B336"/>
    <mergeCell ref="C333:C336"/>
    <mergeCell ref="D333:D336"/>
    <mergeCell ref="AK333:AK336"/>
    <mergeCell ref="AL333:AL336"/>
    <mergeCell ref="AM333:AM336"/>
    <mergeCell ref="AN333:AN336"/>
    <mergeCell ref="AO333:AO336"/>
    <mergeCell ref="AP333:AP336"/>
    <mergeCell ref="AQ333:AQ336"/>
    <mergeCell ref="AR333:AR336"/>
    <mergeCell ref="AS333:AS336"/>
    <mergeCell ref="AT333:AT336"/>
    <mergeCell ref="AU333:AU336"/>
    <mergeCell ref="AV333:AV336"/>
    <mergeCell ref="AW333:AW336"/>
    <mergeCell ref="AX333:AX336"/>
    <mergeCell ref="AY333:AY336"/>
    <mergeCell ref="AZ333:AZ336"/>
    <mergeCell ref="BA333:BA336"/>
    <mergeCell ref="A337:E337"/>
    <mergeCell ref="A338:E338"/>
    <mergeCell ref="A339:E339"/>
    <mergeCell ref="A340:E340"/>
    <mergeCell ref="A342:D342"/>
    <mergeCell ref="E342:J342"/>
    <mergeCell ref="L342:N342"/>
    <mergeCell ref="P342:T342"/>
    <mergeCell ref="AK342:AM342"/>
    <mergeCell ref="E343:J343"/>
    <mergeCell ref="L343:N343"/>
    <mergeCell ref="P343:T343"/>
    <mergeCell ref="E344:J344"/>
    <mergeCell ref="L344:N344"/>
    <mergeCell ref="P344:T344"/>
    <mergeCell ref="AK344:AM344"/>
    <mergeCell ref="E345:J345"/>
    <mergeCell ref="L345:N345"/>
    <mergeCell ref="P345:T345"/>
    <mergeCell ref="D347:AM347"/>
    <mergeCell ref="F348:AM348"/>
    <mergeCell ref="F349:AM349"/>
    <mergeCell ref="F350:AM350"/>
    <mergeCell ref="F351:AM351"/>
    <mergeCell ref="F352:AM352"/>
    <mergeCell ref="F353:AM353"/>
    <mergeCell ref="F354:AM354"/>
    <mergeCell ref="F355:AM355"/>
    <mergeCell ref="F356:AM356"/>
    <mergeCell ref="F357:AM357"/>
    <mergeCell ref="F358:AM358"/>
    <mergeCell ref="F359:AM359"/>
    <mergeCell ref="F360:AM360"/>
    <mergeCell ref="F361:AM361"/>
    <mergeCell ref="F362:AM362"/>
    <mergeCell ref="F363:AM363"/>
  </mergeCells>
  <conditionalFormatting sqref="F16:AJ16,F20:AJ20,F24:AJ24,F28:AJ28,F32:AJ32,F36:AJ36,F40:AJ40,F44:AJ44,F48:AJ48,F52:AJ52,F56:AJ56,F60:AJ60,F64:AJ64,F68:AJ68,F72:AJ72,F76:AJ76,F80:AJ80,F84:AJ84,F88:AJ88,F92:AJ92,F96:AJ96,F100:AJ100,F104:AJ104,F108:AJ108,F112:AJ112,F116:AJ116,F120:AJ120,F124:AJ124,F128:AJ128,F132:AJ132,F136:AJ136,F140:AJ140,F144:AJ144,F148:AJ148,F152:AJ152,F156:AJ156,F160:AJ160,F164:AJ164,F168:AJ168,F172:AJ172,F176:AJ176,F180:AJ180,F184:AJ184,F188:AJ188,F192:AJ192,F196:AJ196,F200:AJ200,F204:AJ204,F208:AJ208,F212:AJ212,F216:AJ216,F220:AJ220,F224:AJ224,F228:AJ228,F232:AJ232,F236:AJ236,F240:AJ240,F244:AJ244,F248:AJ248,F252:AJ252,F256:AJ256,F260:AJ260,F264:AJ264,F268:AJ268,F272:AJ272,F276:AJ276,F280:AJ280,F284:AJ284,F288:AJ288,F292:AJ292,F296:AJ296,F300:AJ300,F304:AJ304,F308:AJ308,F312:AJ312,F316:AJ316,F320:AJ320,F324:AJ324,F328:AJ328,F332:AJ332,F336:AJ336">
    <cfRule type="cellIs" priority="2" operator="greaterThan" aboveAverage="0" equalAverage="0" bottom="0" percent="0" rank="0" text="" dxfId="0">
      <formula>4</formula>
    </cfRule>
  </conditionalFormatting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W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80" workbookViewId="0">
      <selection pane="topLeft" activeCell="AB27" activeCellId="0" sqref="AB27"/>
    </sheetView>
  </sheetViews>
  <sheetFormatPr defaultRowHeight="12.75"/>
  <cols>
    <col collapsed="false" hidden="false" max="1" min="1" style="1" width="1.4234693877551"/>
    <col collapsed="false" hidden="false" max="2" min="2" style="1" width="5.99489795918367"/>
    <col collapsed="false" hidden="false" max="3" min="3" style="1" width="3.99489795918367"/>
    <col collapsed="false" hidden="false" max="19" min="4" style="1" width="6.70408163265306"/>
    <col collapsed="false" hidden="false" max="37" min="20" style="1" width="4.70918367346939"/>
    <col collapsed="false" hidden="false" max="257" min="38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B2" s="280" t="s">
        <v>87</v>
      </c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</row>
    <row r="3" customFormat="false" ht="12.75" hidden="false" customHeight="true" outlineLevel="0" collapsed="false">
      <c r="B3" s="6" t="s">
        <v>35</v>
      </c>
      <c r="C3" s="6" t="s">
        <v>88</v>
      </c>
      <c r="D3" s="145" t="s">
        <v>89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</row>
    <row r="4" customFormat="false" ht="12.75" hidden="false" customHeight="true" outlineLevel="0" collapsed="false">
      <c r="B4" s="6" t="s">
        <v>38</v>
      </c>
      <c r="C4" s="6" t="s">
        <v>88</v>
      </c>
      <c r="D4" s="145" t="s">
        <v>90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</row>
    <row r="5" customFormat="false" ht="12.75" hidden="false" customHeight="true" outlineLevel="0" collapsed="false">
      <c r="B5" s="6" t="s">
        <v>91</v>
      </c>
      <c r="C5" s="6" t="s">
        <v>88</v>
      </c>
      <c r="D5" s="145" t="s">
        <v>92</v>
      </c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</row>
    <row r="6" customFormat="false" ht="12.75" hidden="false" customHeight="true" outlineLevel="0" collapsed="false">
      <c r="B6" s="6" t="s">
        <v>93</v>
      </c>
      <c r="C6" s="6" t="s">
        <v>88</v>
      </c>
      <c r="D6" s="145" t="s">
        <v>94</v>
      </c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</row>
    <row r="7" customFormat="false" ht="12.75" hidden="false" customHeight="true" outlineLevel="0" collapsed="false">
      <c r="B7" s="6" t="s">
        <v>36</v>
      </c>
      <c r="C7" s="6" t="s">
        <v>88</v>
      </c>
      <c r="D7" s="145" t="s">
        <v>95</v>
      </c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</row>
    <row r="8" customFormat="false" ht="12.75" hidden="false" customHeight="true" outlineLevel="0" collapsed="false">
      <c r="B8" s="6" t="s">
        <v>37</v>
      </c>
      <c r="C8" s="6" t="s">
        <v>88</v>
      </c>
      <c r="D8" s="145" t="s">
        <v>96</v>
      </c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</row>
    <row r="9" customFormat="false" ht="12.75" hidden="false" customHeight="true" outlineLevel="0" collapsed="false">
      <c r="B9" s="6" t="s">
        <v>42</v>
      </c>
      <c r="C9" s="6" t="s">
        <v>88</v>
      </c>
      <c r="D9" s="145" t="s">
        <v>27</v>
      </c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</row>
    <row r="10" customFormat="false" ht="12.75" hidden="false" customHeight="true" outlineLevel="0" collapsed="false">
      <c r="B10" s="6" t="s">
        <v>97</v>
      </c>
      <c r="C10" s="6" t="s">
        <v>88</v>
      </c>
      <c r="D10" s="145" t="s">
        <v>98</v>
      </c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</row>
    <row r="11" customFormat="false" ht="25.5" hidden="false" customHeight="true" outlineLevel="0" collapsed="false">
      <c r="B11" s="6" t="s">
        <v>43</v>
      </c>
      <c r="C11" s="6" t="s">
        <v>88</v>
      </c>
      <c r="D11" s="145" t="s">
        <v>99</v>
      </c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</row>
    <row r="12" customFormat="false" ht="12.75" hidden="false" customHeight="true" outlineLevel="0" collapsed="false">
      <c r="B12" s="6" t="s">
        <v>44</v>
      </c>
      <c r="C12" s="6" t="s">
        <v>88</v>
      </c>
      <c r="D12" s="145" t="s">
        <v>100</v>
      </c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</row>
    <row r="13" customFormat="false" ht="12.75" hidden="false" customHeight="true" outlineLevel="0" collapsed="false">
      <c r="B13" s="6" t="s">
        <v>40</v>
      </c>
      <c r="C13" s="6" t="s">
        <v>88</v>
      </c>
      <c r="D13" s="145" t="s">
        <v>101</v>
      </c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</row>
    <row r="14" customFormat="false" ht="12.75" hidden="false" customHeight="true" outlineLevel="0" collapsed="false">
      <c r="B14" s="6" t="s">
        <v>45</v>
      </c>
      <c r="C14" s="6" t="s">
        <v>88</v>
      </c>
      <c r="D14" s="145" t="s">
        <v>30</v>
      </c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</row>
    <row r="15" customFormat="false" ht="12.75" hidden="false" customHeight="true" outlineLevel="0" collapsed="false">
      <c r="B15" s="6" t="s">
        <v>46</v>
      </c>
      <c r="C15" s="6" t="s">
        <v>88</v>
      </c>
      <c r="D15" s="145" t="s">
        <v>31</v>
      </c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</row>
    <row r="16" customFormat="false" ht="12.75" hidden="false" customHeight="true" outlineLevel="0" collapsed="false">
      <c r="B16" s="6" t="s">
        <v>41</v>
      </c>
      <c r="C16" s="6" t="s">
        <v>88</v>
      </c>
      <c r="D16" s="145" t="s">
        <v>102</v>
      </c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</row>
    <row r="17" customFormat="false" ht="12.75" hidden="false" customHeight="true" outlineLevel="0" collapsed="false">
      <c r="B17" s="6" t="s">
        <v>47</v>
      </c>
      <c r="C17" s="6" t="s">
        <v>88</v>
      </c>
      <c r="D17" s="145" t="s">
        <v>32</v>
      </c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</row>
    <row r="18" customFormat="false" ht="12.75" hidden="false" customHeight="true" outlineLevel="0" collapsed="false">
      <c r="B18" s="6" t="s">
        <v>48</v>
      </c>
      <c r="C18" s="6" t="s">
        <v>88</v>
      </c>
      <c r="D18" s="179" t="s">
        <v>33</v>
      </c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</row>
  </sheetData>
  <mergeCells count="17">
    <mergeCell ref="B2:W2"/>
    <mergeCell ref="D3:W3"/>
    <mergeCell ref="D4:W4"/>
    <mergeCell ref="D5:W5"/>
    <mergeCell ref="D6:W6"/>
    <mergeCell ref="D7:W7"/>
    <mergeCell ref="D8:W8"/>
    <mergeCell ref="D9:W9"/>
    <mergeCell ref="D10:W10"/>
    <mergeCell ref="D11:W11"/>
    <mergeCell ref="D12:W12"/>
    <mergeCell ref="D13:W13"/>
    <mergeCell ref="D14:W14"/>
    <mergeCell ref="D15:W15"/>
    <mergeCell ref="D16:W16"/>
    <mergeCell ref="D17:W17"/>
    <mergeCell ref="D18:W18"/>
  </mergeCells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100" firstPageNumber="0" fitToWidth="1" fitToHeight="9999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2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I176" activeCellId="0" sqref="I176"/>
    </sheetView>
  </sheetViews>
  <sheetFormatPr defaultRowHeight="12.75"/>
  <cols>
    <col collapsed="false" hidden="false" max="1" min="1" style="281" width="7.8469387755102"/>
    <col collapsed="false" hidden="false" max="2" min="2" style="0" width="34.25"/>
    <col collapsed="false" hidden="false" max="3" min="3" style="0" width="26.969387755102"/>
  </cols>
  <sheetData>
    <row r="1" customFormat="false" ht="15" hidden="false" customHeight="false" outlineLevel="0" collapsed="false">
      <c r="A1" s="282" t="s">
        <v>103</v>
      </c>
      <c r="B1" s="282" t="s">
        <v>295</v>
      </c>
      <c r="C1" s="282" t="s">
        <v>142</v>
      </c>
    </row>
    <row r="2" customFormat="false" ht="15" hidden="false" customHeight="false" outlineLevel="0" collapsed="false">
      <c r="A2" s="282" t="s">
        <v>105</v>
      </c>
      <c r="B2" s="282" t="s">
        <v>296</v>
      </c>
      <c r="C2" s="282" t="s">
        <v>142</v>
      </c>
    </row>
    <row r="3" customFormat="false" ht="15" hidden="false" customHeight="false" outlineLevel="0" collapsed="false">
      <c r="A3" s="282" t="s">
        <v>106</v>
      </c>
      <c r="B3" s="282" t="s">
        <v>297</v>
      </c>
      <c r="C3" s="282" t="s">
        <v>298</v>
      </c>
    </row>
    <row r="4" customFormat="false" ht="15" hidden="false" customHeight="false" outlineLevel="0" collapsed="false">
      <c r="A4" s="282" t="s">
        <v>107</v>
      </c>
      <c r="B4" s="282" t="s">
        <v>299</v>
      </c>
      <c r="C4" s="282" t="s">
        <v>142</v>
      </c>
    </row>
    <row r="5" customFormat="false" ht="15" hidden="false" customHeight="false" outlineLevel="0" collapsed="false">
      <c r="A5" s="282" t="s">
        <v>108</v>
      </c>
      <c r="B5" s="282" t="s">
        <v>300</v>
      </c>
      <c r="C5" s="282" t="s">
        <v>142</v>
      </c>
    </row>
    <row r="6" customFormat="false" ht="15" hidden="false" customHeight="false" outlineLevel="0" collapsed="false">
      <c r="A6" s="282" t="s">
        <v>109</v>
      </c>
      <c r="B6" s="282" t="s">
        <v>301</v>
      </c>
      <c r="C6" s="282" t="s">
        <v>142</v>
      </c>
    </row>
    <row r="7" customFormat="false" ht="15" hidden="false" customHeight="false" outlineLevel="0" collapsed="false">
      <c r="A7" s="282" t="s">
        <v>110</v>
      </c>
      <c r="B7" s="282" t="s">
        <v>302</v>
      </c>
      <c r="C7" s="282" t="s">
        <v>142</v>
      </c>
    </row>
    <row r="8" customFormat="false" ht="15" hidden="false" customHeight="false" outlineLevel="0" collapsed="false">
      <c r="A8" s="282" t="s">
        <v>111</v>
      </c>
      <c r="B8" s="282" t="s">
        <v>303</v>
      </c>
      <c r="C8" s="282" t="s">
        <v>142</v>
      </c>
    </row>
    <row r="9" customFormat="false" ht="15" hidden="false" customHeight="false" outlineLevel="0" collapsed="false">
      <c r="A9" s="282" t="s">
        <v>112</v>
      </c>
      <c r="B9" s="282" t="s">
        <v>304</v>
      </c>
      <c r="C9" s="282" t="s">
        <v>142</v>
      </c>
    </row>
    <row r="10" customFormat="false" ht="15" hidden="false" customHeight="false" outlineLevel="0" collapsed="false">
      <c r="A10" s="282" t="s">
        <v>113</v>
      </c>
      <c r="B10" s="282" t="s">
        <v>305</v>
      </c>
      <c r="C10" s="282" t="s">
        <v>142</v>
      </c>
    </row>
    <row r="11" customFormat="false" ht="15" hidden="false" customHeight="false" outlineLevel="0" collapsed="false">
      <c r="A11" s="282" t="s">
        <v>114</v>
      </c>
      <c r="B11" s="282" t="s">
        <v>306</v>
      </c>
      <c r="C11" s="282" t="s">
        <v>142</v>
      </c>
    </row>
    <row r="12" customFormat="false" ht="15" hidden="false" customHeight="false" outlineLevel="0" collapsed="false">
      <c r="A12" s="282" t="s">
        <v>115</v>
      </c>
      <c r="B12" s="282" t="s">
        <v>307</v>
      </c>
      <c r="C12" s="282" t="s">
        <v>142</v>
      </c>
    </row>
    <row r="13" customFormat="false" ht="15" hidden="false" customHeight="false" outlineLevel="0" collapsed="false">
      <c r="A13" s="282" t="s">
        <v>116</v>
      </c>
      <c r="B13" s="282" t="s">
        <v>308</v>
      </c>
      <c r="C13" s="282" t="s">
        <v>142</v>
      </c>
    </row>
    <row r="14" customFormat="false" ht="15" hidden="false" customHeight="false" outlineLevel="0" collapsed="false">
      <c r="A14" s="282" t="s">
        <v>117</v>
      </c>
      <c r="B14" s="282" t="s">
        <v>309</v>
      </c>
      <c r="C14" s="282" t="s">
        <v>142</v>
      </c>
    </row>
    <row r="15" customFormat="false" ht="15" hidden="false" customHeight="false" outlineLevel="0" collapsed="false">
      <c r="A15" s="282" t="s">
        <v>118</v>
      </c>
      <c r="B15" s="282" t="s">
        <v>310</v>
      </c>
      <c r="C15" s="282" t="s">
        <v>142</v>
      </c>
    </row>
    <row r="16" customFormat="false" ht="15" hidden="false" customHeight="false" outlineLevel="0" collapsed="false">
      <c r="A16" s="282" t="s">
        <v>119</v>
      </c>
      <c r="B16" s="282" t="s">
        <v>311</v>
      </c>
      <c r="C16" s="282" t="s">
        <v>142</v>
      </c>
    </row>
    <row r="17" customFormat="false" ht="15" hidden="false" customHeight="false" outlineLevel="0" collapsed="false">
      <c r="A17" s="282" t="s">
        <v>120</v>
      </c>
      <c r="B17" s="282" t="s">
        <v>312</v>
      </c>
      <c r="C17" s="282" t="s">
        <v>142</v>
      </c>
    </row>
    <row r="18" customFormat="false" ht="15" hidden="false" customHeight="false" outlineLevel="0" collapsed="false">
      <c r="A18" s="282" t="s">
        <v>122</v>
      </c>
      <c r="B18" s="282" t="s">
        <v>313</v>
      </c>
      <c r="C18" s="282" t="s">
        <v>142</v>
      </c>
    </row>
    <row r="19" customFormat="false" ht="15" hidden="false" customHeight="false" outlineLevel="0" collapsed="false">
      <c r="A19" s="282" t="s">
        <v>123</v>
      </c>
      <c r="B19" s="282" t="s">
        <v>314</v>
      </c>
      <c r="C19" s="282" t="s">
        <v>142</v>
      </c>
    </row>
    <row r="20" customFormat="false" ht="15" hidden="false" customHeight="false" outlineLevel="0" collapsed="false">
      <c r="A20" s="282" t="s">
        <v>124</v>
      </c>
      <c r="B20" s="282" t="s">
        <v>315</v>
      </c>
      <c r="C20" s="282" t="s">
        <v>142</v>
      </c>
    </row>
    <row r="21" customFormat="false" ht="15" hidden="false" customHeight="false" outlineLevel="0" collapsed="false">
      <c r="A21" s="282" t="s">
        <v>125</v>
      </c>
      <c r="B21" s="282" t="s">
        <v>316</v>
      </c>
      <c r="C21" s="282" t="s">
        <v>142</v>
      </c>
    </row>
    <row r="22" customFormat="false" ht="15" hidden="false" customHeight="false" outlineLevel="0" collapsed="false">
      <c r="A22" s="282" t="s">
        <v>126</v>
      </c>
      <c r="B22" s="282" t="s">
        <v>317</v>
      </c>
      <c r="C22" s="282" t="s">
        <v>142</v>
      </c>
    </row>
    <row r="23" customFormat="false" ht="15" hidden="false" customHeight="false" outlineLevel="0" collapsed="false">
      <c r="A23" s="282" t="s">
        <v>127</v>
      </c>
      <c r="B23" s="282" t="s">
        <v>318</v>
      </c>
      <c r="C23" s="282" t="s">
        <v>142</v>
      </c>
    </row>
    <row r="24" customFormat="false" ht="15" hidden="false" customHeight="false" outlineLevel="0" collapsed="false">
      <c r="A24" s="282" t="s">
        <v>128</v>
      </c>
      <c r="B24" s="282" t="s">
        <v>319</v>
      </c>
      <c r="C24" s="282" t="s">
        <v>142</v>
      </c>
    </row>
    <row r="25" customFormat="false" ht="15" hidden="false" customHeight="false" outlineLevel="0" collapsed="false">
      <c r="A25" s="283" t="s">
        <v>50</v>
      </c>
      <c r="B25" s="283" t="s">
        <v>320</v>
      </c>
      <c r="C25" s="283" t="s">
        <v>142</v>
      </c>
      <c r="D25" s="281"/>
    </row>
    <row r="26" customFormat="false" ht="15" hidden="false" customHeight="false" outlineLevel="0" collapsed="false">
      <c r="A26" s="283" t="s">
        <v>52</v>
      </c>
      <c r="B26" s="283" t="s">
        <v>321</v>
      </c>
      <c r="C26" s="283" t="s">
        <v>142</v>
      </c>
      <c r="D26" s="281"/>
    </row>
    <row r="27" customFormat="false" ht="15" hidden="false" customHeight="false" outlineLevel="0" collapsed="false">
      <c r="A27" s="283" t="s">
        <v>53</v>
      </c>
      <c r="B27" s="283" t="s">
        <v>322</v>
      </c>
      <c r="C27" s="283" t="s">
        <v>142</v>
      </c>
      <c r="D27" s="281"/>
    </row>
    <row r="28" customFormat="false" ht="15" hidden="false" customHeight="false" outlineLevel="0" collapsed="false">
      <c r="A28" s="283" t="s">
        <v>54</v>
      </c>
      <c r="B28" s="283" t="s">
        <v>323</v>
      </c>
      <c r="C28" s="283" t="s">
        <v>142</v>
      </c>
      <c r="D28" s="281"/>
    </row>
    <row r="29" customFormat="false" ht="15" hidden="false" customHeight="false" outlineLevel="0" collapsed="false">
      <c r="A29" s="283" t="s">
        <v>55</v>
      </c>
      <c r="B29" s="283" t="s">
        <v>324</v>
      </c>
      <c r="C29" s="283" t="s">
        <v>142</v>
      </c>
      <c r="D29" s="281"/>
    </row>
    <row r="30" customFormat="false" ht="15" hidden="false" customHeight="false" outlineLevel="0" collapsed="false">
      <c r="A30" s="283" t="s">
        <v>56</v>
      </c>
      <c r="B30" s="283" t="s">
        <v>325</v>
      </c>
      <c r="C30" s="283" t="s">
        <v>142</v>
      </c>
      <c r="D30" s="281"/>
    </row>
    <row r="31" customFormat="false" ht="15" hidden="false" customHeight="false" outlineLevel="0" collapsed="false">
      <c r="A31" s="283" t="s">
        <v>57</v>
      </c>
      <c r="B31" s="283" t="s">
        <v>326</v>
      </c>
      <c r="C31" s="283" t="s">
        <v>142</v>
      </c>
      <c r="D31" s="281"/>
    </row>
    <row r="32" customFormat="false" ht="15" hidden="false" customHeight="false" outlineLevel="0" collapsed="false">
      <c r="A32" s="283" t="s">
        <v>58</v>
      </c>
      <c r="B32" s="283" t="s">
        <v>327</v>
      </c>
      <c r="C32" s="283" t="s">
        <v>142</v>
      </c>
      <c r="D32" s="281"/>
    </row>
    <row r="33" customFormat="false" ht="15" hidden="false" customHeight="false" outlineLevel="0" collapsed="false">
      <c r="A33" s="283" t="s">
        <v>59</v>
      </c>
      <c r="B33" s="283" t="s">
        <v>328</v>
      </c>
      <c r="C33" s="283" t="s">
        <v>142</v>
      </c>
      <c r="D33" s="281"/>
    </row>
    <row r="34" customFormat="false" ht="15" hidden="false" customHeight="false" outlineLevel="0" collapsed="false">
      <c r="A34" s="283" t="s">
        <v>60</v>
      </c>
      <c r="B34" s="283" t="s">
        <v>329</v>
      </c>
      <c r="C34" s="283" t="s">
        <v>142</v>
      </c>
      <c r="D34" s="281"/>
    </row>
    <row r="35" customFormat="false" ht="15" hidden="false" customHeight="false" outlineLevel="0" collapsed="false">
      <c r="A35" s="283" t="s">
        <v>61</v>
      </c>
      <c r="B35" s="283" t="s">
        <v>330</v>
      </c>
      <c r="C35" s="283" t="s">
        <v>142</v>
      </c>
      <c r="D35" s="281"/>
    </row>
    <row r="36" customFormat="false" ht="15" hidden="false" customHeight="false" outlineLevel="0" collapsed="false">
      <c r="A36" s="283" t="s">
        <v>62</v>
      </c>
      <c r="B36" s="283" t="s">
        <v>331</v>
      </c>
      <c r="C36" s="283" t="s">
        <v>142</v>
      </c>
      <c r="D36" s="281"/>
    </row>
    <row r="37" customFormat="false" ht="15" hidden="false" customHeight="false" outlineLevel="0" collapsed="false">
      <c r="A37" s="283" t="s">
        <v>63</v>
      </c>
      <c r="B37" s="283" t="s">
        <v>332</v>
      </c>
      <c r="C37" s="283" t="s">
        <v>142</v>
      </c>
      <c r="D37" s="281"/>
    </row>
    <row r="38" customFormat="false" ht="15" hidden="false" customHeight="false" outlineLevel="0" collapsed="false">
      <c r="A38" s="283" t="s">
        <v>64</v>
      </c>
      <c r="B38" s="283" t="s">
        <v>333</v>
      </c>
      <c r="C38" s="283" t="s">
        <v>142</v>
      </c>
      <c r="D38" s="281"/>
    </row>
    <row r="39" customFormat="false" ht="15" hidden="false" customHeight="false" outlineLevel="0" collapsed="false">
      <c r="A39" s="283" t="s">
        <v>65</v>
      </c>
      <c r="B39" s="283" t="s">
        <v>334</v>
      </c>
      <c r="C39" s="283" t="s">
        <v>142</v>
      </c>
      <c r="D39" s="281"/>
    </row>
    <row r="40" customFormat="false" ht="15" hidden="false" customHeight="false" outlineLevel="0" collapsed="false">
      <c r="A40" s="283" t="s">
        <v>68</v>
      </c>
      <c r="B40" s="283" t="s">
        <v>335</v>
      </c>
      <c r="C40" s="283" t="s">
        <v>142</v>
      </c>
      <c r="D40" s="281"/>
    </row>
    <row r="41" customFormat="false" ht="15" hidden="false" customHeight="false" outlineLevel="0" collapsed="false">
      <c r="A41" s="283" t="s">
        <v>69</v>
      </c>
      <c r="B41" s="283" t="s">
        <v>336</v>
      </c>
      <c r="C41" s="283" t="s">
        <v>142</v>
      </c>
      <c r="D41" s="281"/>
    </row>
    <row r="42" customFormat="false" ht="15" hidden="false" customHeight="false" outlineLevel="0" collapsed="false">
      <c r="A42" s="283" t="s">
        <v>71</v>
      </c>
      <c r="B42" s="283" t="s">
        <v>337</v>
      </c>
      <c r="C42" s="283" t="s">
        <v>142</v>
      </c>
      <c r="D42" s="281"/>
    </row>
    <row r="43" customFormat="false" ht="15" hidden="false" customHeight="false" outlineLevel="0" collapsed="false">
      <c r="A43" s="283" t="s">
        <v>72</v>
      </c>
      <c r="B43" s="283" t="s">
        <v>338</v>
      </c>
      <c r="C43" s="283" t="s">
        <v>142</v>
      </c>
      <c r="D43" s="281"/>
    </row>
    <row r="44" customFormat="false" ht="15" hidden="false" customHeight="false" outlineLevel="0" collapsed="false">
      <c r="A44" s="283" t="s">
        <v>73</v>
      </c>
      <c r="B44" s="283" t="s">
        <v>339</v>
      </c>
      <c r="C44" s="283" t="s">
        <v>142</v>
      </c>
      <c r="D44" s="281"/>
    </row>
    <row r="45" customFormat="false" ht="15" hidden="false" customHeight="false" outlineLevel="0" collapsed="false">
      <c r="A45" s="283" t="s">
        <v>74</v>
      </c>
      <c r="B45" s="283" t="s">
        <v>340</v>
      </c>
      <c r="C45" s="283" t="s">
        <v>142</v>
      </c>
      <c r="D45" s="281"/>
    </row>
    <row r="46" customFormat="false" ht="15" hidden="false" customHeight="false" outlineLevel="0" collapsed="false">
      <c r="A46" s="283" t="s">
        <v>75</v>
      </c>
      <c r="B46" s="283" t="s">
        <v>341</v>
      </c>
      <c r="C46" s="283" t="s">
        <v>142</v>
      </c>
      <c r="D46" s="281"/>
    </row>
    <row r="47" customFormat="false" ht="15" hidden="false" customHeight="false" outlineLevel="0" collapsed="false">
      <c r="A47" s="283" t="s">
        <v>76</v>
      </c>
      <c r="B47" s="283" t="s">
        <v>342</v>
      </c>
      <c r="C47" s="283" t="s">
        <v>142</v>
      </c>
      <c r="D47" s="281"/>
    </row>
    <row r="48" customFormat="false" ht="15" hidden="false" customHeight="false" outlineLevel="0" collapsed="false">
      <c r="A48" s="284" t="s">
        <v>129</v>
      </c>
      <c r="B48" s="284" t="s">
        <v>343</v>
      </c>
      <c r="C48" s="284" t="s">
        <v>142</v>
      </c>
      <c r="D48" s="281"/>
      <c r="E48" s="281"/>
    </row>
    <row r="49" customFormat="false" ht="15" hidden="false" customHeight="false" outlineLevel="0" collapsed="false">
      <c r="A49" s="284" t="s">
        <v>130</v>
      </c>
      <c r="B49" s="284" t="s">
        <v>344</v>
      </c>
      <c r="C49" s="284" t="s">
        <v>142</v>
      </c>
      <c r="D49" s="281"/>
      <c r="E49" s="281"/>
    </row>
    <row r="50" customFormat="false" ht="15" hidden="false" customHeight="false" outlineLevel="0" collapsed="false">
      <c r="A50" s="284" t="s">
        <v>131</v>
      </c>
      <c r="B50" s="284" t="s">
        <v>345</v>
      </c>
      <c r="C50" s="284" t="s">
        <v>142</v>
      </c>
      <c r="D50" s="281"/>
      <c r="E50" s="281"/>
    </row>
    <row r="51" customFormat="false" ht="15" hidden="false" customHeight="false" outlineLevel="0" collapsed="false">
      <c r="A51" s="284" t="s">
        <v>133</v>
      </c>
      <c r="B51" s="284" t="s">
        <v>346</v>
      </c>
      <c r="C51" s="284" t="s">
        <v>142</v>
      </c>
      <c r="D51" s="281"/>
      <c r="E51" s="281"/>
    </row>
    <row r="52" customFormat="false" ht="15" hidden="false" customHeight="false" outlineLevel="0" collapsed="false">
      <c r="A52" s="284" t="s">
        <v>134</v>
      </c>
      <c r="B52" s="284" t="s">
        <v>347</v>
      </c>
      <c r="C52" s="284" t="s">
        <v>142</v>
      </c>
      <c r="D52" s="281"/>
      <c r="E52" s="281"/>
    </row>
    <row r="53" customFormat="false" ht="15" hidden="false" customHeight="false" outlineLevel="0" collapsed="false">
      <c r="A53" s="284" t="s">
        <v>135</v>
      </c>
      <c r="B53" s="284" t="s">
        <v>348</v>
      </c>
      <c r="C53" s="284" t="s">
        <v>142</v>
      </c>
      <c r="D53" s="281"/>
      <c r="E53" s="281"/>
    </row>
    <row r="54" customFormat="false" ht="15" hidden="false" customHeight="false" outlineLevel="0" collapsed="false">
      <c r="A54" s="284" t="s">
        <v>136</v>
      </c>
      <c r="B54" s="284" t="s">
        <v>349</v>
      </c>
      <c r="C54" s="284" t="s">
        <v>142</v>
      </c>
      <c r="D54" s="281"/>
      <c r="E54" s="281"/>
    </row>
    <row r="55" customFormat="false" ht="15" hidden="false" customHeight="false" outlineLevel="0" collapsed="false">
      <c r="A55" s="284" t="s">
        <v>137</v>
      </c>
      <c r="B55" s="284" t="s">
        <v>350</v>
      </c>
      <c r="C55" s="284" t="s">
        <v>142</v>
      </c>
      <c r="D55" s="281"/>
      <c r="E55" s="281"/>
    </row>
    <row r="56" customFormat="false" ht="15" hidden="false" customHeight="false" outlineLevel="0" collapsed="false">
      <c r="A56" s="284" t="s">
        <v>138</v>
      </c>
      <c r="B56" s="284" t="s">
        <v>351</v>
      </c>
      <c r="C56" s="284" t="s">
        <v>142</v>
      </c>
      <c r="D56" s="281"/>
      <c r="E56" s="281"/>
    </row>
    <row r="57" customFormat="false" ht="15" hidden="false" customHeight="false" outlineLevel="0" collapsed="false">
      <c r="A57" s="284" t="s">
        <v>139</v>
      </c>
      <c r="B57" s="284" t="s">
        <v>352</v>
      </c>
      <c r="C57" s="284" t="s">
        <v>142</v>
      </c>
      <c r="D57" s="281"/>
      <c r="E57" s="281"/>
    </row>
    <row r="58" customFormat="false" ht="15" hidden="false" customHeight="false" outlineLevel="0" collapsed="false">
      <c r="A58" s="284" t="s">
        <v>140</v>
      </c>
      <c r="B58" s="284" t="s">
        <v>141</v>
      </c>
      <c r="C58" s="284" t="s">
        <v>142</v>
      </c>
      <c r="D58" s="281"/>
      <c r="E58" s="281"/>
    </row>
    <row r="59" customFormat="false" ht="15" hidden="false" customHeight="false" outlineLevel="0" collapsed="false">
      <c r="A59" s="284" t="s">
        <v>143</v>
      </c>
      <c r="B59" s="284" t="s">
        <v>353</v>
      </c>
      <c r="C59" s="284" t="s">
        <v>142</v>
      </c>
      <c r="D59" s="281"/>
      <c r="E59" s="281"/>
    </row>
    <row r="60" customFormat="false" ht="15" hidden="false" customHeight="false" outlineLevel="0" collapsed="false">
      <c r="A60" s="284" t="s">
        <v>144</v>
      </c>
      <c r="B60" s="284" t="s">
        <v>354</v>
      </c>
      <c r="C60" s="284" t="s">
        <v>142</v>
      </c>
      <c r="D60" s="281"/>
      <c r="E60" s="281"/>
    </row>
    <row r="61" customFormat="false" ht="15" hidden="false" customHeight="false" outlineLevel="0" collapsed="false">
      <c r="A61" s="284" t="s">
        <v>145</v>
      </c>
      <c r="B61" s="284" t="s">
        <v>355</v>
      </c>
      <c r="C61" s="284" t="s">
        <v>142</v>
      </c>
      <c r="D61" s="281"/>
      <c r="E61" s="281"/>
    </row>
    <row r="62" customFormat="false" ht="15" hidden="false" customHeight="false" outlineLevel="0" collapsed="false">
      <c r="A62" s="284" t="s">
        <v>146</v>
      </c>
      <c r="B62" s="284" t="s">
        <v>356</v>
      </c>
      <c r="C62" s="284" t="s">
        <v>142</v>
      </c>
      <c r="D62" s="281"/>
      <c r="E62" s="281"/>
    </row>
    <row r="63" customFormat="false" ht="15" hidden="false" customHeight="false" outlineLevel="0" collapsed="false">
      <c r="A63" s="284" t="s">
        <v>147</v>
      </c>
      <c r="B63" s="284" t="s">
        <v>357</v>
      </c>
      <c r="C63" s="284" t="s">
        <v>142</v>
      </c>
      <c r="D63" s="281"/>
      <c r="E63" s="281"/>
    </row>
    <row r="64" customFormat="false" ht="15" hidden="false" customHeight="false" outlineLevel="0" collapsed="false">
      <c r="A64" s="284" t="s">
        <v>148</v>
      </c>
      <c r="B64" s="284" t="s">
        <v>358</v>
      </c>
      <c r="C64" s="284" t="s">
        <v>142</v>
      </c>
      <c r="D64" s="281"/>
      <c r="E64" s="281"/>
    </row>
    <row r="65" customFormat="false" ht="15" hidden="false" customHeight="false" outlineLevel="0" collapsed="false">
      <c r="A65" s="284" t="s">
        <v>149</v>
      </c>
      <c r="B65" s="284" t="s">
        <v>359</v>
      </c>
      <c r="C65" s="284" t="s">
        <v>142</v>
      </c>
      <c r="D65" s="281"/>
      <c r="E65" s="281"/>
    </row>
    <row r="66" customFormat="false" ht="15" hidden="false" customHeight="false" outlineLevel="0" collapsed="false">
      <c r="A66" s="284" t="s">
        <v>150</v>
      </c>
      <c r="B66" s="284" t="s">
        <v>360</v>
      </c>
      <c r="C66" s="284" t="s">
        <v>142</v>
      </c>
      <c r="D66" s="281"/>
      <c r="E66" s="281"/>
    </row>
    <row r="67" customFormat="false" ht="15" hidden="false" customHeight="false" outlineLevel="0" collapsed="false">
      <c r="A67" s="284" t="s">
        <v>151</v>
      </c>
      <c r="B67" s="284" t="s">
        <v>361</v>
      </c>
      <c r="C67" s="284" t="s">
        <v>142</v>
      </c>
      <c r="D67" s="281"/>
      <c r="E67" s="281"/>
    </row>
    <row r="68" customFormat="false" ht="15" hidden="false" customHeight="false" outlineLevel="0" collapsed="false">
      <c r="A68" s="284" t="s">
        <v>152</v>
      </c>
      <c r="B68" s="284" t="s">
        <v>362</v>
      </c>
      <c r="C68" s="284" t="s">
        <v>142</v>
      </c>
      <c r="D68" s="281"/>
      <c r="E68" s="281"/>
    </row>
    <row r="69" customFormat="false" ht="15" hidden="false" customHeight="false" outlineLevel="0" collapsed="false">
      <c r="A69" s="284" t="s">
        <v>153</v>
      </c>
      <c r="B69" s="284" t="s">
        <v>363</v>
      </c>
      <c r="C69" s="284" t="s">
        <v>142</v>
      </c>
      <c r="D69" s="281"/>
      <c r="E69" s="281"/>
    </row>
    <row r="70" customFormat="false" ht="15" hidden="false" customHeight="false" outlineLevel="0" collapsed="false">
      <c r="A70" s="284" t="s">
        <v>154</v>
      </c>
      <c r="B70" s="284" t="s">
        <v>364</v>
      </c>
      <c r="C70" s="284" t="s">
        <v>142</v>
      </c>
      <c r="D70" s="281"/>
      <c r="E70" s="281"/>
    </row>
    <row r="71" customFormat="false" ht="15" hidden="false" customHeight="false" outlineLevel="0" collapsed="false">
      <c r="A71" s="285"/>
      <c r="B71" s="285"/>
      <c r="C71" s="285"/>
      <c r="D71" s="281"/>
      <c r="E71" s="281"/>
    </row>
    <row r="72" customFormat="false" ht="12.75" hidden="false" customHeight="false" outlineLevel="0" collapsed="false">
      <c r="A72" s="286" t="s">
        <v>365</v>
      </c>
    </row>
    <row r="73" customFormat="false" ht="12.75" hidden="false" customHeight="false" outlineLevel="0" collapsed="false">
      <c r="A73" s="287" t="s">
        <v>155</v>
      </c>
      <c r="B73" s="288" t="s">
        <v>366</v>
      </c>
      <c r="C73" s="287" t="s">
        <v>367</v>
      </c>
    </row>
    <row r="74" customFormat="false" ht="12.75" hidden="false" customHeight="false" outlineLevel="0" collapsed="false">
      <c r="A74" s="287" t="s">
        <v>156</v>
      </c>
      <c r="B74" s="288" t="s">
        <v>368</v>
      </c>
      <c r="C74" s="287" t="s">
        <v>367</v>
      </c>
    </row>
    <row r="75" customFormat="false" ht="12.75" hidden="false" customHeight="false" outlineLevel="0" collapsed="false">
      <c r="A75" s="287" t="s">
        <v>157</v>
      </c>
      <c r="B75" s="288" t="s">
        <v>369</v>
      </c>
      <c r="C75" s="287" t="s">
        <v>370</v>
      </c>
    </row>
    <row r="76" customFormat="false" ht="12.75" hidden="false" customHeight="false" outlineLevel="0" collapsed="false">
      <c r="A76" s="287" t="s">
        <v>158</v>
      </c>
      <c r="B76" s="288" t="s">
        <v>371</v>
      </c>
      <c r="C76" s="287" t="s">
        <v>370</v>
      </c>
    </row>
    <row r="77" customFormat="false" ht="12.75" hidden="false" customHeight="false" outlineLevel="0" collapsed="false">
      <c r="A77" s="287" t="s">
        <v>159</v>
      </c>
      <c r="B77" s="288" t="s">
        <v>372</v>
      </c>
      <c r="C77" s="287" t="s">
        <v>370</v>
      </c>
    </row>
    <row r="78" customFormat="false" ht="12.75" hidden="false" customHeight="false" outlineLevel="0" collapsed="false">
      <c r="A78" s="287" t="s">
        <v>160</v>
      </c>
      <c r="B78" s="288" t="s">
        <v>373</v>
      </c>
      <c r="C78" s="287" t="s">
        <v>367</v>
      </c>
    </row>
    <row r="79" customFormat="false" ht="12.75" hidden="false" customHeight="false" outlineLevel="0" collapsed="false">
      <c r="A79" s="287" t="s">
        <v>161</v>
      </c>
      <c r="B79" s="288" t="s">
        <v>374</v>
      </c>
      <c r="C79" s="287" t="s">
        <v>367</v>
      </c>
    </row>
    <row r="80" customFormat="false" ht="12.75" hidden="false" customHeight="false" outlineLevel="0" collapsed="false">
      <c r="A80" s="287" t="s">
        <v>162</v>
      </c>
      <c r="B80" s="288" t="s">
        <v>375</v>
      </c>
      <c r="C80" s="287" t="s">
        <v>367</v>
      </c>
    </row>
    <row r="81" customFormat="false" ht="12.75" hidden="false" customHeight="false" outlineLevel="0" collapsed="false">
      <c r="A81" s="287" t="s">
        <v>163</v>
      </c>
      <c r="B81" s="288" t="s">
        <v>376</v>
      </c>
      <c r="C81" s="287" t="s">
        <v>367</v>
      </c>
    </row>
    <row r="82" customFormat="false" ht="12.75" hidden="false" customHeight="false" outlineLevel="0" collapsed="false">
      <c r="A82" s="287" t="s">
        <v>164</v>
      </c>
      <c r="B82" s="288" t="s">
        <v>377</v>
      </c>
      <c r="C82" s="287" t="s">
        <v>367</v>
      </c>
    </row>
    <row r="83" customFormat="false" ht="12.75" hidden="false" customHeight="false" outlineLevel="0" collapsed="false">
      <c r="A83" s="287" t="s">
        <v>165</v>
      </c>
      <c r="B83" s="288" t="s">
        <v>378</v>
      </c>
      <c r="C83" s="287" t="s">
        <v>379</v>
      </c>
    </row>
    <row r="84" customFormat="false" ht="12.75" hidden="false" customHeight="false" outlineLevel="0" collapsed="false">
      <c r="A84" s="287" t="s">
        <v>166</v>
      </c>
      <c r="B84" s="288" t="s">
        <v>380</v>
      </c>
      <c r="C84" s="287" t="s">
        <v>381</v>
      </c>
    </row>
    <row r="85" customFormat="false" ht="12.75" hidden="false" customHeight="false" outlineLevel="0" collapsed="false">
      <c r="A85" s="286" t="s">
        <v>382</v>
      </c>
    </row>
    <row r="86" customFormat="false" ht="15" hidden="false" customHeight="false" outlineLevel="0" collapsed="false">
      <c r="A86" s="289" t="s">
        <v>173</v>
      </c>
      <c r="B86" s="290" t="s">
        <v>383</v>
      </c>
      <c r="C86" s="289" t="s">
        <v>379</v>
      </c>
    </row>
    <row r="87" customFormat="false" ht="15" hidden="false" customHeight="false" outlineLevel="0" collapsed="false">
      <c r="A87" s="289" t="s">
        <v>174</v>
      </c>
      <c r="B87" s="290" t="s">
        <v>384</v>
      </c>
      <c r="C87" s="289" t="s">
        <v>367</v>
      </c>
    </row>
    <row r="88" customFormat="false" ht="15" hidden="false" customHeight="false" outlineLevel="0" collapsed="false">
      <c r="A88" s="289" t="s">
        <v>175</v>
      </c>
      <c r="B88" s="290" t="s">
        <v>385</v>
      </c>
      <c r="C88" s="289" t="s">
        <v>367</v>
      </c>
    </row>
    <row r="89" customFormat="false" ht="15" hidden="false" customHeight="false" outlineLevel="0" collapsed="false">
      <c r="A89" s="289" t="s">
        <v>176</v>
      </c>
      <c r="B89" s="290" t="s">
        <v>386</v>
      </c>
      <c r="C89" s="289" t="s">
        <v>367</v>
      </c>
    </row>
    <row r="90" customFormat="false" ht="15" hidden="false" customHeight="false" outlineLevel="0" collapsed="false">
      <c r="A90" s="289" t="s">
        <v>178</v>
      </c>
      <c r="B90" s="290" t="s">
        <v>387</v>
      </c>
      <c r="C90" s="289" t="s">
        <v>367</v>
      </c>
    </row>
    <row r="91" customFormat="false" ht="15" hidden="false" customHeight="false" outlineLevel="0" collapsed="false">
      <c r="A91" s="289" t="s">
        <v>179</v>
      </c>
      <c r="B91" s="290" t="s">
        <v>388</v>
      </c>
      <c r="C91" s="289" t="s">
        <v>367</v>
      </c>
    </row>
    <row r="92" customFormat="false" ht="15" hidden="false" customHeight="false" outlineLevel="0" collapsed="false">
      <c r="A92" s="289" t="s">
        <v>181</v>
      </c>
      <c r="B92" s="290" t="s">
        <v>389</v>
      </c>
      <c r="C92" s="289" t="s">
        <v>367</v>
      </c>
    </row>
    <row r="93" customFormat="false" ht="12.75" hidden="false" customHeight="false" outlineLevel="0" collapsed="false">
      <c r="A93" s="286" t="s">
        <v>390</v>
      </c>
    </row>
    <row r="94" customFormat="false" ht="15" hidden="false" customHeight="false" outlineLevel="0" collapsed="false">
      <c r="A94" s="291" t="s">
        <v>168</v>
      </c>
      <c r="B94" s="292" t="s">
        <v>391</v>
      </c>
      <c r="C94" s="291" t="s">
        <v>367</v>
      </c>
    </row>
    <row r="95" customFormat="false" ht="15" hidden="false" customHeight="false" outlineLevel="0" collapsed="false">
      <c r="A95" s="291" t="s">
        <v>169</v>
      </c>
      <c r="B95" s="292" t="s">
        <v>392</v>
      </c>
      <c r="C95" s="291" t="s">
        <v>379</v>
      </c>
    </row>
    <row r="96" customFormat="false" ht="15" hidden="false" customHeight="false" outlineLevel="0" collapsed="false">
      <c r="A96" s="291" t="s">
        <v>170</v>
      </c>
      <c r="B96" s="292" t="s">
        <v>393</v>
      </c>
      <c r="C96" s="291" t="s">
        <v>394</v>
      </c>
    </row>
    <row r="97" customFormat="false" ht="15" hidden="false" customHeight="false" outlineLevel="0" collapsed="false">
      <c r="A97" s="291" t="s">
        <v>171</v>
      </c>
      <c r="B97" s="292" t="s">
        <v>395</v>
      </c>
      <c r="C97" s="291" t="s">
        <v>367</v>
      </c>
    </row>
    <row r="98" customFormat="false" ht="15" hidden="false" customHeight="false" outlineLevel="0" collapsed="false">
      <c r="A98" s="291" t="s">
        <v>172</v>
      </c>
      <c r="B98" s="292" t="s">
        <v>396</v>
      </c>
      <c r="C98" s="291" t="s">
        <v>367</v>
      </c>
    </row>
    <row r="99" customFormat="false" ht="12.75" hidden="false" customHeight="false" outlineLevel="0" collapsed="false">
      <c r="B99" s="281" t="s">
        <v>397</v>
      </c>
      <c r="C99" s="281"/>
    </row>
    <row r="100" customFormat="false" ht="15" hidden="false" customHeight="false" outlineLevel="0" collapsed="false">
      <c r="A100" s="290" t="s">
        <v>216</v>
      </c>
      <c r="B100" s="290" t="s">
        <v>398</v>
      </c>
      <c r="C100" s="290" t="s">
        <v>399</v>
      </c>
    </row>
    <row r="101" customFormat="false" ht="15" hidden="false" customHeight="false" outlineLevel="0" collapsed="false">
      <c r="A101" s="290" t="s">
        <v>217</v>
      </c>
      <c r="B101" s="290" t="s">
        <v>400</v>
      </c>
      <c r="C101" s="290" t="s">
        <v>401</v>
      </c>
    </row>
    <row r="102" customFormat="false" ht="15" hidden="false" customHeight="false" outlineLevel="0" collapsed="false">
      <c r="A102" s="290" t="s">
        <v>218</v>
      </c>
      <c r="B102" s="290" t="s">
        <v>402</v>
      </c>
      <c r="C102" s="290" t="s">
        <v>403</v>
      </c>
    </row>
    <row r="103" customFormat="false" ht="15" hidden="false" customHeight="false" outlineLevel="0" collapsed="false">
      <c r="A103" s="290" t="s">
        <v>219</v>
      </c>
      <c r="B103" s="290" t="s">
        <v>404</v>
      </c>
      <c r="C103" s="290" t="s">
        <v>401</v>
      </c>
    </row>
    <row r="104" customFormat="false" ht="15" hidden="false" customHeight="false" outlineLevel="0" collapsed="false">
      <c r="A104" s="290" t="s">
        <v>220</v>
      </c>
      <c r="B104" s="290" t="s">
        <v>405</v>
      </c>
      <c r="C104" s="290" t="s">
        <v>401</v>
      </c>
    </row>
    <row r="105" customFormat="false" ht="15" hidden="false" customHeight="false" outlineLevel="0" collapsed="false">
      <c r="A105" s="290" t="s">
        <v>221</v>
      </c>
      <c r="B105" s="290" t="s">
        <v>406</v>
      </c>
      <c r="C105" s="290" t="s">
        <v>401</v>
      </c>
    </row>
    <row r="106" customFormat="false" ht="15" hidden="false" customHeight="false" outlineLevel="0" collapsed="false">
      <c r="A106" s="290" t="s">
        <v>222</v>
      </c>
      <c r="B106" s="290" t="s">
        <v>407</v>
      </c>
      <c r="C106" s="290" t="s">
        <v>401</v>
      </c>
    </row>
    <row r="107" customFormat="false" ht="15" hidden="false" customHeight="false" outlineLevel="0" collapsed="false">
      <c r="A107" s="290" t="s">
        <v>223</v>
      </c>
      <c r="B107" s="290" t="s">
        <v>408</v>
      </c>
      <c r="C107" s="290" t="s">
        <v>401</v>
      </c>
    </row>
    <row r="108" customFormat="false" ht="15" hidden="false" customHeight="false" outlineLevel="0" collapsed="false">
      <c r="B108" s="293" t="s">
        <v>409</v>
      </c>
      <c r="C108" s="281"/>
    </row>
    <row r="109" customFormat="false" ht="15" hidden="false" customHeight="false" outlineLevel="0" collapsed="false">
      <c r="A109" s="290" t="s">
        <v>229</v>
      </c>
      <c r="B109" s="290" t="s">
        <v>410</v>
      </c>
      <c r="C109" s="290" t="s">
        <v>401</v>
      </c>
    </row>
    <row r="110" customFormat="false" ht="15" hidden="false" customHeight="false" outlineLevel="0" collapsed="false">
      <c r="A110" s="290" t="s">
        <v>227</v>
      </c>
      <c r="B110" s="290" t="s">
        <v>411</v>
      </c>
      <c r="C110" s="290" t="s">
        <v>412</v>
      </c>
    </row>
    <row r="111" customFormat="false" ht="15" hidden="false" customHeight="false" outlineLevel="0" collapsed="false">
      <c r="A111" s="290" t="s">
        <v>228</v>
      </c>
      <c r="B111" s="290" t="s">
        <v>413</v>
      </c>
      <c r="C111" s="290" t="s">
        <v>401</v>
      </c>
    </row>
    <row r="112" customFormat="false" ht="15" hidden="false" customHeight="false" outlineLevel="0" collapsed="false">
      <c r="B112" s="293" t="s">
        <v>414</v>
      </c>
      <c r="C112" s="281"/>
    </row>
    <row r="113" customFormat="false" ht="15" hidden="false" customHeight="false" outlineLevel="0" collapsed="false">
      <c r="A113" s="290" t="s">
        <v>224</v>
      </c>
      <c r="B113" s="290" t="s">
        <v>415</v>
      </c>
      <c r="C113" s="290" t="s">
        <v>401</v>
      </c>
    </row>
    <row r="114" customFormat="false" ht="15" hidden="false" customHeight="false" outlineLevel="0" collapsed="false">
      <c r="A114" s="290" t="s">
        <v>225</v>
      </c>
      <c r="B114" s="290" t="s">
        <v>416</v>
      </c>
      <c r="C114" s="290" t="s">
        <v>401</v>
      </c>
    </row>
    <row r="115" customFormat="false" ht="15" hidden="false" customHeight="false" outlineLevel="0" collapsed="false">
      <c r="A115" s="290" t="s">
        <v>226</v>
      </c>
      <c r="B115" s="290" t="s">
        <v>417</v>
      </c>
      <c r="C115" s="290" t="s">
        <v>401</v>
      </c>
    </row>
    <row r="116" customFormat="false" ht="12.75" hidden="false" customHeight="false" outlineLevel="0" collapsed="false">
      <c r="B116" s="281"/>
      <c r="C116" s="281"/>
    </row>
    <row r="117" customFormat="false" ht="12.75" hidden="false" customHeight="false" outlineLevel="0" collapsed="false">
      <c r="B117" s="281" t="s">
        <v>418</v>
      </c>
      <c r="C117" s="281"/>
    </row>
    <row r="118" customFormat="false" ht="15" hidden="false" customHeight="false" outlineLevel="0" collapsed="false">
      <c r="A118" s="290" t="s">
        <v>230</v>
      </c>
      <c r="B118" s="290" t="s">
        <v>419</v>
      </c>
      <c r="C118" s="290" t="s">
        <v>401</v>
      </c>
    </row>
    <row r="119" customFormat="false" ht="15" hidden="false" customHeight="false" outlineLevel="0" collapsed="false">
      <c r="A119" s="290" t="s">
        <v>231</v>
      </c>
      <c r="B119" s="290" t="s">
        <v>420</v>
      </c>
      <c r="C119" s="290" t="s">
        <v>401</v>
      </c>
    </row>
    <row r="120" customFormat="false" ht="15" hidden="false" customHeight="false" outlineLevel="0" collapsed="false">
      <c r="A120" s="290" t="s">
        <v>232</v>
      </c>
      <c r="B120" s="290" t="s">
        <v>421</v>
      </c>
      <c r="C120" s="290" t="s">
        <v>401</v>
      </c>
    </row>
    <row r="121" customFormat="false" ht="15" hidden="false" customHeight="false" outlineLevel="0" collapsed="false">
      <c r="A121" s="290" t="s">
        <v>233</v>
      </c>
      <c r="B121" s="290" t="s">
        <v>422</v>
      </c>
      <c r="C121" s="290" t="s">
        <v>401</v>
      </c>
    </row>
    <row r="122" customFormat="false" ht="15" hidden="false" customHeight="false" outlineLevel="0" collapsed="false">
      <c r="A122" s="290" t="s">
        <v>234</v>
      </c>
      <c r="B122" s="290" t="s">
        <v>423</v>
      </c>
      <c r="C122" s="290" t="s">
        <v>401</v>
      </c>
    </row>
    <row r="123" customFormat="false" ht="15" hidden="false" customHeight="false" outlineLevel="0" collapsed="false">
      <c r="A123" s="290" t="s">
        <v>235</v>
      </c>
      <c r="B123" s="290" t="s">
        <v>424</v>
      </c>
      <c r="C123" s="290" t="s">
        <v>401</v>
      </c>
    </row>
    <row r="124" customFormat="false" ht="15" hidden="false" customHeight="false" outlineLevel="0" collapsed="false">
      <c r="A124" s="290" t="s">
        <v>236</v>
      </c>
      <c r="B124" s="290" t="s">
        <v>425</v>
      </c>
      <c r="C124" s="290" t="s">
        <v>399</v>
      </c>
    </row>
    <row r="125" customFormat="false" ht="12.75" hidden="false" customHeight="false" outlineLevel="0" collapsed="false">
      <c r="B125" s="281" t="s">
        <v>426</v>
      </c>
      <c r="C125" s="281"/>
    </row>
    <row r="126" customFormat="false" ht="15" hidden="false" customHeight="false" outlineLevel="0" collapsed="false">
      <c r="A126" s="290" t="s">
        <v>237</v>
      </c>
      <c r="B126" s="290" t="s">
        <v>427</v>
      </c>
      <c r="C126" s="290" t="s">
        <v>412</v>
      </c>
    </row>
    <row r="127" customFormat="false" ht="15" hidden="false" customHeight="false" outlineLevel="0" collapsed="false">
      <c r="A127" s="290" t="s">
        <v>239</v>
      </c>
      <c r="B127" s="290" t="s">
        <v>428</v>
      </c>
      <c r="C127" s="290" t="s">
        <v>401</v>
      </c>
    </row>
    <row r="128" customFormat="false" ht="15" hidden="false" customHeight="false" outlineLevel="0" collapsed="false">
      <c r="A128" s="290" t="s">
        <v>238</v>
      </c>
      <c r="B128" s="290" t="s">
        <v>429</v>
      </c>
      <c r="C128" s="290" t="s">
        <v>401</v>
      </c>
    </row>
    <row r="129" customFormat="false" ht="12.75" hidden="false" customHeight="false" outlineLevel="0" collapsed="false">
      <c r="B129" s="281" t="s">
        <v>430</v>
      </c>
      <c r="C129" s="281"/>
    </row>
    <row r="130" customFormat="false" ht="15" hidden="false" customHeight="false" outlineLevel="0" collapsed="false">
      <c r="A130" s="290" t="s">
        <v>240</v>
      </c>
      <c r="B130" s="290" t="s">
        <v>431</v>
      </c>
      <c r="C130" s="290" t="s">
        <v>401</v>
      </c>
    </row>
    <row r="131" customFormat="false" ht="15" hidden="false" customHeight="false" outlineLevel="0" collapsed="false">
      <c r="A131" s="290" t="s">
        <v>241</v>
      </c>
      <c r="B131" s="290" t="s">
        <v>432</v>
      </c>
      <c r="C131" s="290" t="s">
        <v>403</v>
      </c>
    </row>
    <row r="132" customFormat="false" ht="15" hidden="false" customHeight="false" outlineLevel="0" collapsed="false">
      <c r="A132" s="290" t="s">
        <v>242</v>
      </c>
      <c r="B132" s="290" t="s">
        <v>433</v>
      </c>
      <c r="C132" s="290" t="s">
        <v>401</v>
      </c>
    </row>
    <row r="133" customFormat="false" ht="15" hidden="false" customHeight="false" outlineLevel="0" collapsed="false">
      <c r="A133" s="290" t="s">
        <v>243</v>
      </c>
      <c r="B133" s="290" t="s">
        <v>434</v>
      </c>
      <c r="C133" s="290" t="s">
        <v>401</v>
      </c>
    </row>
    <row r="134" customFormat="false" ht="12.75" hidden="false" customHeight="false" outlineLevel="0" collapsed="false">
      <c r="B134" s="281"/>
      <c r="C134" s="281"/>
    </row>
    <row r="135" customFormat="false" ht="12.75" hidden="false" customHeight="false" outlineLevel="0" collapsed="false">
      <c r="B135" s="281" t="s">
        <v>435</v>
      </c>
      <c r="C135" s="281"/>
    </row>
    <row r="136" customFormat="false" ht="15" hidden="false" customHeight="false" outlineLevel="0" collapsed="false">
      <c r="A136" s="290" t="s">
        <v>244</v>
      </c>
      <c r="B136" s="290" t="s">
        <v>436</v>
      </c>
      <c r="C136" s="290" t="s">
        <v>401</v>
      </c>
    </row>
    <row r="137" customFormat="false" ht="15" hidden="false" customHeight="false" outlineLevel="0" collapsed="false">
      <c r="A137" s="290" t="s">
        <v>246</v>
      </c>
      <c r="B137" s="290" t="s">
        <v>437</v>
      </c>
      <c r="C137" s="290" t="s">
        <v>401</v>
      </c>
    </row>
    <row r="138" customFormat="false" ht="15" hidden="false" customHeight="false" outlineLevel="0" collapsed="false">
      <c r="A138" s="290" t="s">
        <v>247</v>
      </c>
      <c r="B138" s="290" t="s">
        <v>438</v>
      </c>
      <c r="C138" s="290" t="s">
        <v>401</v>
      </c>
    </row>
    <row r="139" customFormat="false" ht="15" hidden="false" customHeight="false" outlineLevel="0" collapsed="false">
      <c r="A139" s="290" t="s">
        <v>248</v>
      </c>
      <c r="B139" s="290" t="s">
        <v>439</v>
      </c>
      <c r="C139" s="290" t="s">
        <v>401</v>
      </c>
    </row>
    <row r="140" customFormat="false" ht="15" hidden="false" customHeight="false" outlineLevel="0" collapsed="false">
      <c r="A140" s="290" t="s">
        <v>249</v>
      </c>
      <c r="B140" s="290" t="s">
        <v>440</v>
      </c>
      <c r="C140" s="290" t="s">
        <v>401</v>
      </c>
    </row>
    <row r="141" customFormat="false" ht="15" hidden="false" customHeight="false" outlineLevel="0" collapsed="false">
      <c r="A141" s="290" t="s">
        <v>250</v>
      </c>
      <c r="B141" s="290" t="s">
        <v>441</v>
      </c>
      <c r="C141" s="290" t="s">
        <v>401</v>
      </c>
    </row>
    <row r="142" customFormat="false" ht="15" hidden="false" customHeight="false" outlineLevel="0" collapsed="false">
      <c r="A142" s="290" t="s">
        <v>251</v>
      </c>
      <c r="B142" s="290" t="s">
        <v>442</v>
      </c>
      <c r="C142" s="290" t="s">
        <v>443</v>
      </c>
    </row>
    <row r="143" customFormat="false" ht="12.75" hidden="false" customHeight="false" outlineLevel="0" collapsed="false">
      <c r="B143" s="281" t="s">
        <v>444</v>
      </c>
      <c r="C143" s="281"/>
    </row>
    <row r="144" customFormat="false" ht="15" hidden="false" customHeight="false" outlineLevel="0" collapsed="false">
      <c r="A144" s="290" t="s">
        <v>252</v>
      </c>
      <c r="B144" s="290" t="s">
        <v>445</v>
      </c>
      <c r="C144" s="290" t="s">
        <v>401</v>
      </c>
    </row>
    <row r="145" customFormat="false" ht="15" hidden="false" customHeight="false" outlineLevel="0" collapsed="false">
      <c r="A145" s="290" t="s">
        <v>253</v>
      </c>
      <c r="B145" s="290" t="s">
        <v>446</v>
      </c>
      <c r="C145" s="290" t="s">
        <v>401</v>
      </c>
    </row>
    <row r="146" customFormat="false" ht="12.75" hidden="false" customHeight="false" outlineLevel="0" collapsed="false">
      <c r="B146" s="281" t="s">
        <v>447</v>
      </c>
      <c r="C146" s="281"/>
    </row>
    <row r="147" customFormat="false" ht="15" hidden="false" customHeight="false" outlineLevel="0" collapsed="false">
      <c r="A147" s="290" t="s">
        <v>254</v>
      </c>
      <c r="B147" s="290" t="s">
        <v>448</v>
      </c>
      <c r="C147" s="290" t="s">
        <v>403</v>
      </c>
    </row>
    <row r="148" customFormat="false" ht="15" hidden="false" customHeight="false" outlineLevel="0" collapsed="false">
      <c r="A148" s="290" t="s">
        <v>255</v>
      </c>
      <c r="B148" s="290" t="s">
        <v>449</v>
      </c>
      <c r="C148" s="290" t="s">
        <v>401</v>
      </c>
    </row>
    <row r="149" customFormat="false" ht="15" hidden="false" customHeight="false" outlineLevel="0" collapsed="false">
      <c r="A149" s="290" t="s">
        <v>256</v>
      </c>
      <c r="B149" s="290" t="s">
        <v>450</v>
      </c>
      <c r="C149" s="290" t="s">
        <v>401</v>
      </c>
    </row>
    <row r="150" customFormat="false" ht="15" hidden="false" customHeight="false" outlineLevel="0" collapsed="false">
      <c r="A150" s="294" t="s">
        <v>451</v>
      </c>
      <c r="B150" s="281"/>
    </row>
    <row r="151" customFormat="false" ht="12.75" hidden="false" customHeight="false" outlineLevel="0" collapsed="false">
      <c r="A151" s="287" t="s">
        <v>182</v>
      </c>
      <c r="B151" s="288" t="s">
        <v>452</v>
      </c>
      <c r="C151" s="287" t="s">
        <v>453</v>
      </c>
    </row>
    <row r="152" customFormat="false" ht="12.75" hidden="false" customHeight="false" outlineLevel="0" collapsed="false">
      <c r="A152" s="287" t="s">
        <v>183</v>
      </c>
      <c r="B152" s="288" t="s">
        <v>454</v>
      </c>
      <c r="C152" s="287" t="s">
        <v>453</v>
      </c>
    </row>
    <row r="153" customFormat="false" ht="12.75" hidden="false" customHeight="false" outlineLevel="0" collapsed="false">
      <c r="A153" s="287" t="s">
        <v>184</v>
      </c>
      <c r="B153" s="288" t="s">
        <v>455</v>
      </c>
      <c r="C153" s="287" t="s">
        <v>453</v>
      </c>
    </row>
    <row r="154" customFormat="false" ht="12.75" hidden="false" customHeight="false" outlineLevel="0" collapsed="false">
      <c r="A154" s="287" t="s">
        <v>185</v>
      </c>
      <c r="B154" s="288" t="s">
        <v>456</v>
      </c>
      <c r="C154" s="287" t="s">
        <v>453</v>
      </c>
    </row>
    <row r="155" customFormat="false" ht="12.75" hidden="false" customHeight="false" outlineLevel="0" collapsed="false">
      <c r="A155" s="287" t="s">
        <v>187</v>
      </c>
      <c r="B155" s="288" t="s">
        <v>457</v>
      </c>
      <c r="C155" s="287" t="s">
        <v>453</v>
      </c>
    </row>
    <row r="156" customFormat="false" ht="12.75" hidden="false" customHeight="false" outlineLevel="0" collapsed="false">
      <c r="A156" s="287" t="s">
        <v>188</v>
      </c>
      <c r="B156" s="288" t="s">
        <v>458</v>
      </c>
      <c r="C156" s="287" t="s">
        <v>453</v>
      </c>
    </row>
    <row r="157" customFormat="false" ht="12.75" hidden="false" customHeight="false" outlineLevel="0" collapsed="false">
      <c r="A157" s="287" t="s">
        <v>189</v>
      </c>
      <c r="B157" s="288" t="s">
        <v>459</v>
      </c>
      <c r="C157" s="287" t="s">
        <v>453</v>
      </c>
    </row>
    <row r="158" customFormat="false" ht="12.75" hidden="false" customHeight="false" outlineLevel="0" collapsed="false">
      <c r="A158" s="287" t="s">
        <v>190</v>
      </c>
      <c r="B158" s="288" t="s">
        <v>460</v>
      </c>
      <c r="C158" s="287" t="s">
        <v>453</v>
      </c>
    </row>
    <row r="159" customFormat="false" ht="12.75" hidden="false" customHeight="false" outlineLevel="0" collapsed="false">
      <c r="A159" s="287" t="s">
        <v>191</v>
      </c>
      <c r="B159" s="288" t="s">
        <v>461</v>
      </c>
      <c r="C159" s="287" t="s">
        <v>453</v>
      </c>
    </row>
    <row r="160" customFormat="false" ht="12.75" hidden="false" customHeight="false" outlineLevel="0" collapsed="false">
      <c r="A160" s="287" t="s">
        <v>192</v>
      </c>
      <c r="B160" s="288" t="s">
        <v>462</v>
      </c>
      <c r="C160" s="287" t="s">
        <v>453</v>
      </c>
    </row>
    <row r="161" customFormat="false" ht="12.75" hidden="false" customHeight="false" outlineLevel="0" collapsed="false">
      <c r="A161" s="287" t="s">
        <v>193</v>
      </c>
      <c r="B161" s="288" t="s">
        <v>463</v>
      </c>
      <c r="C161" s="287" t="s">
        <v>453</v>
      </c>
    </row>
    <row r="162" customFormat="false" ht="15" hidden="false" customHeight="false" outlineLevel="0" collapsed="false">
      <c r="A162" s="294" t="s">
        <v>464</v>
      </c>
    </row>
    <row r="163" customFormat="false" ht="12.75" hidden="false" customHeight="false" outlineLevel="0" collapsed="false">
      <c r="A163" s="287" t="s">
        <v>194</v>
      </c>
      <c r="B163" s="288" t="s">
        <v>465</v>
      </c>
      <c r="C163" s="287" t="s">
        <v>453</v>
      </c>
    </row>
    <row r="164" customFormat="false" ht="12.75" hidden="false" customHeight="false" outlineLevel="0" collapsed="false">
      <c r="A164" s="287" t="s">
        <v>196</v>
      </c>
      <c r="B164" s="288" t="s">
        <v>466</v>
      </c>
      <c r="C164" s="287" t="s">
        <v>453</v>
      </c>
    </row>
    <row r="165" customFormat="false" ht="12.75" hidden="false" customHeight="false" outlineLevel="0" collapsed="false">
      <c r="A165" s="287" t="s">
        <v>197</v>
      </c>
      <c r="B165" s="288" t="s">
        <v>467</v>
      </c>
      <c r="C165" s="287" t="s">
        <v>453</v>
      </c>
    </row>
    <row r="166" customFormat="false" ht="12.75" hidden="false" customHeight="false" outlineLevel="0" collapsed="false">
      <c r="A166" s="287" t="s">
        <v>198</v>
      </c>
      <c r="B166" s="288" t="s">
        <v>468</v>
      </c>
      <c r="C166" s="287" t="s">
        <v>453</v>
      </c>
    </row>
    <row r="167" customFormat="false" ht="12.75" hidden="false" customHeight="false" outlineLevel="0" collapsed="false">
      <c r="A167" s="287" t="s">
        <v>199</v>
      </c>
      <c r="B167" s="288" t="s">
        <v>469</v>
      </c>
      <c r="C167" s="287" t="s">
        <v>453</v>
      </c>
    </row>
    <row r="168" customFormat="false" ht="12.75" hidden="false" customHeight="false" outlineLevel="0" collapsed="false">
      <c r="A168" s="287" t="s">
        <v>200</v>
      </c>
      <c r="B168" s="288" t="s">
        <v>470</v>
      </c>
      <c r="C168" s="287" t="s">
        <v>453</v>
      </c>
    </row>
    <row r="169" customFormat="false" ht="12.75" hidden="false" customHeight="false" outlineLevel="0" collapsed="false">
      <c r="A169" s="287" t="s">
        <v>201</v>
      </c>
      <c r="B169" s="288" t="s">
        <v>471</v>
      </c>
      <c r="C169" s="287" t="s">
        <v>453</v>
      </c>
    </row>
    <row r="170" customFormat="false" ht="12.75" hidden="false" customHeight="false" outlineLevel="0" collapsed="false">
      <c r="A170" s="287" t="s">
        <v>202</v>
      </c>
      <c r="B170" s="288" t="s">
        <v>472</v>
      </c>
      <c r="C170" s="287" t="s">
        <v>453</v>
      </c>
    </row>
    <row r="171" customFormat="false" ht="12.75" hidden="false" customHeight="false" outlineLevel="0" collapsed="false">
      <c r="A171" s="287" t="s">
        <v>203</v>
      </c>
      <c r="B171" s="288" t="s">
        <v>473</v>
      </c>
      <c r="C171" s="287" t="s">
        <v>453</v>
      </c>
    </row>
    <row r="172" customFormat="false" ht="12.75" hidden="false" customHeight="false" outlineLevel="0" collapsed="false">
      <c r="A172" s="287" t="s">
        <v>204</v>
      </c>
      <c r="B172" s="288" t="s">
        <v>474</v>
      </c>
      <c r="C172" s="287" t="s">
        <v>453</v>
      </c>
    </row>
    <row r="173" customFormat="false" ht="12.75" hidden="false" customHeight="false" outlineLevel="0" collapsed="false">
      <c r="A173" s="287" t="s">
        <v>205</v>
      </c>
      <c r="B173" s="288" t="s">
        <v>475</v>
      </c>
      <c r="C173" s="287" t="s">
        <v>453</v>
      </c>
    </row>
    <row r="174" customFormat="false" ht="15" hidden="false" customHeight="false" outlineLevel="0" collapsed="false">
      <c r="A174" s="294" t="s">
        <v>476</v>
      </c>
    </row>
    <row r="175" customFormat="false" ht="15" hidden="false" customHeight="false" outlineLevel="0" collapsed="false">
      <c r="A175" s="289" t="s">
        <v>206</v>
      </c>
      <c r="B175" s="290" t="s">
        <v>477</v>
      </c>
      <c r="C175" s="289" t="s">
        <v>478</v>
      </c>
    </row>
    <row r="176" customFormat="false" ht="15" hidden="false" customHeight="false" outlineLevel="0" collapsed="false">
      <c r="A176" s="289" t="s">
        <v>207</v>
      </c>
      <c r="B176" s="290" t="s">
        <v>479</v>
      </c>
      <c r="C176" s="289" t="s">
        <v>478</v>
      </c>
    </row>
    <row r="177" customFormat="false" ht="15" hidden="false" customHeight="false" outlineLevel="0" collapsed="false">
      <c r="A177" s="289" t="s">
        <v>208</v>
      </c>
      <c r="B177" s="290" t="s">
        <v>480</v>
      </c>
      <c r="C177" s="289" t="s">
        <v>478</v>
      </c>
    </row>
    <row r="178" customFormat="false" ht="15" hidden="false" customHeight="false" outlineLevel="0" collapsed="false">
      <c r="A178" s="289" t="s">
        <v>209</v>
      </c>
      <c r="B178" s="290" t="s">
        <v>481</v>
      </c>
      <c r="C178" s="289" t="s">
        <v>478</v>
      </c>
    </row>
    <row r="179" customFormat="false" ht="15" hidden="false" customHeight="false" outlineLevel="0" collapsed="false">
      <c r="A179" s="289" t="s">
        <v>210</v>
      </c>
      <c r="B179" s="290" t="s">
        <v>482</v>
      </c>
      <c r="C179" s="289" t="s">
        <v>483</v>
      </c>
    </row>
    <row r="180" customFormat="false" ht="15" hidden="false" customHeight="false" outlineLevel="0" collapsed="false">
      <c r="A180" s="289" t="s">
        <v>211</v>
      </c>
      <c r="B180" s="290" t="s">
        <v>484</v>
      </c>
      <c r="C180" s="289" t="s">
        <v>453</v>
      </c>
    </row>
    <row r="181" customFormat="false" ht="15" hidden="false" customHeight="false" outlineLevel="0" collapsed="false">
      <c r="A181" s="289" t="s">
        <v>212</v>
      </c>
      <c r="B181" s="290" t="s">
        <v>485</v>
      </c>
      <c r="C181" s="289" t="s">
        <v>453</v>
      </c>
    </row>
    <row r="182" customFormat="false" ht="15" hidden="false" customHeight="false" outlineLevel="0" collapsed="false">
      <c r="A182" s="289" t="s">
        <v>213</v>
      </c>
      <c r="B182" s="290" t="s">
        <v>486</v>
      </c>
      <c r="C182" s="289" t="s">
        <v>478</v>
      </c>
    </row>
    <row r="183" customFormat="false" ht="15" hidden="false" customHeight="false" outlineLevel="0" collapsed="false">
      <c r="A183" s="289" t="s">
        <v>215</v>
      </c>
      <c r="B183" s="290" t="s">
        <v>487</v>
      </c>
      <c r="C183" s="289" t="s">
        <v>453</v>
      </c>
    </row>
    <row r="184" customFormat="false" ht="24" hidden="false" customHeight="true" outlineLevel="0" collapsed="false">
      <c r="A184" s="289" t="s">
        <v>214</v>
      </c>
      <c r="B184" s="290" t="s">
        <v>488</v>
      </c>
      <c r="C184" s="289" t="s">
        <v>453</v>
      </c>
    </row>
    <row r="186" customFormat="false" ht="12.75" hidden="false" customHeight="false" outlineLevel="0" collapsed="false">
      <c r="A186" s="0"/>
    </row>
    <row r="187" customFormat="false" ht="15" hidden="false" customHeight="false" outlineLevel="0" collapsed="false">
      <c r="A187" s="283" t="s">
        <v>257</v>
      </c>
      <c r="B187" s="283" t="s">
        <v>489</v>
      </c>
      <c r="C187" s="283" t="s">
        <v>490</v>
      </c>
    </row>
    <row r="188" customFormat="false" ht="15" hidden="false" customHeight="false" outlineLevel="0" collapsed="false">
      <c r="A188" s="283" t="s">
        <v>258</v>
      </c>
      <c r="B188" s="283" t="s">
        <v>491</v>
      </c>
      <c r="C188" s="283" t="s">
        <v>490</v>
      </c>
    </row>
    <row r="189" customFormat="false" ht="15" hidden="false" customHeight="false" outlineLevel="0" collapsed="false">
      <c r="A189" s="283" t="s">
        <v>259</v>
      </c>
      <c r="B189" s="283" t="s">
        <v>492</v>
      </c>
      <c r="C189" s="283" t="s">
        <v>490</v>
      </c>
    </row>
    <row r="190" customFormat="false" ht="15" hidden="false" customHeight="false" outlineLevel="0" collapsed="false">
      <c r="A190" s="283" t="s">
        <v>260</v>
      </c>
      <c r="B190" s="283" t="s">
        <v>493</v>
      </c>
      <c r="C190" s="283" t="s">
        <v>494</v>
      </c>
    </row>
    <row r="191" customFormat="false" ht="15" hidden="false" customHeight="false" outlineLevel="0" collapsed="false">
      <c r="A191" s="283" t="s">
        <v>261</v>
      </c>
      <c r="B191" s="283" t="s">
        <v>495</v>
      </c>
      <c r="C191" s="283" t="s">
        <v>496</v>
      </c>
    </row>
    <row r="192" customFormat="false" ht="15" hidden="false" customHeight="false" outlineLevel="0" collapsed="false">
      <c r="A192" s="283" t="s">
        <v>262</v>
      </c>
      <c r="B192" s="283" t="s">
        <v>497</v>
      </c>
      <c r="C192" s="283" t="s">
        <v>490</v>
      </c>
    </row>
    <row r="193" customFormat="false" ht="15" hidden="false" customHeight="false" outlineLevel="0" collapsed="false">
      <c r="A193" s="283" t="s">
        <v>263</v>
      </c>
      <c r="B193" s="283" t="s">
        <v>498</v>
      </c>
      <c r="C193" s="283" t="s">
        <v>490</v>
      </c>
    </row>
    <row r="194" customFormat="false" ht="15" hidden="false" customHeight="false" outlineLevel="0" collapsed="false">
      <c r="A194" s="283" t="s">
        <v>264</v>
      </c>
      <c r="B194" s="283" t="s">
        <v>499</v>
      </c>
      <c r="C194" s="283" t="s">
        <v>490</v>
      </c>
    </row>
    <row r="195" customFormat="false" ht="15" hidden="false" customHeight="false" outlineLevel="0" collapsed="false">
      <c r="A195" s="0"/>
      <c r="B195" s="293"/>
    </row>
    <row r="196" customFormat="false" ht="15" hidden="false" customHeight="false" outlineLevel="0" collapsed="false">
      <c r="A196" s="282" t="s">
        <v>265</v>
      </c>
      <c r="B196" s="282" t="s">
        <v>500</v>
      </c>
      <c r="C196" s="282" t="s">
        <v>490</v>
      </c>
    </row>
    <row r="197" customFormat="false" ht="15" hidden="false" customHeight="false" outlineLevel="0" collapsed="false">
      <c r="A197" s="282" t="s">
        <v>266</v>
      </c>
      <c r="B197" s="282" t="s">
        <v>501</v>
      </c>
      <c r="C197" s="282" t="s">
        <v>494</v>
      </c>
    </row>
    <row r="198" customFormat="false" ht="15" hidden="false" customHeight="false" outlineLevel="0" collapsed="false">
      <c r="A198" s="282" t="s">
        <v>267</v>
      </c>
      <c r="B198" s="282" t="s">
        <v>502</v>
      </c>
      <c r="C198" s="282" t="s">
        <v>490</v>
      </c>
    </row>
    <row r="199" customFormat="false" ht="15" hidden="false" customHeight="false" outlineLevel="0" collapsed="false">
      <c r="A199" s="282" t="s">
        <v>268</v>
      </c>
      <c r="B199" s="282" t="s">
        <v>503</v>
      </c>
      <c r="C199" s="282" t="s">
        <v>490</v>
      </c>
    </row>
    <row r="200" customFormat="false" ht="15" hidden="false" customHeight="false" outlineLevel="0" collapsed="false">
      <c r="A200" s="282" t="s">
        <v>269</v>
      </c>
      <c r="B200" s="282" t="s">
        <v>504</v>
      </c>
      <c r="C200" s="282" t="s">
        <v>490</v>
      </c>
    </row>
    <row r="201" customFormat="false" ht="15" hidden="false" customHeight="false" outlineLevel="0" collapsed="false">
      <c r="A201" s="282" t="s">
        <v>270</v>
      </c>
      <c r="B201" s="282" t="s">
        <v>505</v>
      </c>
      <c r="C201" s="282" t="s">
        <v>494</v>
      </c>
    </row>
    <row r="202" customFormat="false" ht="15" hidden="false" customHeight="false" outlineLevel="0" collapsed="false">
      <c r="A202" s="282" t="s">
        <v>271</v>
      </c>
      <c r="B202" s="282" t="s">
        <v>506</v>
      </c>
      <c r="C202" s="282" t="s">
        <v>490</v>
      </c>
    </row>
    <row r="203" customFormat="false" ht="15" hidden="false" customHeight="false" outlineLevel="0" collapsed="false">
      <c r="A203" s="282" t="s">
        <v>272</v>
      </c>
      <c r="B203" s="282" t="s">
        <v>507</v>
      </c>
      <c r="C203" s="282" t="s">
        <v>490</v>
      </c>
    </row>
    <row r="204" customFormat="false" ht="12.75" hidden="false" customHeight="false" outlineLevel="0" collapsed="false">
      <c r="A204" s="0"/>
    </row>
    <row r="205" customFormat="false" ht="15" hidden="false" customHeight="false" outlineLevel="0" collapsed="false">
      <c r="A205" s="284" t="s">
        <v>273</v>
      </c>
      <c r="B205" s="284" t="s">
        <v>508</v>
      </c>
      <c r="C205" s="284" t="s">
        <v>490</v>
      </c>
    </row>
    <row r="206" customFormat="false" ht="15" hidden="false" customHeight="false" outlineLevel="0" collapsed="false">
      <c r="A206" s="284" t="s">
        <v>274</v>
      </c>
      <c r="B206" s="284" t="s">
        <v>509</v>
      </c>
      <c r="C206" s="284" t="s">
        <v>490</v>
      </c>
    </row>
    <row r="207" customFormat="false" ht="15" hidden="false" customHeight="false" outlineLevel="0" collapsed="false">
      <c r="A207" s="284" t="s">
        <v>275</v>
      </c>
      <c r="B207" s="284" t="s">
        <v>510</v>
      </c>
      <c r="C207" s="284" t="s">
        <v>490</v>
      </c>
    </row>
    <row r="208" customFormat="false" ht="15" hidden="false" customHeight="false" outlineLevel="0" collapsed="false">
      <c r="A208" s="284" t="s">
        <v>276</v>
      </c>
      <c r="B208" s="284" t="s">
        <v>511</v>
      </c>
      <c r="C208" s="284" t="s">
        <v>490</v>
      </c>
    </row>
    <row r="209" customFormat="false" ht="15" hidden="false" customHeight="false" outlineLevel="0" collapsed="false">
      <c r="A209" s="284" t="s">
        <v>277</v>
      </c>
      <c r="B209" s="284" t="s">
        <v>512</v>
      </c>
      <c r="C209" s="284" t="s">
        <v>490</v>
      </c>
    </row>
    <row r="210" customFormat="false" ht="15" hidden="false" customHeight="false" outlineLevel="0" collapsed="false">
      <c r="A210" s="284" t="s">
        <v>278</v>
      </c>
      <c r="B210" s="284" t="s">
        <v>513</v>
      </c>
      <c r="C210" s="284" t="s">
        <v>490</v>
      </c>
    </row>
    <row r="211" customFormat="false" ht="15" hidden="false" customHeight="false" outlineLevel="0" collapsed="false">
      <c r="A211" s="284" t="s">
        <v>279</v>
      </c>
      <c r="B211" s="284" t="s">
        <v>514</v>
      </c>
      <c r="C211" s="284" t="s">
        <v>490</v>
      </c>
    </row>
    <row r="212" customFormat="false" ht="15" hidden="false" customHeight="false" outlineLevel="0" collapsed="false">
      <c r="A212" s="284" t="s">
        <v>280</v>
      </c>
      <c r="B212" s="284" t="s">
        <v>515</v>
      </c>
      <c r="C212" s="284" t="s">
        <v>490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2007-10-22T12:04:34Z</dcterms:created>
  <dc:creator>Masniuk, Tetiana</dc:creator>
  <dc:description/>
  <dc:language>en-US</dc:language>
  <cp:lastModifiedBy>Elena Tomulec</cp:lastModifiedBy>
  <cp:lastPrinted>2019-02-12T15:57:56Z</cp:lastPrinted>
  <dcterms:modified xsi:type="dcterms:W3CDTF">2019-02-26T12:14:57Z</dcterms:modified>
  <cp:revision>0</cp:revision>
  <dc:subject/>
  <dc:title/>
</cp:coreProperties>
</file>